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8535f15442388fba/Desktop/"/>
    </mc:Choice>
  </mc:AlternateContent>
  <xr:revisionPtr revIDLastSave="725" documentId="8_{C26E5431-D9B6-4ED8-B741-130A3259986C}" xr6:coauthVersionLast="47" xr6:coauthVersionMax="47" xr10:uidLastSave="{5D0582BE-5883-41AE-ACA2-E7B8BF11A36D}"/>
  <bookViews>
    <workbookView xWindow="-108" yWindow="-108" windowWidth="23256" windowHeight="12456" activeTab="6" xr2:uid="{00000000-000D-0000-FFFF-FFFF00000000}"/>
  </bookViews>
  <sheets>
    <sheet name="products" sheetId="2" r:id="rId1"/>
    <sheet name="customers" sheetId="13" r:id="rId2"/>
    <sheet name="orders_final" sheetId="18" r:id="rId3"/>
    <sheet name="Total_sales" sheetId="20" r:id="rId4"/>
    <sheet name="Country Bar Chart" sheetId="21" r:id="rId5"/>
    <sheet name="Top Customers" sheetId="24" r:id="rId6"/>
    <sheet name="Dashboard" sheetId="25" r:id="rId7"/>
    <sheet name="ORDERS" sheetId="17" state="hidden" r:id="rId8"/>
  </sheets>
  <definedNames>
    <definedName name="_xlnm._FilterDatabase" localSheetId="7" hidden="1">ORDERS!$A$1:$M$1001</definedName>
    <definedName name="_xlnm._FilterDatabase" localSheetId="0"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8" l="1"/>
  <c r="P3" i="18"/>
  <c r="P4" i="18"/>
  <c r="P5" i="18"/>
  <c r="P6" i="18"/>
  <c r="P7" i="18"/>
  <c r="P8" i="18"/>
  <c r="P9" i="18"/>
  <c r="P10" i="18"/>
  <c r="P11" i="18"/>
  <c r="P12" i="18"/>
  <c r="P13" i="18"/>
  <c r="P14" i="18"/>
  <c r="P15" i="18"/>
  <c r="P16" i="18"/>
  <c r="P17" i="18"/>
  <c r="P18" i="18"/>
  <c r="P19" i="18"/>
  <c r="P20" i="18"/>
  <c r="P21" i="18"/>
  <c r="P22" i="18"/>
  <c r="P23" i="18"/>
  <c r="P24" i="18"/>
  <c r="P25" i="18"/>
  <c r="P26" i="18"/>
  <c r="P27" i="18"/>
  <c r="P28" i="18"/>
  <c r="P29" i="18"/>
  <c r="P30" i="18"/>
  <c r="P31" i="18"/>
  <c r="P32" i="18"/>
  <c r="P33" i="18"/>
  <c r="P34" i="18"/>
  <c r="P35" i="18"/>
  <c r="P36" i="18"/>
  <c r="P37" i="18"/>
  <c r="P38" i="18"/>
  <c r="P39" i="18"/>
  <c r="P40" i="18"/>
  <c r="P41" i="18"/>
  <c r="P42" i="18"/>
  <c r="P43" i="18"/>
  <c r="P44" i="18"/>
  <c r="P45" i="18"/>
  <c r="P46" i="18"/>
  <c r="P47" i="18"/>
  <c r="P48" i="18"/>
  <c r="P49" i="18"/>
  <c r="P50" i="18"/>
  <c r="P51" i="18"/>
  <c r="P52" i="18"/>
  <c r="P53" i="18"/>
  <c r="P54" i="18"/>
  <c r="P55" i="18"/>
  <c r="P56" i="18"/>
  <c r="P57" i="18"/>
  <c r="P58" i="18"/>
  <c r="P59" i="18"/>
  <c r="P60" i="18"/>
  <c r="P61" i="18"/>
  <c r="P62" i="18"/>
  <c r="P63" i="18"/>
  <c r="P64" i="18"/>
  <c r="P65" i="18"/>
  <c r="P66" i="18"/>
  <c r="P67" i="18"/>
  <c r="P68" i="18"/>
  <c r="P69" i="18"/>
  <c r="P70" i="18"/>
  <c r="P71" i="18"/>
  <c r="P72" i="18"/>
  <c r="P73" i="18"/>
  <c r="P74" i="18"/>
  <c r="P75" i="18"/>
  <c r="P76" i="18"/>
  <c r="P77" i="18"/>
  <c r="P78" i="18"/>
  <c r="P79" i="18"/>
  <c r="P80" i="18"/>
  <c r="P81" i="18"/>
  <c r="P82" i="18"/>
  <c r="P83" i="18"/>
  <c r="P84" i="18"/>
  <c r="P85" i="18"/>
  <c r="P86" i="18"/>
  <c r="P87" i="18"/>
  <c r="P88" i="18"/>
  <c r="P89" i="18"/>
  <c r="P90" i="18"/>
  <c r="P91" i="18"/>
  <c r="P92" i="18"/>
  <c r="P93" i="18"/>
  <c r="P94" i="18"/>
  <c r="P95" i="18"/>
  <c r="P96" i="18"/>
  <c r="P97" i="18"/>
  <c r="P98" i="18"/>
  <c r="P99" i="18"/>
  <c r="P100" i="18"/>
  <c r="P101" i="18"/>
  <c r="P102" i="18"/>
  <c r="P103" i="18"/>
  <c r="P104" i="18"/>
  <c r="P105" i="18"/>
  <c r="P106" i="18"/>
  <c r="P107" i="18"/>
  <c r="P108" i="18"/>
  <c r="P109" i="18"/>
  <c r="P110" i="18"/>
  <c r="P111" i="18"/>
  <c r="P112" i="18"/>
  <c r="P113" i="18"/>
  <c r="P114" i="18"/>
  <c r="P115" i="18"/>
  <c r="P116" i="18"/>
  <c r="P117" i="18"/>
  <c r="P118" i="18"/>
  <c r="P119" i="18"/>
  <c r="P120" i="18"/>
  <c r="P121" i="18"/>
  <c r="P122" i="18"/>
  <c r="P123" i="18"/>
  <c r="P124" i="18"/>
  <c r="P125" i="18"/>
  <c r="P126" i="18"/>
  <c r="P127" i="18"/>
  <c r="P128" i="18"/>
  <c r="P129" i="18"/>
  <c r="P130" i="18"/>
  <c r="P131" i="18"/>
  <c r="P132" i="18"/>
  <c r="P133" i="18"/>
  <c r="P134" i="18"/>
  <c r="P135" i="18"/>
  <c r="P136" i="18"/>
  <c r="P137" i="18"/>
  <c r="P138" i="18"/>
  <c r="P139" i="18"/>
  <c r="P140" i="18"/>
  <c r="P141" i="18"/>
  <c r="P142" i="18"/>
  <c r="P143" i="18"/>
  <c r="P144" i="18"/>
  <c r="P145" i="18"/>
  <c r="P146" i="18"/>
  <c r="P147" i="18"/>
  <c r="P148" i="18"/>
  <c r="P149" i="18"/>
  <c r="P150" i="18"/>
  <c r="P151" i="18"/>
  <c r="P152" i="18"/>
  <c r="P153" i="18"/>
  <c r="P154" i="18"/>
  <c r="P155" i="18"/>
  <c r="P156" i="18"/>
  <c r="P157" i="18"/>
  <c r="P158" i="18"/>
  <c r="P159" i="18"/>
  <c r="P160" i="18"/>
  <c r="P161" i="18"/>
  <c r="P162" i="18"/>
  <c r="P163" i="18"/>
  <c r="P164" i="18"/>
  <c r="P165" i="18"/>
  <c r="P166" i="18"/>
  <c r="P167" i="18"/>
  <c r="P168" i="18"/>
  <c r="P169" i="18"/>
  <c r="P170" i="18"/>
  <c r="P171" i="18"/>
  <c r="P172" i="18"/>
  <c r="P173" i="18"/>
  <c r="P174" i="18"/>
  <c r="P175" i="18"/>
  <c r="P176" i="18"/>
  <c r="P177" i="18"/>
  <c r="P178" i="18"/>
  <c r="P179" i="18"/>
  <c r="P180" i="18"/>
  <c r="P181" i="18"/>
  <c r="P182" i="18"/>
  <c r="P183" i="18"/>
  <c r="P184" i="18"/>
  <c r="P185" i="18"/>
  <c r="P186" i="18"/>
  <c r="P187" i="18"/>
  <c r="P188" i="18"/>
  <c r="P189" i="18"/>
  <c r="P190" i="18"/>
  <c r="P191" i="18"/>
  <c r="P192" i="18"/>
  <c r="P193" i="18"/>
  <c r="P194" i="18"/>
  <c r="P195" i="18"/>
  <c r="P196" i="18"/>
  <c r="P197" i="18"/>
  <c r="P198" i="18"/>
  <c r="P199" i="18"/>
  <c r="P200" i="18"/>
  <c r="P201" i="18"/>
  <c r="P202" i="18"/>
  <c r="P203" i="18"/>
  <c r="P204" i="18"/>
  <c r="P205" i="18"/>
  <c r="P206" i="18"/>
  <c r="P207" i="18"/>
  <c r="P208" i="18"/>
  <c r="P209" i="18"/>
  <c r="P210" i="18"/>
  <c r="P211" i="18"/>
  <c r="P212" i="18"/>
  <c r="P213" i="18"/>
  <c r="P214" i="18"/>
  <c r="P215" i="18"/>
  <c r="P216" i="18"/>
  <c r="P217" i="18"/>
  <c r="P218" i="18"/>
  <c r="P219" i="18"/>
  <c r="P220" i="18"/>
  <c r="P221" i="18"/>
  <c r="P222" i="18"/>
  <c r="P223" i="18"/>
  <c r="P224" i="18"/>
  <c r="P225" i="18"/>
  <c r="P226" i="18"/>
  <c r="P227" i="18"/>
  <c r="P228" i="18"/>
  <c r="P229" i="18"/>
  <c r="P230" i="18"/>
  <c r="P231" i="18"/>
  <c r="P232" i="18"/>
  <c r="P233" i="18"/>
  <c r="P234" i="18"/>
  <c r="P235" i="18"/>
  <c r="P236" i="18"/>
  <c r="P237" i="18"/>
  <c r="P238" i="18"/>
  <c r="P239" i="18"/>
  <c r="P240" i="18"/>
  <c r="P241" i="18"/>
  <c r="P242" i="18"/>
  <c r="P243" i="18"/>
  <c r="P244" i="18"/>
  <c r="P245" i="18"/>
  <c r="P246" i="18"/>
  <c r="P247" i="18"/>
  <c r="P248" i="18"/>
  <c r="P249" i="18"/>
  <c r="P250" i="18"/>
  <c r="P251" i="18"/>
  <c r="P252" i="18"/>
  <c r="P253" i="18"/>
  <c r="P254" i="18"/>
  <c r="P255" i="18"/>
  <c r="P256" i="18"/>
  <c r="P257" i="18"/>
  <c r="P258" i="18"/>
  <c r="P259" i="18"/>
  <c r="P260" i="18"/>
  <c r="P261" i="18"/>
  <c r="P262" i="18"/>
  <c r="P263" i="18"/>
  <c r="P264" i="18"/>
  <c r="P265" i="18"/>
  <c r="P266" i="18"/>
  <c r="P267" i="18"/>
  <c r="P268" i="18"/>
  <c r="P269" i="18"/>
  <c r="P270" i="18"/>
  <c r="P271" i="18"/>
  <c r="P272" i="18"/>
  <c r="P273" i="18"/>
  <c r="P274" i="18"/>
  <c r="P275" i="18"/>
  <c r="P276" i="18"/>
  <c r="P277" i="18"/>
  <c r="P278" i="18"/>
  <c r="P279" i="18"/>
  <c r="P280" i="18"/>
  <c r="P281" i="18"/>
  <c r="P282" i="18"/>
  <c r="P283" i="18"/>
  <c r="P284" i="18"/>
  <c r="P285" i="18"/>
  <c r="P286" i="18"/>
  <c r="P287" i="18"/>
  <c r="P288" i="18"/>
  <c r="P289" i="18"/>
  <c r="P290" i="18"/>
  <c r="P291" i="18"/>
  <c r="P292" i="18"/>
  <c r="P293" i="18"/>
  <c r="P294" i="18"/>
  <c r="P295" i="18"/>
  <c r="P296" i="18"/>
  <c r="P297" i="18"/>
  <c r="P298" i="18"/>
  <c r="P299" i="18"/>
  <c r="P300" i="18"/>
  <c r="P301" i="18"/>
  <c r="P302" i="18"/>
  <c r="P303" i="18"/>
  <c r="P304" i="18"/>
  <c r="P305" i="18"/>
  <c r="P306" i="18"/>
  <c r="P307" i="18"/>
  <c r="P308" i="18"/>
  <c r="P309" i="18"/>
  <c r="P310" i="18"/>
  <c r="P311" i="18"/>
  <c r="P312" i="18"/>
  <c r="P313" i="18"/>
  <c r="P314" i="18"/>
  <c r="P315" i="18"/>
  <c r="P316" i="18"/>
  <c r="P317" i="18"/>
  <c r="P318" i="18"/>
  <c r="P319" i="18"/>
  <c r="P320" i="18"/>
  <c r="P321" i="18"/>
  <c r="P322" i="18"/>
  <c r="P323" i="18"/>
  <c r="P324" i="18"/>
  <c r="P325" i="18"/>
  <c r="P326" i="18"/>
  <c r="P327" i="18"/>
  <c r="P328" i="18"/>
  <c r="P329" i="18"/>
  <c r="P330" i="18"/>
  <c r="P331" i="18"/>
  <c r="P332" i="18"/>
  <c r="P333" i="18"/>
  <c r="P334" i="18"/>
  <c r="P335" i="18"/>
  <c r="P336" i="18"/>
  <c r="P337" i="18"/>
  <c r="P338" i="18"/>
  <c r="P339" i="18"/>
  <c r="P340" i="18"/>
  <c r="P341" i="18"/>
  <c r="P342" i="18"/>
  <c r="P343" i="18"/>
  <c r="P344" i="18"/>
  <c r="P345" i="18"/>
  <c r="P346" i="18"/>
  <c r="P347" i="18"/>
  <c r="P348" i="18"/>
  <c r="P349" i="18"/>
  <c r="P350" i="18"/>
  <c r="P351" i="18"/>
  <c r="P352" i="18"/>
  <c r="P353" i="18"/>
  <c r="P354" i="18"/>
  <c r="P355" i="18"/>
  <c r="P356" i="18"/>
  <c r="P357" i="18"/>
  <c r="P358" i="18"/>
  <c r="P359" i="18"/>
  <c r="P360" i="18"/>
  <c r="P361" i="18"/>
  <c r="P362" i="18"/>
  <c r="P363" i="18"/>
  <c r="P364" i="18"/>
  <c r="P365" i="18"/>
  <c r="P366" i="18"/>
  <c r="P367" i="18"/>
  <c r="P368" i="18"/>
  <c r="P369" i="18"/>
  <c r="P370" i="18"/>
  <c r="P371" i="18"/>
  <c r="P372" i="18"/>
  <c r="P373" i="18"/>
  <c r="P374" i="18"/>
  <c r="P375" i="18"/>
  <c r="P376" i="18"/>
  <c r="P377" i="18"/>
  <c r="P378" i="18"/>
  <c r="P379" i="18"/>
  <c r="P380" i="18"/>
  <c r="P381" i="18"/>
  <c r="P382" i="18"/>
  <c r="P383" i="18"/>
  <c r="P384" i="18"/>
  <c r="P385" i="18"/>
  <c r="P386" i="18"/>
  <c r="P387" i="18"/>
  <c r="P388" i="18"/>
  <c r="P389" i="18"/>
  <c r="P390" i="18"/>
  <c r="P391" i="18"/>
  <c r="P392" i="18"/>
  <c r="P393" i="18"/>
  <c r="P394" i="18"/>
  <c r="P395" i="18"/>
  <c r="P396" i="18"/>
  <c r="P397" i="18"/>
  <c r="P398" i="18"/>
  <c r="P399" i="18"/>
  <c r="P400" i="18"/>
  <c r="P401" i="18"/>
  <c r="P402" i="18"/>
  <c r="P403" i="18"/>
  <c r="P404" i="18"/>
  <c r="P405" i="18"/>
  <c r="P406" i="18"/>
  <c r="P407" i="18"/>
  <c r="P408" i="18"/>
  <c r="P409" i="18"/>
  <c r="P410" i="18"/>
  <c r="P411" i="18"/>
  <c r="P412" i="18"/>
  <c r="P413" i="18"/>
  <c r="P414" i="18"/>
  <c r="P415" i="18"/>
  <c r="P416" i="18"/>
  <c r="P417" i="18"/>
  <c r="P418" i="18"/>
  <c r="P419" i="18"/>
  <c r="P420" i="18"/>
  <c r="P421" i="18"/>
  <c r="P422" i="18"/>
  <c r="P423" i="18"/>
  <c r="P424" i="18"/>
  <c r="P425" i="18"/>
  <c r="P426" i="18"/>
  <c r="P427" i="18"/>
  <c r="P428" i="18"/>
  <c r="P429" i="18"/>
  <c r="P430" i="18"/>
  <c r="P431" i="18"/>
  <c r="P432" i="18"/>
  <c r="P433" i="18"/>
  <c r="P434" i="18"/>
  <c r="P435" i="18"/>
  <c r="P436" i="18"/>
  <c r="P437" i="18"/>
  <c r="P438" i="18"/>
  <c r="P439" i="18"/>
  <c r="P440" i="18"/>
  <c r="P441" i="18"/>
  <c r="P442" i="18"/>
  <c r="P443" i="18"/>
  <c r="P444" i="18"/>
  <c r="P445" i="18"/>
  <c r="P446" i="18"/>
  <c r="P447" i="18"/>
  <c r="P448" i="18"/>
  <c r="P449" i="18"/>
  <c r="P450" i="18"/>
  <c r="P451" i="18"/>
  <c r="P452" i="18"/>
  <c r="P453" i="18"/>
  <c r="P454" i="18"/>
  <c r="P455" i="18"/>
  <c r="P456" i="18"/>
  <c r="P457" i="18"/>
  <c r="P458" i="18"/>
  <c r="P459" i="18"/>
  <c r="P460" i="18"/>
  <c r="P461" i="18"/>
  <c r="P462" i="18"/>
  <c r="P463" i="18"/>
  <c r="P464" i="18"/>
  <c r="P465" i="18"/>
  <c r="P466" i="18"/>
  <c r="P467" i="18"/>
  <c r="P468" i="18"/>
  <c r="P469" i="18"/>
  <c r="P470" i="18"/>
  <c r="P471" i="18"/>
  <c r="P472" i="18"/>
  <c r="P473" i="18"/>
  <c r="P474" i="18"/>
  <c r="P475" i="18"/>
  <c r="P476" i="18"/>
  <c r="P477" i="18"/>
  <c r="P478" i="18"/>
  <c r="P479" i="18"/>
  <c r="P480" i="18"/>
  <c r="P481" i="18"/>
  <c r="P482" i="18"/>
  <c r="P483" i="18"/>
  <c r="P484" i="18"/>
  <c r="P485" i="18"/>
  <c r="P486" i="18"/>
  <c r="P487" i="18"/>
  <c r="P488" i="18"/>
  <c r="P489" i="18"/>
  <c r="P490" i="18"/>
  <c r="P491" i="18"/>
  <c r="P492" i="18"/>
  <c r="P493" i="18"/>
  <c r="P494" i="18"/>
  <c r="P495" i="18"/>
  <c r="P496" i="18"/>
  <c r="P497" i="18"/>
  <c r="P498" i="18"/>
  <c r="P499" i="18"/>
  <c r="P500" i="18"/>
  <c r="P501" i="18"/>
  <c r="P502" i="18"/>
  <c r="P503" i="18"/>
  <c r="P504" i="18"/>
  <c r="P505" i="18"/>
  <c r="P506" i="18"/>
  <c r="P507" i="18"/>
  <c r="P508" i="18"/>
  <c r="P509" i="18"/>
  <c r="P510" i="18"/>
  <c r="P511" i="18"/>
  <c r="P512" i="18"/>
  <c r="P513" i="18"/>
  <c r="P514" i="18"/>
  <c r="P515" i="18"/>
  <c r="P516" i="18"/>
  <c r="P517" i="18"/>
  <c r="P518" i="18"/>
  <c r="P519" i="18"/>
  <c r="P520" i="18"/>
  <c r="P521" i="18"/>
  <c r="P522" i="18"/>
  <c r="P523" i="18"/>
  <c r="P524" i="18"/>
  <c r="P525" i="18"/>
  <c r="P526" i="18"/>
  <c r="P527" i="18"/>
  <c r="P528" i="18"/>
  <c r="P529" i="18"/>
  <c r="P530" i="18"/>
  <c r="P531" i="18"/>
  <c r="P532" i="18"/>
  <c r="P533" i="18"/>
  <c r="P534" i="18"/>
  <c r="P535" i="18"/>
  <c r="P536" i="18"/>
  <c r="P537" i="18"/>
  <c r="P538" i="18"/>
  <c r="P539" i="18"/>
  <c r="P540" i="18"/>
  <c r="P541" i="18"/>
  <c r="P542" i="18"/>
  <c r="P543" i="18"/>
  <c r="P544" i="18"/>
  <c r="P545" i="18"/>
  <c r="P546" i="18"/>
  <c r="P547" i="18"/>
  <c r="P548" i="18"/>
  <c r="P549" i="18"/>
  <c r="P550" i="18"/>
  <c r="P551" i="18"/>
  <c r="P552" i="18"/>
  <c r="P553" i="18"/>
  <c r="P554" i="18"/>
  <c r="P555" i="18"/>
  <c r="P556" i="18"/>
  <c r="P557" i="18"/>
  <c r="P558" i="18"/>
  <c r="P559" i="18"/>
  <c r="P560" i="18"/>
  <c r="P561" i="18"/>
  <c r="P562" i="18"/>
  <c r="P563" i="18"/>
  <c r="P564" i="18"/>
  <c r="P565" i="18"/>
  <c r="P566" i="18"/>
  <c r="P567" i="18"/>
  <c r="P568" i="18"/>
  <c r="P569" i="18"/>
  <c r="P570" i="18"/>
  <c r="P571" i="18"/>
  <c r="P572" i="18"/>
  <c r="P573" i="18"/>
  <c r="P574" i="18"/>
  <c r="P575" i="18"/>
  <c r="P576" i="18"/>
  <c r="P577" i="18"/>
  <c r="P578" i="18"/>
  <c r="P579" i="18"/>
  <c r="P580" i="18"/>
  <c r="P581" i="18"/>
  <c r="P582" i="18"/>
  <c r="P583" i="18"/>
  <c r="P584" i="18"/>
  <c r="P585" i="18"/>
  <c r="P586" i="18"/>
  <c r="P587" i="18"/>
  <c r="P588" i="18"/>
  <c r="P589" i="18"/>
  <c r="P590" i="18"/>
  <c r="P591" i="18"/>
  <c r="P592" i="18"/>
  <c r="P593" i="18"/>
  <c r="P594" i="18"/>
  <c r="P595" i="18"/>
  <c r="P596" i="18"/>
  <c r="P597" i="18"/>
  <c r="P598" i="18"/>
  <c r="P599" i="18"/>
  <c r="P600" i="18"/>
  <c r="P601" i="18"/>
  <c r="P602" i="18"/>
  <c r="P603" i="18"/>
  <c r="P604" i="18"/>
  <c r="P605" i="18"/>
  <c r="P606" i="18"/>
  <c r="P607" i="18"/>
  <c r="P608" i="18"/>
  <c r="P609" i="18"/>
  <c r="P610" i="18"/>
  <c r="P611" i="18"/>
  <c r="P612" i="18"/>
  <c r="P613" i="18"/>
  <c r="P614" i="18"/>
  <c r="P615" i="18"/>
  <c r="P616" i="18"/>
  <c r="P617" i="18"/>
  <c r="P618" i="18"/>
  <c r="P619" i="18"/>
  <c r="P620" i="18"/>
  <c r="P621" i="18"/>
  <c r="P622" i="18"/>
  <c r="P623" i="18"/>
  <c r="P624" i="18"/>
  <c r="P625" i="18"/>
  <c r="P626" i="18"/>
  <c r="P627" i="18"/>
  <c r="P628" i="18"/>
  <c r="P629" i="18"/>
  <c r="P630" i="18"/>
  <c r="P631" i="18"/>
  <c r="P632" i="18"/>
  <c r="P633" i="18"/>
  <c r="P634" i="18"/>
  <c r="P635" i="18"/>
  <c r="P636" i="18"/>
  <c r="P637" i="18"/>
  <c r="P638" i="18"/>
  <c r="P639" i="18"/>
  <c r="P640" i="18"/>
  <c r="P641" i="18"/>
  <c r="P642" i="18"/>
  <c r="P643" i="18"/>
  <c r="P644" i="18"/>
  <c r="P645" i="18"/>
  <c r="P646" i="18"/>
  <c r="P647" i="18"/>
  <c r="P648" i="18"/>
  <c r="P649" i="18"/>
  <c r="P650" i="18"/>
  <c r="P651" i="18"/>
  <c r="P652" i="18"/>
  <c r="P653" i="18"/>
  <c r="P654" i="18"/>
  <c r="P655" i="18"/>
  <c r="P656" i="18"/>
  <c r="P657" i="18"/>
  <c r="P658" i="18"/>
  <c r="P659" i="18"/>
  <c r="P660" i="18"/>
  <c r="P661" i="18"/>
  <c r="P662" i="18"/>
  <c r="P663" i="18"/>
  <c r="P664" i="18"/>
  <c r="P665" i="18"/>
  <c r="P666" i="18"/>
  <c r="P667" i="18"/>
  <c r="P668" i="18"/>
  <c r="P669" i="18"/>
  <c r="P670" i="18"/>
  <c r="P671" i="18"/>
  <c r="P672" i="18"/>
  <c r="P673" i="18"/>
  <c r="P674" i="18"/>
  <c r="P675" i="18"/>
  <c r="P676" i="18"/>
  <c r="P677" i="18"/>
  <c r="P678" i="18"/>
  <c r="P679" i="18"/>
  <c r="P680" i="18"/>
  <c r="P681" i="18"/>
  <c r="P682" i="18"/>
  <c r="P683" i="18"/>
  <c r="P684" i="18"/>
  <c r="P685" i="18"/>
  <c r="P686" i="18"/>
  <c r="P687" i="18"/>
  <c r="P688" i="18"/>
  <c r="P689" i="18"/>
  <c r="P690" i="18"/>
  <c r="P691" i="18"/>
  <c r="P692" i="18"/>
  <c r="P693" i="18"/>
  <c r="P694" i="18"/>
  <c r="P695" i="18"/>
  <c r="P696" i="18"/>
  <c r="P697" i="18"/>
  <c r="P698" i="18"/>
  <c r="P699" i="18"/>
  <c r="P700" i="18"/>
  <c r="P701" i="18"/>
  <c r="P702" i="18"/>
  <c r="P703" i="18"/>
  <c r="P704" i="18"/>
  <c r="P705" i="18"/>
  <c r="P706" i="18"/>
  <c r="P707" i="18"/>
  <c r="P708" i="18"/>
  <c r="P709" i="18"/>
  <c r="P710" i="18"/>
  <c r="P711" i="18"/>
  <c r="P712" i="18"/>
  <c r="P713" i="18"/>
  <c r="P714" i="18"/>
  <c r="P715" i="18"/>
  <c r="P716" i="18"/>
  <c r="P717" i="18"/>
  <c r="P718" i="18"/>
  <c r="P719" i="18"/>
  <c r="P720" i="18"/>
  <c r="P721" i="18"/>
  <c r="P722" i="18"/>
  <c r="P723" i="18"/>
  <c r="P724" i="18"/>
  <c r="P725" i="18"/>
  <c r="P726" i="18"/>
  <c r="P727" i="18"/>
  <c r="P728" i="18"/>
  <c r="P729" i="18"/>
  <c r="P730" i="18"/>
  <c r="P731" i="18"/>
  <c r="P732" i="18"/>
  <c r="P733" i="18"/>
  <c r="P734" i="18"/>
  <c r="P735" i="18"/>
  <c r="P736" i="18"/>
  <c r="P737" i="18"/>
  <c r="P738" i="18"/>
  <c r="P739" i="18"/>
  <c r="P740" i="18"/>
  <c r="P741" i="18"/>
  <c r="P742" i="18"/>
  <c r="P743" i="18"/>
  <c r="P744" i="18"/>
  <c r="P745" i="18"/>
  <c r="P746" i="18"/>
  <c r="P747" i="18"/>
  <c r="P748" i="18"/>
  <c r="P749" i="18"/>
  <c r="P750" i="18"/>
  <c r="P751" i="18"/>
  <c r="P752" i="18"/>
  <c r="P753" i="18"/>
  <c r="P754" i="18"/>
  <c r="P755" i="18"/>
  <c r="P756" i="18"/>
  <c r="P757" i="18"/>
  <c r="P758" i="18"/>
  <c r="P759" i="18"/>
  <c r="P760" i="18"/>
  <c r="P761" i="18"/>
  <c r="P762" i="18"/>
  <c r="P763" i="18"/>
  <c r="P764" i="18"/>
  <c r="P765" i="18"/>
  <c r="P766" i="18"/>
  <c r="P767" i="18"/>
  <c r="P768" i="18"/>
  <c r="P769" i="18"/>
  <c r="P770" i="18"/>
  <c r="P771" i="18"/>
  <c r="P772" i="18"/>
  <c r="P773" i="18"/>
  <c r="P774" i="18"/>
  <c r="P775" i="18"/>
  <c r="P776" i="18"/>
  <c r="P777" i="18"/>
  <c r="P778" i="18"/>
  <c r="P779" i="18"/>
  <c r="P780" i="18"/>
  <c r="P781" i="18"/>
  <c r="P782" i="18"/>
  <c r="P783" i="18"/>
  <c r="P784" i="18"/>
  <c r="P785" i="18"/>
  <c r="P786" i="18"/>
  <c r="P787" i="18"/>
  <c r="P788" i="18"/>
  <c r="P789" i="18"/>
  <c r="P790" i="18"/>
  <c r="P791" i="18"/>
  <c r="P792" i="18"/>
  <c r="P793" i="18"/>
  <c r="P794" i="18"/>
  <c r="P795" i="18"/>
  <c r="P796" i="18"/>
  <c r="P797" i="18"/>
  <c r="P798" i="18"/>
  <c r="P799" i="18"/>
  <c r="P800" i="18"/>
  <c r="P801" i="18"/>
  <c r="P802" i="18"/>
  <c r="P803" i="18"/>
  <c r="P804" i="18"/>
  <c r="P805" i="18"/>
  <c r="P806" i="18"/>
  <c r="P807" i="18"/>
  <c r="P808" i="18"/>
  <c r="P809" i="18"/>
  <c r="P810" i="18"/>
  <c r="P811" i="18"/>
  <c r="P812" i="18"/>
  <c r="P813" i="18"/>
  <c r="P814" i="18"/>
  <c r="P815" i="18"/>
  <c r="P816" i="18"/>
  <c r="P817" i="18"/>
  <c r="P818" i="18"/>
  <c r="P819" i="18"/>
  <c r="P820" i="18"/>
  <c r="P821" i="18"/>
  <c r="P822" i="18"/>
  <c r="P823" i="18"/>
  <c r="P824" i="18"/>
  <c r="P825" i="18"/>
  <c r="P826" i="18"/>
  <c r="P827" i="18"/>
  <c r="P828" i="18"/>
  <c r="P829" i="18"/>
  <c r="P830" i="18"/>
  <c r="P831" i="18"/>
  <c r="P832" i="18"/>
  <c r="P833" i="18"/>
  <c r="P834" i="18"/>
  <c r="P835" i="18"/>
  <c r="P836" i="18"/>
  <c r="P837" i="18"/>
  <c r="P838" i="18"/>
  <c r="P839" i="18"/>
  <c r="P840" i="18"/>
  <c r="P841" i="18"/>
  <c r="P842" i="18"/>
  <c r="P843" i="18"/>
  <c r="P844" i="18"/>
  <c r="P845" i="18"/>
  <c r="P846" i="18"/>
  <c r="P847" i="18"/>
  <c r="P848" i="18"/>
  <c r="P849" i="18"/>
  <c r="P850" i="18"/>
  <c r="P851" i="18"/>
  <c r="P852" i="18"/>
  <c r="P853" i="18"/>
  <c r="P854" i="18"/>
  <c r="P855" i="18"/>
  <c r="P856" i="18"/>
  <c r="P857" i="18"/>
  <c r="P858" i="18"/>
  <c r="P859" i="18"/>
  <c r="P860" i="18"/>
  <c r="P861" i="18"/>
  <c r="P862" i="18"/>
  <c r="P863" i="18"/>
  <c r="P864" i="18"/>
  <c r="P865" i="18"/>
  <c r="P866" i="18"/>
  <c r="P867" i="18"/>
  <c r="P868" i="18"/>
  <c r="P869" i="18"/>
  <c r="P870" i="18"/>
  <c r="P871" i="18"/>
  <c r="P872" i="18"/>
  <c r="P873" i="18"/>
  <c r="P874" i="18"/>
  <c r="P875" i="18"/>
  <c r="P876" i="18"/>
  <c r="P877" i="18"/>
  <c r="P878" i="18"/>
  <c r="P879" i="18"/>
  <c r="P880" i="18"/>
  <c r="P881" i="18"/>
  <c r="P882" i="18"/>
  <c r="P883" i="18"/>
  <c r="P884" i="18"/>
  <c r="P885" i="18"/>
  <c r="P886" i="18"/>
  <c r="P887" i="18"/>
  <c r="P888" i="18"/>
  <c r="P889" i="18"/>
  <c r="P890" i="18"/>
  <c r="P891" i="18"/>
  <c r="P892" i="18"/>
  <c r="P893" i="18"/>
  <c r="P894" i="18"/>
  <c r="P895" i="18"/>
  <c r="P896" i="18"/>
  <c r="P897" i="18"/>
  <c r="P898" i="18"/>
  <c r="P899" i="18"/>
  <c r="P900" i="18"/>
  <c r="P901" i="18"/>
  <c r="P902" i="18"/>
  <c r="P903" i="18"/>
  <c r="P904" i="18"/>
  <c r="P905" i="18"/>
  <c r="P906" i="18"/>
  <c r="P907" i="18"/>
  <c r="P908" i="18"/>
  <c r="P909" i="18"/>
  <c r="P910" i="18"/>
  <c r="P911" i="18"/>
  <c r="P912" i="18"/>
  <c r="P913" i="18"/>
  <c r="P914" i="18"/>
  <c r="P915" i="18"/>
  <c r="P916" i="18"/>
  <c r="P917" i="18"/>
  <c r="P918" i="18"/>
  <c r="P919" i="18"/>
  <c r="P920" i="18"/>
  <c r="P921" i="18"/>
  <c r="P922" i="18"/>
  <c r="P923" i="18"/>
  <c r="P924" i="18"/>
  <c r="P925" i="18"/>
  <c r="P926" i="18"/>
  <c r="P927" i="18"/>
  <c r="P928" i="18"/>
  <c r="P929" i="18"/>
  <c r="P930" i="18"/>
  <c r="P931" i="18"/>
  <c r="P932" i="18"/>
  <c r="P933" i="18"/>
  <c r="P934" i="18"/>
  <c r="P935" i="18"/>
  <c r="P936" i="18"/>
  <c r="P937" i="18"/>
  <c r="P938" i="18"/>
  <c r="P939" i="18"/>
  <c r="P940" i="18"/>
  <c r="P941" i="18"/>
  <c r="P942" i="18"/>
  <c r="P943" i="18"/>
  <c r="P944" i="18"/>
  <c r="P945" i="18"/>
  <c r="P946" i="18"/>
  <c r="P947" i="18"/>
  <c r="P948" i="18"/>
  <c r="P949" i="18"/>
  <c r="P950" i="18"/>
  <c r="P951" i="18"/>
  <c r="P952" i="18"/>
  <c r="P953" i="18"/>
  <c r="P954" i="18"/>
  <c r="P955" i="18"/>
  <c r="P956" i="18"/>
  <c r="P957" i="18"/>
  <c r="P958" i="18"/>
  <c r="P959" i="18"/>
  <c r="P960" i="18"/>
  <c r="P961" i="18"/>
  <c r="P962" i="18"/>
  <c r="P963" i="18"/>
  <c r="P964" i="18"/>
  <c r="P965" i="18"/>
  <c r="P966" i="18"/>
  <c r="P967" i="18"/>
  <c r="P968" i="18"/>
  <c r="P969" i="18"/>
  <c r="P970" i="18"/>
  <c r="P971" i="18"/>
  <c r="P972" i="18"/>
  <c r="P973" i="18"/>
  <c r="P974" i="18"/>
  <c r="P975" i="18"/>
  <c r="P976" i="18"/>
  <c r="P977" i="18"/>
  <c r="P978" i="18"/>
  <c r="P979" i="18"/>
  <c r="P980" i="18"/>
  <c r="P981" i="18"/>
  <c r="P982" i="18"/>
  <c r="P983" i="18"/>
  <c r="P984" i="18"/>
  <c r="P985" i="18"/>
  <c r="P986" i="18"/>
  <c r="P987" i="18"/>
  <c r="P988" i="18"/>
  <c r="P989" i="18"/>
  <c r="P990" i="18"/>
  <c r="P991" i="18"/>
  <c r="P992" i="18"/>
  <c r="P993" i="18"/>
  <c r="P994" i="18"/>
  <c r="P995" i="18"/>
  <c r="P996" i="18"/>
  <c r="P997" i="18"/>
  <c r="P998" i="18"/>
  <c r="P999" i="18"/>
  <c r="P1000" i="18"/>
  <c r="P1001" i="18"/>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7" i="17"/>
  <c r="O3" i="17" a="1"/>
  <c r="O3" i="17" s="1"/>
  <c r="O4" i="17" a="1"/>
  <c r="O4" i="17"/>
  <c r="O5" i="17" a="1"/>
  <c r="O5" i="17"/>
  <c r="O6" i="17" a="1"/>
  <c r="O6" i="17"/>
  <c r="O7" i="17" a="1"/>
  <c r="O7" i="17"/>
  <c r="O8" i="17" a="1"/>
  <c r="O8" i="17"/>
  <c r="O9" i="17" a="1"/>
  <c r="O9" i="17" s="1"/>
  <c r="O10" i="17" a="1"/>
  <c r="O10" i="17"/>
  <c r="O11" i="17" a="1"/>
  <c r="O11" i="17"/>
  <c r="O12" i="17" a="1"/>
  <c r="O12" i="17"/>
  <c r="O13" i="17" a="1"/>
  <c r="O13" i="17"/>
  <c r="O14" i="17" a="1"/>
  <c r="O14" i="17"/>
  <c r="O15" i="17" a="1"/>
  <c r="O15" i="17" s="1"/>
  <c r="O16" i="17" a="1"/>
  <c r="O16" i="17" s="1"/>
  <c r="O17" i="17" a="1"/>
  <c r="O17" i="17"/>
  <c r="O18" i="17" a="1"/>
  <c r="O18" i="17"/>
  <c r="O19" i="17" a="1"/>
  <c r="O19" i="17"/>
  <c r="O20" i="17" a="1"/>
  <c r="O20" i="17"/>
  <c r="O21" i="17" a="1"/>
  <c r="O21" i="17" s="1"/>
  <c r="O22" i="17" a="1"/>
  <c r="O22" i="17"/>
  <c r="O23" i="17" a="1"/>
  <c r="O23" i="17"/>
  <c r="O24" i="17" a="1"/>
  <c r="O24" i="17"/>
  <c r="O25" i="17" a="1"/>
  <c r="O25" i="17"/>
  <c r="O26" i="17" a="1"/>
  <c r="O26" i="17"/>
  <c r="O27" i="17" a="1"/>
  <c r="O27" i="17" s="1"/>
  <c r="O28" i="17" a="1"/>
  <c r="O28" i="17"/>
  <c r="O29" i="17" a="1"/>
  <c r="O29" i="17" s="1"/>
  <c r="O30" i="17" a="1"/>
  <c r="O30" i="17"/>
  <c r="O31" i="17" a="1"/>
  <c r="O31" i="17"/>
  <c r="O32" i="17" a="1"/>
  <c r="O32" i="17"/>
  <c r="O33" i="17" a="1"/>
  <c r="O33" i="17" s="1"/>
  <c r="O34" i="17" a="1"/>
  <c r="O34" i="17"/>
  <c r="O35" i="17" a="1"/>
  <c r="O35" i="17"/>
  <c r="O36" i="17" a="1"/>
  <c r="O36" i="17"/>
  <c r="O37" i="17" a="1"/>
  <c r="O37" i="17"/>
  <c r="O38" i="17" a="1"/>
  <c r="O38" i="17"/>
  <c r="O39" i="17" a="1"/>
  <c r="O39" i="17" s="1"/>
  <c r="O40" i="17" a="1"/>
  <c r="O40" i="17"/>
  <c r="O41" i="17" a="1"/>
  <c r="O41" i="17"/>
  <c r="O42" i="17" a="1"/>
  <c r="O42" i="17" s="1"/>
  <c r="O43" i="17" a="1"/>
  <c r="O43" i="17"/>
  <c r="O44" i="17" a="1"/>
  <c r="O44" i="17"/>
  <c r="O45" i="17" a="1"/>
  <c r="O45" i="17" s="1"/>
  <c r="O46" i="17" a="1"/>
  <c r="O46" i="17"/>
  <c r="O47" i="17" a="1"/>
  <c r="O47" i="17"/>
  <c r="O48" i="17" a="1"/>
  <c r="O48" i="17"/>
  <c r="O49" i="17" a="1"/>
  <c r="O49" i="17"/>
  <c r="O50" i="17" a="1"/>
  <c r="O50" i="17" s="1"/>
  <c r="O51" i="17" a="1"/>
  <c r="O51" i="17" s="1"/>
  <c r="O52" i="17" a="1"/>
  <c r="O52" i="17"/>
  <c r="O53" i="17" a="1"/>
  <c r="O53" i="17"/>
  <c r="O54" i="17" a="1"/>
  <c r="O54" i="17"/>
  <c r="O55" i="17" a="1"/>
  <c r="O55" i="17" s="1"/>
  <c r="O56" i="17" a="1"/>
  <c r="O56" i="17"/>
  <c r="O57" i="17" a="1"/>
  <c r="O57" i="17" s="1"/>
  <c r="O58" i="17" a="1"/>
  <c r="O58" i="17"/>
  <c r="O59" i="17" a="1"/>
  <c r="O59" i="17"/>
  <c r="O60" i="17" a="1"/>
  <c r="O60" i="17"/>
  <c r="O61" i="17" a="1"/>
  <c r="O61" i="17"/>
  <c r="O62" i="17" a="1"/>
  <c r="O62" i="17"/>
  <c r="O63" i="17" a="1"/>
  <c r="O63" i="17" s="1"/>
  <c r="O64" i="17" a="1"/>
  <c r="O64" i="17" s="1"/>
  <c r="O65" i="17" a="1"/>
  <c r="O65" i="17"/>
  <c r="O66" i="17" a="1"/>
  <c r="O66" i="17"/>
  <c r="O67" i="17" a="1"/>
  <c r="O67" i="17"/>
  <c r="O68" i="17" a="1"/>
  <c r="O68" i="17" s="1"/>
  <c r="O69" i="17" a="1"/>
  <c r="O69" i="17" s="1"/>
  <c r="O70" i="17" a="1"/>
  <c r="O70" i="17"/>
  <c r="O71" i="17" a="1"/>
  <c r="O71" i="17" s="1"/>
  <c r="O72" i="17" a="1"/>
  <c r="O72" i="17"/>
  <c r="O73" i="17" a="1"/>
  <c r="O73" i="17"/>
  <c r="O74" i="17" a="1"/>
  <c r="O74" i="17"/>
  <c r="O75" i="17" a="1"/>
  <c r="O75" i="17" s="1"/>
  <c r="O76" i="17" a="1"/>
  <c r="O76" i="17"/>
  <c r="O77" i="17" a="1"/>
  <c r="O77" i="17"/>
  <c r="O78" i="17" a="1"/>
  <c r="O78" i="17"/>
  <c r="O79" i="17" a="1"/>
  <c r="O79" i="17"/>
  <c r="O80" i="17" a="1"/>
  <c r="O80" i="17"/>
  <c r="O81" i="17" a="1"/>
  <c r="O81" i="17" s="1"/>
  <c r="O82" i="17" a="1"/>
  <c r="O82" i="17"/>
  <c r="O83" i="17" a="1"/>
  <c r="O83" i="17"/>
  <c r="O84" i="17" a="1"/>
  <c r="O84" i="17" s="1"/>
  <c r="O85" i="17" a="1"/>
  <c r="O85" i="17"/>
  <c r="O86" i="17" a="1"/>
  <c r="O86" i="17"/>
  <c r="O87" i="17" a="1"/>
  <c r="O87" i="17" s="1"/>
  <c r="O88" i="17" a="1"/>
  <c r="O88" i="17" s="1"/>
  <c r="O89" i="17" a="1"/>
  <c r="O89" i="17"/>
  <c r="O90" i="17" a="1"/>
  <c r="O90" i="17"/>
  <c r="O91" i="17" a="1"/>
  <c r="O91" i="17" s="1"/>
  <c r="O92" i="17" a="1"/>
  <c r="O92" i="17"/>
  <c r="O93" i="17" a="1"/>
  <c r="O93" i="17" s="1"/>
  <c r="O94" i="17" a="1"/>
  <c r="O94" i="17"/>
  <c r="O95" i="17" a="1"/>
  <c r="O95" i="17"/>
  <c r="O96" i="17" a="1"/>
  <c r="O96" i="17"/>
  <c r="O97" i="17" a="1"/>
  <c r="O97" i="17"/>
  <c r="O98" i="17" a="1"/>
  <c r="O98" i="17"/>
  <c r="O99" i="17" a="1"/>
  <c r="O99" i="17" s="1"/>
  <c r="O100" i="17" a="1"/>
  <c r="O100" i="17"/>
  <c r="O101" i="17" a="1"/>
  <c r="O101" i="17" s="1"/>
  <c r="O102" i="17" a="1"/>
  <c r="O102" i="17"/>
  <c r="O103" i="17" a="1"/>
  <c r="O103" i="17"/>
  <c r="O104" i="17" a="1"/>
  <c r="O104" i="17"/>
  <c r="O105" i="17" a="1"/>
  <c r="O105" i="17" s="1"/>
  <c r="O106" i="17" a="1"/>
  <c r="O106" i="17"/>
  <c r="O107" i="17" a="1"/>
  <c r="O107" i="17"/>
  <c r="O108" i="17" a="1"/>
  <c r="O108" i="17"/>
  <c r="O109" i="17" a="1"/>
  <c r="O109" i="17"/>
  <c r="O110" i="17" a="1"/>
  <c r="O110" i="17"/>
  <c r="O111" i="17" a="1"/>
  <c r="O111" i="17" s="1"/>
  <c r="O112" i="17" a="1"/>
  <c r="O112" i="17"/>
  <c r="O113" i="17" a="1"/>
  <c r="O113" i="17"/>
  <c r="O114" i="17" a="1"/>
  <c r="O114" i="17" s="1"/>
  <c r="O115" i="17" a="1"/>
  <c r="O115" i="17"/>
  <c r="O116" i="17" a="1"/>
  <c r="O116" i="17"/>
  <c r="O117" i="17" a="1"/>
  <c r="O117" i="17" s="1"/>
  <c r="O118" i="17" a="1"/>
  <c r="O118" i="17"/>
  <c r="O119" i="17" a="1"/>
  <c r="O119" i="17"/>
  <c r="O120" i="17" a="1"/>
  <c r="O120" i="17"/>
  <c r="O121" i="17" a="1"/>
  <c r="O121" i="17"/>
  <c r="O122" i="17" a="1"/>
  <c r="O122" i="17"/>
  <c r="O123" i="17" a="1"/>
  <c r="O123" i="17" s="1"/>
  <c r="O124" i="17" a="1"/>
  <c r="O124" i="17"/>
  <c r="O125" i="17" a="1"/>
  <c r="O125" i="17" s="1"/>
  <c r="O126" i="17" a="1"/>
  <c r="O126" i="17"/>
  <c r="O127" i="17" a="1"/>
  <c r="O127" i="17" s="1"/>
  <c r="O128" i="17" a="1"/>
  <c r="O128" i="17"/>
  <c r="O129" i="17" a="1"/>
  <c r="O129" i="17" s="1"/>
  <c r="O130" i="17" a="1"/>
  <c r="O130" i="17"/>
  <c r="O131" i="17" a="1"/>
  <c r="O131" i="17"/>
  <c r="O132" i="17" a="1"/>
  <c r="O132" i="17" s="1"/>
  <c r="O133" i="17" a="1"/>
  <c r="O133" i="17"/>
  <c r="O134" i="17" a="1"/>
  <c r="O134" i="17"/>
  <c r="O135" i="17" a="1"/>
  <c r="O135" i="17" s="1"/>
  <c r="O136" i="17" a="1"/>
  <c r="O136" i="17"/>
  <c r="O137" i="17" a="1"/>
  <c r="O137" i="17"/>
  <c r="O138" i="17" a="1"/>
  <c r="O138" i="17"/>
  <c r="O139" i="17" a="1"/>
  <c r="O139" i="17"/>
  <c r="O140" i="17" a="1"/>
  <c r="O140" i="17" s="1"/>
  <c r="O141" i="17" a="1"/>
  <c r="O141" i="17" s="1"/>
  <c r="O142" i="17" a="1"/>
  <c r="O142" i="17"/>
  <c r="O143" i="17" a="1"/>
  <c r="O143" i="17"/>
  <c r="O144" i="17" a="1"/>
  <c r="O144" i="17"/>
  <c r="O145" i="17" a="1"/>
  <c r="O145" i="17"/>
  <c r="O146" i="17" a="1"/>
  <c r="O146" i="17"/>
  <c r="O147" i="17" a="1"/>
  <c r="O147" i="17" s="1"/>
  <c r="O148" i="17" a="1"/>
  <c r="O148" i="17"/>
  <c r="O149" i="17" a="1"/>
  <c r="O149" i="17"/>
  <c r="O150" i="17" a="1"/>
  <c r="O150" i="17"/>
  <c r="O151" i="17" a="1"/>
  <c r="O151" i="17"/>
  <c r="O152" i="17" a="1"/>
  <c r="O152" i="17" s="1"/>
  <c r="O153" i="17" a="1"/>
  <c r="O153" i="17" s="1"/>
  <c r="O154" i="17" a="1"/>
  <c r="O154" i="17"/>
  <c r="O155" i="17" a="1"/>
  <c r="O155" i="17"/>
  <c r="O156" i="17" a="1"/>
  <c r="O156" i="17"/>
  <c r="O157" i="17" a="1"/>
  <c r="O157" i="17"/>
  <c r="O158" i="17" a="1"/>
  <c r="O158" i="17"/>
  <c r="O159" i="17" a="1"/>
  <c r="O159" i="17" s="1"/>
  <c r="O160" i="17" a="1"/>
  <c r="O160" i="17" s="1"/>
  <c r="O161" i="17" a="1"/>
  <c r="O161" i="17"/>
  <c r="O162" i="17" a="1"/>
  <c r="O162" i="17"/>
  <c r="O163" i="17" a="1"/>
  <c r="O163" i="17"/>
  <c r="O164" i="17" a="1"/>
  <c r="O164" i="17"/>
  <c r="O165" i="17" a="1"/>
  <c r="O165" i="17" s="1"/>
  <c r="O166" i="17" a="1"/>
  <c r="O166" i="17" s="1"/>
  <c r="O167" i="17" a="1"/>
  <c r="O167" i="17"/>
  <c r="O168" i="17" a="1"/>
  <c r="O168" i="17"/>
  <c r="O169" i="17" a="1"/>
  <c r="O169" i="17"/>
  <c r="O170" i="17" a="1"/>
  <c r="O170" i="17"/>
  <c r="O171" i="17" a="1"/>
  <c r="O171" i="17" s="1"/>
  <c r="O172" i="17" a="1"/>
  <c r="O172" i="17"/>
  <c r="O173" i="17" a="1"/>
  <c r="O173" i="17" s="1"/>
  <c r="O174" i="17" a="1"/>
  <c r="O174" i="17"/>
  <c r="O175" i="17" a="1"/>
  <c r="O175" i="17"/>
  <c r="O176" i="17" a="1"/>
  <c r="O176" i="17"/>
  <c r="O177" i="17" a="1"/>
  <c r="O177" i="17" s="1"/>
  <c r="O178" i="17" a="1"/>
  <c r="O178" i="17"/>
  <c r="O179" i="17" a="1"/>
  <c r="O179" i="17"/>
  <c r="O180" i="17" a="1"/>
  <c r="O180" i="17"/>
  <c r="O181" i="17" a="1"/>
  <c r="O181" i="17"/>
  <c r="O182" i="17" a="1"/>
  <c r="O182" i="17"/>
  <c r="O183" i="17" a="1"/>
  <c r="O183" i="17" s="1"/>
  <c r="O184" i="17" a="1"/>
  <c r="O184" i="17"/>
  <c r="O185" i="17" a="1"/>
  <c r="O185" i="17"/>
  <c r="O186" i="17" a="1"/>
  <c r="O186" i="17" s="1"/>
  <c r="O187" i="17" a="1"/>
  <c r="O187" i="17"/>
  <c r="O188" i="17" a="1"/>
  <c r="O188" i="17"/>
  <c r="O189" i="17" a="1"/>
  <c r="O189" i="17" s="1"/>
  <c r="O190" i="17" a="1"/>
  <c r="O190" i="17"/>
  <c r="O191" i="17" a="1"/>
  <c r="O191" i="17"/>
  <c r="O192" i="17" a="1"/>
  <c r="O192" i="17"/>
  <c r="O193" i="17" a="1"/>
  <c r="O193" i="17"/>
  <c r="O194" i="17" a="1"/>
  <c r="O194" i="17"/>
  <c r="O195" i="17" a="1"/>
  <c r="O195" i="17" s="1"/>
  <c r="O196" i="17" a="1"/>
  <c r="O196" i="17"/>
  <c r="O197" i="17" a="1"/>
  <c r="O197" i="17"/>
  <c r="O198" i="17" a="1"/>
  <c r="O198" i="17"/>
  <c r="O199" i="17" a="1"/>
  <c r="O199" i="17" s="1"/>
  <c r="O200" i="17" a="1"/>
  <c r="O200" i="17"/>
  <c r="O201" i="17" a="1"/>
  <c r="O201" i="17" s="1"/>
  <c r="O202" i="17" a="1"/>
  <c r="O202" i="17"/>
  <c r="O203" i="17" a="1"/>
  <c r="O203" i="17"/>
  <c r="O204" i="17" a="1"/>
  <c r="O204" i="17"/>
  <c r="O205" i="17" a="1"/>
  <c r="O205" i="17"/>
  <c r="O206" i="17" a="1"/>
  <c r="O206" i="17"/>
  <c r="O207" i="17" a="1"/>
  <c r="O207" i="17" s="1"/>
  <c r="O208" i="17" a="1"/>
  <c r="O208" i="17"/>
  <c r="O209" i="17" a="1"/>
  <c r="O209" i="17"/>
  <c r="O210" i="17" a="1"/>
  <c r="O210" i="17"/>
  <c r="O211" i="17" a="1"/>
  <c r="O211" i="17"/>
  <c r="O212" i="17" a="1"/>
  <c r="O212" i="17" s="1"/>
  <c r="O213" i="17" a="1"/>
  <c r="O213" i="17" s="1"/>
  <c r="O214" i="17" a="1"/>
  <c r="O214" i="17" s="1"/>
  <c r="O215" i="17" a="1"/>
  <c r="O215" i="17"/>
  <c r="O216" i="17" a="1"/>
  <c r="O216" i="17"/>
  <c r="O217" i="17" a="1"/>
  <c r="O217" i="17"/>
  <c r="O218" i="17" a="1"/>
  <c r="O218" i="17"/>
  <c r="O219" i="17" a="1"/>
  <c r="O219" i="17" s="1"/>
  <c r="O220" i="17" a="1"/>
  <c r="O220" i="17"/>
  <c r="O221" i="17" a="1"/>
  <c r="O221" i="17"/>
  <c r="O222" i="17" a="1"/>
  <c r="O222" i="17"/>
  <c r="O223" i="17" a="1"/>
  <c r="O223" i="17"/>
  <c r="O224" i="17" a="1"/>
  <c r="O224" i="17"/>
  <c r="O225" i="17" a="1"/>
  <c r="O225" i="17" s="1"/>
  <c r="O226" i="17" a="1"/>
  <c r="O226" i="17"/>
  <c r="O227" i="17" a="1"/>
  <c r="O227" i="17" s="1"/>
  <c r="O228" i="17" a="1"/>
  <c r="O228" i="17"/>
  <c r="O229" i="17" a="1"/>
  <c r="O229" i="17"/>
  <c r="O230" i="17" a="1"/>
  <c r="O230" i="17"/>
  <c r="O231" i="17" a="1"/>
  <c r="O231" i="17" s="1"/>
  <c r="O232" i="17" a="1"/>
  <c r="O232" i="17" s="1"/>
  <c r="O233" i="17" a="1"/>
  <c r="O233" i="17"/>
  <c r="O234" i="17" a="1"/>
  <c r="O234" i="17" s="1"/>
  <c r="O235" i="17" a="1"/>
  <c r="O235" i="17"/>
  <c r="O236" i="17" a="1"/>
  <c r="O236" i="17"/>
  <c r="O237" i="17" a="1"/>
  <c r="O237" i="17" s="1"/>
  <c r="O238" i="17" a="1"/>
  <c r="O238" i="17"/>
  <c r="O239" i="17" a="1"/>
  <c r="O239" i="17"/>
  <c r="O240" i="17" a="1"/>
  <c r="O240" i="17"/>
  <c r="O241" i="17" a="1"/>
  <c r="O241" i="17"/>
  <c r="O242" i="17" a="1"/>
  <c r="O242" i="17"/>
  <c r="O243" i="17" a="1"/>
  <c r="O243" i="17" s="1"/>
  <c r="O244" i="17" a="1"/>
  <c r="O244" i="17"/>
  <c r="O245" i="17" a="1"/>
  <c r="O245" i="17" s="1"/>
  <c r="O246" i="17" a="1"/>
  <c r="O246" i="17"/>
  <c r="O247" i="17" a="1"/>
  <c r="O247" i="17"/>
  <c r="O248" i="17" a="1"/>
  <c r="O248" i="17"/>
  <c r="O249" i="17" a="1"/>
  <c r="O249" i="17" s="1"/>
  <c r="O250" i="17" a="1"/>
  <c r="O250" i="17"/>
  <c r="O251" i="17" a="1"/>
  <c r="O251" i="17"/>
  <c r="O252" i="17" a="1"/>
  <c r="O252" i="17"/>
  <c r="O253" i="17" a="1"/>
  <c r="O253" i="17"/>
  <c r="O254" i="17" a="1"/>
  <c r="O254" i="17" s="1"/>
  <c r="O255" i="17" a="1"/>
  <c r="O255" i="17" s="1"/>
  <c r="O256" i="17" a="1"/>
  <c r="O256" i="17"/>
  <c r="O257" i="17" a="1"/>
  <c r="O257" i="17"/>
  <c r="O258" i="17" a="1"/>
  <c r="O258" i="17" s="1"/>
  <c r="O259" i="17" a="1"/>
  <c r="O259" i="17"/>
  <c r="O260" i="17" a="1"/>
  <c r="O260" i="17"/>
  <c r="O261" i="17" a="1"/>
  <c r="O261" i="17" s="1"/>
  <c r="O262" i="17" a="1"/>
  <c r="O262" i="17"/>
  <c r="O263" i="17" a="1"/>
  <c r="O263" i="17"/>
  <c r="O264" i="17" a="1"/>
  <c r="O264" i="17"/>
  <c r="O265" i="17" a="1"/>
  <c r="O265" i="17"/>
  <c r="O266" i="17" a="1"/>
  <c r="O266" i="17"/>
  <c r="O267" i="17" a="1"/>
  <c r="O267" i="17" s="1"/>
  <c r="O268" i="17" a="1"/>
  <c r="O268" i="17" s="1"/>
  <c r="O269" i="17" a="1"/>
  <c r="O269" i="17"/>
  <c r="O270" i="17" a="1"/>
  <c r="O270" i="17"/>
  <c r="O271" i="17" a="1"/>
  <c r="O271" i="17" s="1"/>
  <c r="O272" i="17" a="1"/>
  <c r="O272" i="17"/>
  <c r="O273" i="17" a="1"/>
  <c r="O273" i="17" s="1"/>
  <c r="O274" i="17" a="1"/>
  <c r="O274" i="17"/>
  <c r="O275" i="17" a="1"/>
  <c r="O275" i="17" s="1"/>
  <c r="O276" i="17" a="1"/>
  <c r="O276" i="17"/>
  <c r="O277" i="17" a="1"/>
  <c r="O277" i="17"/>
  <c r="O278" i="17" a="1"/>
  <c r="O278" i="17"/>
  <c r="O279" i="17" a="1"/>
  <c r="O279" i="17" s="1"/>
  <c r="O280" i="17" a="1"/>
  <c r="O280" i="17"/>
  <c r="O281" i="17" a="1"/>
  <c r="O281" i="17"/>
  <c r="O282" i="17" a="1"/>
  <c r="O282" i="17"/>
  <c r="O283" i="17" a="1"/>
  <c r="O283" i="17"/>
  <c r="O284" i="17" a="1"/>
  <c r="O284" i="17" s="1"/>
  <c r="O285" i="17" a="1"/>
  <c r="O285" i="17" s="1"/>
  <c r="O286" i="17" a="1"/>
  <c r="O286" i="17"/>
  <c r="O287" i="17" a="1"/>
  <c r="O287" i="17"/>
  <c r="O288" i="17" a="1"/>
  <c r="O288" i="17"/>
  <c r="O289" i="17" a="1"/>
  <c r="O289" i="17"/>
  <c r="O290" i="17" a="1"/>
  <c r="O290" i="17"/>
  <c r="O291" i="17" a="1"/>
  <c r="O291" i="17" s="1"/>
  <c r="O292" i="17" a="1"/>
  <c r="O292" i="17"/>
  <c r="O293" i="17" a="1"/>
  <c r="O293" i="17"/>
  <c r="O294" i="17" a="1"/>
  <c r="O294" i="17"/>
  <c r="O295" i="17" a="1"/>
  <c r="O295" i="17" s="1"/>
  <c r="O296" i="17" a="1"/>
  <c r="O296" i="17"/>
  <c r="O297" i="17" a="1"/>
  <c r="O297" i="17" s="1"/>
  <c r="O298" i="17" a="1"/>
  <c r="O298" i="17"/>
  <c r="O299" i="17" a="1"/>
  <c r="O299" i="17"/>
  <c r="O300" i="17" a="1"/>
  <c r="O300" i="17"/>
  <c r="O301" i="17" a="1"/>
  <c r="O301" i="17"/>
  <c r="O302" i="17" a="1"/>
  <c r="O302" i="17"/>
  <c r="O303" i="17" a="1"/>
  <c r="O303" i="17" s="1"/>
  <c r="O304" i="17" a="1"/>
  <c r="O304" i="17" s="1"/>
  <c r="O305" i="17" a="1"/>
  <c r="O305" i="17"/>
  <c r="O306" i="17" a="1"/>
  <c r="O306" i="17"/>
  <c r="O307" i="17" a="1"/>
  <c r="O307" i="17"/>
  <c r="O308" i="17" a="1"/>
  <c r="O308" i="17"/>
  <c r="O309" i="17" a="1"/>
  <c r="O309" i="17" s="1"/>
  <c r="O310" i="17" a="1"/>
  <c r="O310" i="17"/>
  <c r="O311" i="17" a="1"/>
  <c r="O311" i="17"/>
  <c r="O312" i="17" a="1"/>
  <c r="O312" i="17"/>
  <c r="O313" i="17" a="1"/>
  <c r="O313" i="17"/>
  <c r="O314" i="17" a="1"/>
  <c r="O314" i="17"/>
  <c r="O315" i="17" a="1"/>
  <c r="O315" i="17" s="1"/>
  <c r="O316" i="17" a="1"/>
  <c r="O316" i="17"/>
  <c r="O317" i="17" a="1"/>
  <c r="O317" i="17" s="1"/>
  <c r="O318" i="17" a="1"/>
  <c r="O318" i="17"/>
  <c r="O319" i="17" a="1"/>
  <c r="O319" i="17"/>
  <c r="O320" i="17" a="1"/>
  <c r="O320" i="17"/>
  <c r="O321" i="17" a="1"/>
  <c r="O321" i="17" s="1"/>
  <c r="O322" i="17" a="1"/>
  <c r="O322" i="17"/>
  <c r="O323" i="17" a="1"/>
  <c r="O323" i="17"/>
  <c r="O324" i="17" a="1"/>
  <c r="O324" i="17"/>
  <c r="O325" i="17" a="1"/>
  <c r="O325" i="17"/>
  <c r="O326" i="17" a="1"/>
  <c r="O326" i="17"/>
  <c r="O327" i="17" a="1"/>
  <c r="O327" i="17" s="1"/>
  <c r="O328" i="17" a="1"/>
  <c r="O328" i="17"/>
  <c r="O329" i="17" a="1"/>
  <c r="O329" i="17" s="1"/>
  <c r="O330" i="17" a="1"/>
  <c r="O330" i="17" s="1"/>
  <c r="O331" i="17" a="1"/>
  <c r="O331" i="17"/>
  <c r="O332" i="17" a="1"/>
  <c r="O332" i="17"/>
  <c r="O333" i="17" a="1"/>
  <c r="O333" i="17" s="1"/>
  <c r="O334" i="17" a="1"/>
  <c r="O334" i="17"/>
  <c r="O335" i="17" a="1"/>
  <c r="O335" i="17"/>
  <c r="O336" i="17" a="1"/>
  <c r="O336" i="17" s="1"/>
  <c r="O337" i="17" a="1"/>
  <c r="O337" i="17"/>
  <c r="O338" i="17" a="1"/>
  <c r="O338" i="17"/>
  <c r="O339" i="17" a="1"/>
  <c r="O339" i="17" s="1"/>
  <c r="O340" i="17" a="1"/>
  <c r="O340" i="17"/>
  <c r="O341" i="17" a="1"/>
  <c r="O341" i="17"/>
  <c r="O342" i="17" a="1"/>
  <c r="O342" i="17"/>
  <c r="O343" i="17" a="1"/>
  <c r="O343" i="17" s="1"/>
  <c r="O344" i="17" a="1"/>
  <c r="O344" i="17"/>
  <c r="O345" i="17" a="1"/>
  <c r="O345" i="17" s="1"/>
  <c r="O346" i="17" a="1"/>
  <c r="O346" i="17"/>
  <c r="O347" i="17" a="1"/>
  <c r="O347" i="17"/>
  <c r="O348" i="17" a="1"/>
  <c r="O348" i="17"/>
  <c r="O349" i="17" a="1"/>
  <c r="O349" i="17"/>
  <c r="O350" i="17" a="1"/>
  <c r="O350" i="17"/>
  <c r="O351" i="17" a="1"/>
  <c r="O351" i="17" s="1"/>
  <c r="O352" i="17" a="1"/>
  <c r="O352" i="17"/>
  <c r="O353" i="17" a="1"/>
  <c r="O353" i="17"/>
  <c r="O354" i="17" a="1"/>
  <c r="O354" i="17"/>
  <c r="O355" i="17" a="1"/>
  <c r="O355" i="17"/>
  <c r="O356" i="17" a="1"/>
  <c r="O356" i="17" s="1"/>
  <c r="O357" i="17" a="1"/>
  <c r="O357" i="17" s="1"/>
  <c r="O358" i="17" a="1"/>
  <c r="O358" i="17"/>
  <c r="O359" i="17" a="1"/>
  <c r="O359" i="17"/>
  <c r="O360" i="17" a="1"/>
  <c r="O360" i="17"/>
  <c r="O361" i="17" a="1"/>
  <c r="O361" i="17"/>
  <c r="O362" i="17" a="1"/>
  <c r="O362" i="17"/>
  <c r="O363" i="17" a="1"/>
  <c r="O363" i="17" s="1"/>
  <c r="O364" i="17" a="1"/>
  <c r="O364" i="17"/>
  <c r="O365" i="17" a="1"/>
  <c r="O365" i="17"/>
  <c r="O366" i="17" a="1"/>
  <c r="O366" i="17"/>
  <c r="O367" i="17" a="1"/>
  <c r="O367" i="17"/>
  <c r="O368" i="17" a="1"/>
  <c r="O368" i="17"/>
  <c r="O369" i="17" a="1"/>
  <c r="O369" i="17" s="1"/>
  <c r="O370" i="17" a="1"/>
  <c r="O370" i="17"/>
  <c r="O371" i="17" a="1"/>
  <c r="O371" i="17"/>
  <c r="O372" i="17" a="1"/>
  <c r="O372" i="17"/>
  <c r="O373" i="17" a="1"/>
  <c r="O373" i="17"/>
  <c r="O374" i="17" a="1"/>
  <c r="O374" i="17"/>
  <c r="O375" i="17" a="1"/>
  <c r="O375" i="17" s="1"/>
  <c r="O376" i="17" a="1"/>
  <c r="O376" i="17" s="1"/>
  <c r="O377" i="17" a="1"/>
  <c r="O377" i="17"/>
  <c r="O378" i="17" a="1"/>
  <c r="O378" i="17"/>
  <c r="O379" i="17" a="1"/>
  <c r="O379" i="17"/>
  <c r="O380" i="17" a="1"/>
  <c r="O380" i="17"/>
  <c r="O381" i="17" a="1"/>
  <c r="O381" i="17" s="1"/>
  <c r="O382" i="17" a="1"/>
  <c r="O382" i="17"/>
  <c r="O383" i="17" a="1"/>
  <c r="O383" i="17"/>
  <c r="O384" i="17" a="1"/>
  <c r="O384" i="17"/>
  <c r="O385" i="17" a="1"/>
  <c r="O385" i="17"/>
  <c r="O386" i="17" a="1"/>
  <c r="O386" i="17"/>
  <c r="O387" i="17" a="1"/>
  <c r="O387" i="17" s="1"/>
  <c r="O388" i="17" a="1"/>
  <c r="O388" i="17"/>
  <c r="O389" i="17" a="1"/>
  <c r="O389" i="17" s="1"/>
  <c r="O390" i="17" a="1"/>
  <c r="O390" i="17"/>
  <c r="O391" i="17" a="1"/>
  <c r="O391" i="17"/>
  <c r="O392" i="17" a="1"/>
  <c r="O392" i="17"/>
  <c r="O393" i="17" a="1"/>
  <c r="O393" i="17" s="1"/>
  <c r="O394" i="17" a="1"/>
  <c r="O394" i="17"/>
  <c r="O395" i="17" a="1"/>
  <c r="O395" i="17"/>
  <c r="O396" i="17" a="1"/>
  <c r="O396" i="17" s="1"/>
  <c r="O397" i="17" a="1"/>
  <c r="O397" i="17"/>
  <c r="O398" i="17" a="1"/>
  <c r="O398" i="17"/>
  <c r="O399" i="17" a="1"/>
  <c r="O399" i="17" s="1"/>
  <c r="O400" i="17" a="1"/>
  <c r="O400" i="17"/>
  <c r="O401" i="17" a="1"/>
  <c r="O401" i="17"/>
  <c r="O402" i="17" a="1"/>
  <c r="O402" i="17" s="1"/>
  <c r="O403" i="17" a="1"/>
  <c r="O403" i="17"/>
  <c r="O404" i="17" a="1"/>
  <c r="O404" i="17"/>
  <c r="O405" i="17" a="1"/>
  <c r="O405" i="17" s="1"/>
  <c r="O406" i="17" a="1"/>
  <c r="O406" i="17"/>
  <c r="O407" i="17" a="1"/>
  <c r="O407" i="17"/>
  <c r="O408" i="17" a="1"/>
  <c r="O408" i="17"/>
  <c r="O409" i="17" a="1"/>
  <c r="O409" i="17" s="1"/>
  <c r="O410" i="17" a="1"/>
  <c r="O410" i="17"/>
  <c r="O411" i="17" a="1"/>
  <c r="O411" i="17" s="1"/>
  <c r="O412" i="17" a="1"/>
  <c r="O412" i="17" s="1"/>
  <c r="O413" i="17" a="1"/>
  <c r="O413" i="17"/>
  <c r="O414" i="17" a="1"/>
  <c r="O414" i="17"/>
  <c r="O415" i="17" a="1"/>
  <c r="O415" i="17" s="1"/>
  <c r="O416" i="17" a="1"/>
  <c r="O416" i="17"/>
  <c r="O417" i="17" a="1"/>
  <c r="O417" i="17" s="1"/>
  <c r="O418" i="17" a="1"/>
  <c r="O418" i="17"/>
  <c r="O419" i="17" a="1"/>
  <c r="O419" i="17" s="1"/>
  <c r="O420" i="17" a="1"/>
  <c r="O420" i="17"/>
  <c r="O421" i="17" a="1"/>
  <c r="O421" i="17"/>
  <c r="O422" i="17" a="1"/>
  <c r="O422" i="17" s="1"/>
  <c r="O423" i="17" a="1"/>
  <c r="O423" i="17" s="1"/>
  <c r="O424" i="17" a="1"/>
  <c r="O424" i="17"/>
  <c r="O425" i="17" a="1"/>
  <c r="O425" i="17"/>
  <c r="O426" i="17" a="1"/>
  <c r="O426" i="17" s="1"/>
  <c r="O427" i="17" a="1"/>
  <c r="O427" i="17"/>
  <c r="O428" i="17" a="1"/>
  <c r="O428" i="17" s="1"/>
  <c r="O429" i="17" a="1"/>
  <c r="O429" i="17" s="1"/>
  <c r="O430" i="17" a="1"/>
  <c r="O430" i="17"/>
  <c r="O431" i="17" a="1"/>
  <c r="O431" i="17"/>
  <c r="O432" i="17" a="1"/>
  <c r="O432" i="17"/>
  <c r="O433" i="17" a="1"/>
  <c r="O433" i="17" s="1"/>
  <c r="O434" i="17" a="1"/>
  <c r="O434" i="17"/>
  <c r="O435" i="17" a="1"/>
  <c r="O435" i="17" s="1"/>
  <c r="O436" i="17" a="1"/>
  <c r="O436" i="17"/>
  <c r="O437" i="17" a="1"/>
  <c r="O437" i="17"/>
  <c r="O438" i="17" a="1"/>
  <c r="O438" i="17"/>
  <c r="O439" i="17" a="1"/>
  <c r="O439" i="17"/>
  <c r="O440" i="17" a="1"/>
  <c r="O440" i="17"/>
  <c r="O441" i="17" a="1"/>
  <c r="O441" i="17" s="1"/>
  <c r="O442" i="17" a="1"/>
  <c r="O442" i="17" s="1"/>
  <c r="O443" i="17" a="1"/>
  <c r="O443" i="17"/>
  <c r="O444" i="17" a="1"/>
  <c r="O444" i="17"/>
  <c r="O445" i="17" a="1"/>
  <c r="O445" i="17"/>
  <c r="O446" i="17" a="1"/>
  <c r="O446" i="17"/>
  <c r="O447" i="17" a="1"/>
  <c r="O447" i="17" s="1"/>
  <c r="O448" i="17" a="1"/>
  <c r="O448" i="17" s="1"/>
  <c r="O449" i="17" a="1"/>
  <c r="O449" i="17"/>
  <c r="O450" i="17" a="1"/>
  <c r="O450" i="17"/>
  <c r="O451" i="17" a="1"/>
  <c r="O451" i="17"/>
  <c r="O452" i="17" a="1"/>
  <c r="O452" i="17"/>
  <c r="O453" i="17" a="1"/>
  <c r="O453" i="17" s="1"/>
  <c r="O454" i="17" a="1"/>
  <c r="O454" i="17" s="1"/>
  <c r="O455" i="17" a="1"/>
  <c r="O455" i="17" s="1"/>
  <c r="O456" i="17" a="1"/>
  <c r="O456" i="17"/>
  <c r="O457" i="17" a="1"/>
  <c r="O457" i="17"/>
  <c r="O458" i="17" a="1"/>
  <c r="O458" i="17"/>
  <c r="O459" i="17" a="1"/>
  <c r="O459" i="17" s="1"/>
  <c r="O460" i="17" a="1"/>
  <c r="O460" i="17"/>
  <c r="O461" i="17" a="1"/>
  <c r="O461" i="17" s="1"/>
  <c r="O462" i="17" a="1"/>
  <c r="O462" i="17"/>
  <c r="O463" i="17" a="1"/>
  <c r="O463" i="17"/>
  <c r="O464" i="17" a="1"/>
  <c r="O464" i="17"/>
  <c r="O465" i="17" a="1"/>
  <c r="O465" i="17" s="1"/>
  <c r="O466" i="17" a="1"/>
  <c r="O466" i="17"/>
  <c r="O467" i="17" a="1"/>
  <c r="O467" i="17"/>
  <c r="O468" i="17" a="1"/>
  <c r="O468" i="17" s="1"/>
  <c r="O469" i="17" a="1"/>
  <c r="O469" i="17"/>
  <c r="O470" i="17" a="1"/>
  <c r="O470" i="17"/>
  <c r="O471" i="17" a="1"/>
  <c r="O471" i="17" s="1"/>
  <c r="O472" i="17" a="1"/>
  <c r="O472" i="17"/>
  <c r="O473" i="17" a="1"/>
  <c r="O473" i="17"/>
  <c r="O474" i="17" a="1"/>
  <c r="O474" i="17" s="1"/>
  <c r="O475" i="17" a="1"/>
  <c r="O475" i="17"/>
  <c r="O476" i="17" a="1"/>
  <c r="O476" i="17"/>
  <c r="O477" i="17" a="1"/>
  <c r="O477" i="17" s="1"/>
  <c r="O478" i="17" a="1"/>
  <c r="O478" i="17"/>
  <c r="O479" i="17" a="1"/>
  <c r="O479" i="17"/>
  <c r="O480" i="17" a="1"/>
  <c r="O480" i="17"/>
  <c r="O481" i="17" a="1"/>
  <c r="O481" i="17" s="1"/>
  <c r="O482" i="17" a="1"/>
  <c r="O482" i="17"/>
  <c r="O483" i="17" a="1"/>
  <c r="O483" i="17" s="1"/>
  <c r="O484" i="17" a="1"/>
  <c r="O484" i="17"/>
  <c r="O485" i="17" a="1"/>
  <c r="O485" i="17"/>
  <c r="O486" i="17" a="1"/>
  <c r="O486" i="17"/>
  <c r="O487" i="17" a="1"/>
  <c r="O487" i="17" s="1"/>
  <c r="O488" i="17" a="1"/>
  <c r="O488" i="17"/>
  <c r="O489" i="17" a="1"/>
  <c r="O489" i="17" s="1"/>
  <c r="O490" i="17" a="1"/>
  <c r="O490" i="17" s="1"/>
  <c r="O491" i="17" a="1"/>
  <c r="O491" i="17"/>
  <c r="O492" i="17" a="1"/>
  <c r="O492" i="17"/>
  <c r="O493" i="17" a="1"/>
  <c r="O493" i="17"/>
  <c r="O494" i="17" a="1"/>
  <c r="O494" i="17" s="1"/>
  <c r="O495" i="17" a="1"/>
  <c r="O495" i="17" s="1"/>
  <c r="O496" i="17" a="1"/>
  <c r="O496" i="17"/>
  <c r="O497" i="17" a="1"/>
  <c r="O497" i="17" s="1"/>
  <c r="O498" i="17" a="1"/>
  <c r="O498" i="17"/>
  <c r="O499" i="17" a="1"/>
  <c r="O499" i="17"/>
  <c r="O500" i="17" a="1"/>
  <c r="O500" i="17" s="1"/>
  <c r="O501" i="17" a="1"/>
  <c r="O501" i="17" s="1"/>
  <c r="O502" i="17" a="1"/>
  <c r="O502" i="17"/>
  <c r="O503" i="17" a="1"/>
  <c r="O503" i="17"/>
  <c r="O504" i="17" a="1"/>
  <c r="O504" i="17" s="1"/>
  <c r="O505" i="17" a="1"/>
  <c r="O505" i="17"/>
  <c r="O506" i="17" a="1"/>
  <c r="O506" i="17"/>
  <c r="O507" i="17" a="1"/>
  <c r="O507" i="17" s="1"/>
  <c r="O508" i="17" a="1"/>
  <c r="O508" i="17"/>
  <c r="O509" i="17" a="1"/>
  <c r="O509" i="17"/>
  <c r="O510" i="17" a="1"/>
  <c r="O510" i="17"/>
  <c r="O511" i="17" a="1"/>
  <c r="O511" i="17"/>
  <c r="O512" i="17" a="1"/>
  <c r="O512" i="17"/>
  <c r="O513" i="17" a="1"/>
  <c r="O513" i="17" s="1"/>
  <c r="O514" i="17" a="1"/>
  <c r="O514" i="17"/>
  <c r="O515" i="17" a="1"/>
  <c r="O515" i="17"/>
  <c r="O516" i="17" a="1"/>
  <c r="O516" i="17"/>
  <c r="O517" i="17" a="1"/>
  <c r="O517" i="17" s="1"/>
  <c r="O518" i="17" a="1"/>
  <c r="O518" i="17"/>
  <c r="O519" i="17" a="1"/>
  <c r="O519" i="17" s="1"/>
  <c r="O520" i="17" a="1"/>
  <c r="O520" i="17"/>
  <c r="O521" i="17" a="1"/>
  <c r="O521" i="17"/>
  <c r="O522" i="17" a="1"/>
  <c r="O522" i="17"/>
  <c r="O523" i="17" a="1"/>
  <c r="O523" i="17"/>
  <c r="O524" i="17" a="1"/>
  <c r="O524" i="17"/>
  <c r="O525" i="17" a="1"/>
  <c r="O525" i="17" s="1"/>
  <c r="O526" i="17" a="1"/>
  <c r="O526" i="17"/>
  <c r="O527" i="17" a="1"/>
  <c r="O527" i="17"/>
  <c r="O528" i="17" a="1"/>
  <c r="O528" i="17"/>
  <c r="O529" i="17" a="1"/>
  <c r="O529" i="17"/>
  <c r="O530" i="17" a="1"/>
  <c r="O530" i="17" s="1"/>
  <c r="O531" i="17" a="1"/>
  <c r="O531" i="17" s="1"/>
  <c r="O532" i="17" a="1"/>
  <c r="O532" i="17"/>
  <c r="O533" i="17" a="1"/>
  <c r="O533" i="17"/>
  <c r="O534" i="17" a="1"/>
  <c r="O534" i="17"/>
  <c r="O535" i="17" a="1"/>
  <c r="O535" i="17"/>
  <c r="O536" i="17" a="1"/>
  <c r="O536" i="17"/>
  <c r="O537" i="17" a="1"/>
  <c r="O537" i="17" s="1"/>
  <c r="O538" i="17" a="1"/>
  <c r="O538" i="17"/>
  <c r="O539" i="17" a="1"/>
  <c r="O539" i="17"/>
  <c r="O540" i="17" a="1"/>
  <c r="O540" i="17"/>
  <c r="O541" i="17" a="1"/>
  <c r="O541" i="17"/>
  <c r="O542" i="17" a="1"/>
  <c r="O542" i="17"/>
  <c r="O543" i="17" a="1"/>
  <c r="O543" i="17" s="1"/>
  <c r="O544" i="17" a="1"/>
  <c r="O544" i="17"/>
  <c r="O545" i="17" a="1"/>
  <c r="O545" i="17"/>
  <c r="O546" i="17" a="1"/>
  <c r="O546" i="17"/>
  <c r="O547" i="17" a="1"/>
  <c r="O547" i="17"/>
  <c r="O548" i="17" a="1"/>
  <c r="O548" i="17"/>
  <c r="O549" i="17" a="1"/>
  <c r="O549" i="17" s="1"/>
  <c r="O550" i="17" a="1"/>
  <c r="O550" i="17"/>
  <c r="O551" i="17" a="1"/>
  <c r="O551" i="17"/>
  <c r="O552" i="17" a="1"/>
  <c r="O552" i="17"/>
  <c r="O553" i="17" a="1"/>
  <c r="O553" i="17"/>
  <c r="O554" i="17" a="1"/>
  <c r="O554" i="17"/>
  <c r="O555" i="17" a="1"/>
  <c r="O555" i="17" s="1"/>
  <c r="O556" i="17" a="1"/>
  <c r="O556" i="17"/>
  <c r="O557" i="17" a="1"/>
  <c r="O557" i="17"/>
  <c r="O558" i="17" a="1"/>
  <c r="O558" i="17"/>
  <c r="O559" i="17" a="1"/>
  <c r="O559" i="17"/>
  <c r="O560" i="17" a="1"/>
  <c r="O560" i="17"/>
  <c r="O561" i="17" a="1"/>
  <c r="O561" i="17" s="1"/>
  <c r="O562" i="17" a="1"/>
  <c r="O562" i="17"/>
  <c r="O563" i="17" a="1"/>
  <c r="O563" i="17" s="1"/>
  <c r="O564" i="17" a="1"/>
  <c r="O564" i="17"/>
  <c r="O565" i="17" a="1"/>
  <c r="O565" i="17"/>
  <c r="O566" i="17" a="1"/>
  <c r="O566" i="17"/>
  <c r="O567" i="17" a="1"/>
  <c r="O567" i="17" s="1"/>
  <c r="O568" i="17" a="1"/>
  <c r="O568" i="17"/>
  <c r="O569" i="17" a="1"/>
  <c r="O569" i="17"/>
  <c r="O570" i="17" a="1"/>
  <c r="O570" i="17"/>
  <c r="O571" i="17" a="1"/>
  <c r="O571" i="17"/>
  <c r="O572" i="17" a="1"/>
  <c r="O572" i="17"/>
  <c r="O573" i="17" a="1"/>
  <c r="O573" i="17" s="1"/>
  <c r="O574" i="17" a="1"/>
  <c r="O574" i="17"/>
  <c r="O575" i="17" a="1"/>
  <c r="O575" i="17"/>
  <c r="O576" i="17" a="1"/>
  <c r="O576" i="17" s="1"/>
  <c r="O577" i="17" a="1"/>
  <c r="O577" i="17"/>
  <c r="O578" i="17" a="1"/>
  <c r="O578" i="17"/>
  <c r="O579" i="17" a="1"/>
  <c r="O579" i="17" s="1"/>
  <c r="O580" i="17" a="1"/>
  <c r="O580" i="17"/>
  <c r="O581" i="17" a="1"/>
  <c r="O581" i="17"/>
  <c r="O582" i="17" a="1"/>
  <c r="O582" i="17"/>
  <c r="O583" i="17" a="1"/>
  <c r="O583" i="17"/>
  <c r="O584" i="17" a="1"/>
  <c r="O584" i="17"/>
  <c r="O585" i="17" a="1"/>
  <c r="O585" i="17" s="1"/>
  <c r="O586" i="17" a="1"/>
  <c r="O586" i="17"/>
  <c r="O587" i="17" a="1"/>
  <c r="O587" i="17"/>
  <c r="O588" i="17" a="1"/>
  <c r="O588" i="17"/>
  <c r="O589" i="17" a="1"/>
  <c r="O589" i="17" s="1"/>
  <c r="O590" i="17" a="1"/>
  <c r="O590" i="17"/>
  <c r="O591" i="17" a="1"/>
  <c r="O591" i="17" s="1"/>
  <c r="O592" i="17" a="1"/>
  <c r="O592" i="17"/>
  <c r="O593" i="17" a="1"/>
  <c r="O593" i="17"/>
  <c r="O594" i="17" a="1"/>
  <c r="O594" i="17"/>
  <c r="O595" i="17" a="1"/>
  <c r="O595" i="17"/>
  <c r="O596" i="17" a="1"/>
  <c r="O596" i="17"/>
  <c r="O597" i="17" a="1"/>
  <c r="O597" i="17" s="1"/>
  <c r="O598" i="17" a="1"/>
  <c r="O598" i="17"/>
  <c r="O599" i="17" a="1"/>
  <c r="O599" i="17"/>
  <c r="O600" i="17" a="1"/>
  <c r="O600" i="17"/>
  <c r="O601" i="17" a="1"/>
  <c r="O601" i="17"/>
  <c r="O602" i="17" a="1"/>
  <c r="O602" i="17" s="1"/>
  <c r="O603" i="17" a="1"/>
  <c r="O603" i="17" s="1"/>
  <c r="O604" i="17" a="1"/>
  <c r="O604" i="17"/>
  <c r="O605" i="17" a="1"/>
  <c r="O605" i="17"/>
  <c r="O606" i="17" a="1"/>
  <c r="O606" i="17"/>
  <c r="O607" i="17" a="1"/>
  <c r="O607" i="17"/>
  <c r="O608" i="17" a="1"/>
  <c r="O608" i="17"/>
  <c r="O609" i="17" a="1"/>
  <c r="O609" i="17" s="1"/>
  <c r="O610" i="17" a="1"/>
  <c r="O610" i="17"/>
  <c r="O611" i="17" a="1"/>
  <c r="O611" i="17"/>
  <c r="O612" i="17" a="1"/>
  <c r="O612" i="17"/>
  <c r="O613" i="17" a="1"/>
  <c r="O613" i="17"/>
  <c r="O614" i="17" a="1"/>
  <c r="O614" i="17"/>
  <c r="O615" i="17" a="1"/>
  <c r="O615" i="17" s="1"/>
  <c r="O616" i="17" a="1"/>
  <c r="O616" i="17"/>
  <c r="O617" i="17" a="1"/>
  <c r="O617" i="17"/>
  <c r="O618" i="17" a="1"/>
  <c r="O618" i="17"/>
  <c r="O619" i="17" a="1"/>
  <c r="O619" i="17"/>
  <c r="O620" i="17" a="1"/>
  <c r="O620" i="17"/>
  <c r="O621" i="17" a="1"/>
  <c r="O621" i="17" s="1"/>
  <c r="O622" i="17" a="1"/>
  <c r="O622" i="17" s="1"/>
  <c r="O623" i="17" a="1"/>
  <c r="O623" i="17"/>
  <c r="O624" i="17" a="1"/>
  <c r="O624" i="17"/>
  <c r="O625" i="17" a="1"/>
  <c r="O625" i="17"/>
  <c r="O626" i="17" a="1"/>
  <c r="O626" i="17"/>
  <c r="O627" i="17" a="1"/>
  <c r="O627" i="17" s="1"/>
  <c r="O628" i="17" a="1"/>
  <c r="O628" i="17"/>
  <c r="O629" i="17" a="1"/>
  <c r="O629" i="17"/>
  <c r="O630" i="17" a="1"/>
  <c r="O630" i="17"/>
  <c r="O631" i="17" a="1"/>
  <c r="O631" i="17"/>
  <c r="O632" i="17" a="1"/>
  <c r="O632" i="17"/>
  <c r="O633" i="17" a="1"/>
  <c r="O633" i="17" s="1"/>
  <c r="O634" i="17" a="1"/>
  <c r="O634" i="17"/>
  <c r="O635" i="17" a="1"/>
  <c r="O635" i="17" s="1"/>
  <c r="O636" i="17" a="1"/>
  <c r="O636" i="17"/>
  <c r="O637" i="17" a="1"/>
  <c r="O637" i="17"/>
  <c r="O638" i="17" a="1"/>
  <c r="O638" i="17"/>
  <c r="O639" i="17" a="1"/>
  <c r="O639" i="17" s="1"/>
  <c r="O640" i="17" a="1"/>
  <c r="O640" i="17"/>
  <c r="O641" i="17" a="1"/>
  <c r="O641" i="17"/>
  <c r="O642" i="17" a="1"/>
  <c r="O642" i="17"/>
  <c r="O643" i="17" a="1"/>
  <c r="O643" i="17"/>
  <c r="O644" i="17" a="1"/>
  <c r="O644" i="17"/>
  <c r="O645" i="17" a="1"/>
  <c r="O645" i="17" s="1"/>
  <c r="O646" i="17" a="1"/>
  <c r="O646" i="17"/>
  <c r="O647" i="17" a="1"/>
  <c r="O647" i="17"/>
  <c r="O648" i="17" a="1"/>
  <c r="O648" i="17" s="1"/>
  <c r="O649" i="17" a="1"/>
  <c r="O649" i="17"/>
  <c r="O650" i="17" a="1"/>
  <c r="O650" i="17"/>
  <c r="O651" i="17" a="1"/>
  <c r="O651" i="17" s="1"/>
  <c r="O652" i="17" a="1"/>
  <c r="O652" i="17"/>
  <c r="O653" i="17" a="1"/>
  <c r="O653" i="17"/>
  <c r="O654" i="17" a="1"/>
  <c r="O654" i="17"/>
  <c r="O655" i="17" a="1"/>
  <c r="O655" i="17"/>
  <c r="O656" i="17" a="1"/>
  <c r="O656" i="17"/>
  <c r="O657" i="17" a="1"/>
  <c r="O657" i="17" s="1"/>
  <c r="O658" i="17" a="1"/>
  <c r="O658" i="17"/>
  <c r="O659" i="17" a="1"/>
  <c r="O659" i="17"/>
  <c r="O660" i="17" a="1"/>
  <c r="O660" i="17"/>
  <c r="O661" i="17" a="1"/>
  <c r="O661" i="17" s="1"/>
  <c r="O662" i="17" a="1"/>
  <c r="O662" i="17"/>
  <c r="O663" i="17" a="1"/>
  <c r="O663" i="17" s="1"/>
  <c r="O664" i="17" a="1"/>
  <c r="O664" i="17"/>
  <c r="O665" i="17" a="1"/>
  <c r="O665" i="17"/>
  <c r="O666" i="17" a="1"/>
  <c r="O666" i="17"/>
  <c r="O667" i="17" a="1"/>
  <c r="O667" i="17"/>
  <c r="O668" i="17" a="1"/>
  <c r="O668" i="17"/>
  <c r="O669" i="17" a="1"/>
  <c r="O669" i="17" s="1"/>
  <c r="O670" i="17" a="1"/>
  <c r="O670" i="17"/>
  <c r="O671" i="17" a="1"/>
  <c r="O671" i="17"/>
  <c r="O672" i="17" a="1"/>
  <c r="O672" i="17"/>
  <c r="O673" i="17" a="1"/>
  <c r="O673" i="17"/>
  <c r="O674" i="17" a="1"/>
  <c r="O674" i="17" s="1"/>
  <c r="O675" i="17" a="1"/>
  <c r="O675" i="17" s="1"/>
  <c r="O676" i="17" a="1"/>
  <c r="O676" i="17"/>
  <c r="O677" i="17" a="1"/>
  <c r="O677" i="17"/>
  <c r="O678" i="17" a="1"/>
  <c r="O678" i="17"/>
  <c r="O679" i="17" a="1"/>
  <c r="O679" i="17"/>
  <c r="O680" i="17" a="1"/>
  <c r="O680" i="17"/>
  <c r="O681" i="17" a="1"/>
  <c r="O681" i="17" s="1"/>
  <c r="O682" i="17" a="1"/>
  <c r="O682" i="17"/>
  <c r="O683" i="17" a="1"/>
  <c r="O683" i="17"/>
  <c r="O684" i="17" a="1"/>
  <c r="O684" i="17"/>
  <c r="O685" i="17" a="1"/>
  <c r="O685" i="17"/>
  <c r="O686" i="17" a="1"/>
  <c r="O686" i="17"/>
  <c r="O687" i="17" a="1"/>
  <c r="O687" i="17" s="1"/>
  <c r="O688" i="17" a="1"/>
  <c r="O688" i="17"/>
  <c r="O689" i="17" a="1"/>
  <c r="O689" i="17"/>
  <c r="O690" i="17" a="1"/>
  <c r="O690" i="17"/>
  <c r="O691" i="17" a="1"/>
  <c r="O691" i="17"/>
  <c r="O692" i="17" a="1"/>
  <c r="O692" i="17"/>
  <c r="O693" i="17" a="1"/>
  <c r="O693" i="17" s="1"/>
  <c r="O694" i="17" a="1"/>
  <c r="O694" i="17" s="1"/>
  <c r="O695" i="17" a="1"/>
  <c r="O695" i="17"/>
  <c r="O696" i="17" a="1"/>
  <c r="O696" i="17"/>
  <c r="O697" i="17" a="1"/>
  <c r="O697" i="17"/>
  <c r="O698" i="17" a="1"/>
  <c r="O698" i="17"/>
  <c r="O699" i="17" a="1"/>
  <c r="O699" i="17" s="1"/>
  <c r="O700" i="17" a="1"/>
  <c r="O700" i="17"/>
  <c r="O701" i="17" a="1"/>
  <c r="O701" i="17"/>
  <c r="O702" i="17" a="1"/>
  <c r="O702" i="17"/>
  <c r="O703" i="17" a="1"/>
  <c r="O703" i="17"/>
  <c r="O704" i="17" a="1"/>
  <c r="O704" i="17"/>
  <c r="O705" i="17" a="1"/>
  <c r="O705" i="17" s="1"/>
  <c r="O706" i="17" a="1"/>
  <c r="O706" i="17"/>
  <c r="O707" i="17" a="1"/>
  <c r="O707" i="17" s="1"/>
  <c r="O708" i="17" a="1"/>
  <c r="O708" i="17"/>
  <c r="O709" i="17" a="1"/>
  <c r="O709" i="17"/>
  <c r="O710" i="17" a="1"/>
  <c r="O710" i="17"/>
  <c r="O711" i="17" a="1"/>
  <c r="O711" i="17" s="1"/>
  <c r="O712" i="17" a="1"/>
  <c r="O712" i="17"/>
  <c r="O713" i="17" a="1"/>
  <c r="O713" i="17"/>
  <c r="O714" i="17" a="1"/>
  <c r="O714" i="17"/>
  <c r="O715" i="17" a="1"/>
  <c r="O715" i="17"/>
  <c r="O716" i="17" a="1"/>
  <c r="O716" i="17"/>
  <c r="O717" i="17" a="1"/>
  <c r="O717" i="17" s="1"/>
  <c r="O718" i="17" a="1"/>
  <c r="O718" i="17"/>
  <c r="O719" i="17" a="1"/>
  <c r="O719" i="17"/>
  <c r="O720" i="17" a="1"/>
  <c r="O720" i="17" s="1"/>
  <c r="O721" i="17" a="1"/>
  <c r="O721" i="17"/>
  <c r="O722" i="17" a="1"/>
  <c r="O722" i="17"/>
  <c r="O723" i="17" a="1"/>
  <c r="O723" i="17" s="1"/>
  <c r="O724" i="17" a="1"/>
  <c r="O724" i="17"/>
  <c r="O725" i="17" a="1"/>
  <c r="O725" i="17"/>
  <c r="O726" i="17" a="1"/>
  <c r="O726" i="17"/>
  <c r="O727" i="17" a="1"/>
  <c r="O727" i="17"/>
  <c r="O728" i="17" a="1"/>
  <c r="O728" i="17"/>
  <c r="O729" i="17" a="1"/>
  <c r="O729" i="17" s="1"/>
  <c r="O730" i="17" a="1"/>
  <c r="O730" i="17"/>
  <c r="O731" i="17" a="1"/>
  <c r="O731" i="17"/>
  <c r="O732" i="17" a="1"/>
  <c r="O732" i="17"/>
  <c r="O733" i="17" a="1"/>
  <c r="O733" i="17" s="1"/>
  <c r="O734" i="17" a="1"/>
  <c r="O734" i="17"/>
  <c r="O735" i="17" a="1"/>
  <c r="O735" i="17" s="1"/>
  <c r="O736" i="17" a="1"/>
  <c r="O736" i="17"/>
  <c r="O737" i="17" a="1"/>
  <c r="O737" i="17"/>
  <c r="O738" i="17" a="1"/>
  <c r="O738" i="17"/>
  <c r="O739" i="17" a="1"/>
  <c r="O739" i="17"/>
  <c r="O740" i="17" a="1"/>
  <c r="O740" i="17"/>
  <c r="O741" i="17" a="1"/>
  <c r="O741" i="17" s="1"/>
  <c r="O742" i="17" a="1"/>
  <c r="O742" i="17"/>
  <c r="O743" i="17" a="1"/>
  <c r="O743" i="17"/>
  <c r="O744" i="17" a="1"/>
  <c r="O744" i="17"/>
  <c r="O745" i="17" a="1"/>
  <c r="O745" i="17"/>
  <c r="O746" i="17" a="1"/>
  <c r="O746" i="17" s="1"/>
  <c r="O747" i="17" a="1"/>
  <c r="O747" i="17" s="1"/>
  <c r="O748" i="17" a="1"/>
  <c r="O748" i="17"/>
  <c r="O749" i="17" a="1"/>
  <c r="O749" i="17"/>
  <c r="O750" i="17" a="1"/>
  <c r="O750" i="17"/>
  <c r="O751" i="17" a="1"/>
  <c r="O751" i="17"/>
  <c r="O752" i="17" a="1"/>
  <c r="O752" i="17"/>
  <c r="O753" i="17" a="1"/>
  <c r="O753" i="17" s="1"/>
  <c r="O754" i="17" a="1"/>
  <c r="O754" i="17"/>
  <c r="O755" i="17" a="1"/>
  <c r="O755" i="17"/>
  <c r="O756" i="17" a="1"/>
  <c r="O756" i="17"/>
  <c r="O757" i="17" a="1"/>
  <c r="O757" i="17"/>
  <c r="O758" i="17" a="1"/>
  <c r="O758" i="17"/>
  <c r="O759" i="17" a="1"/>
  <c r="O759" i="17" s="1"/>
  <c r="O760" i="17" a="1"/>
  <c r="O760" i="17"/>
  <c r="O761" i="17" a="1"/>
  <c r="O761" i="17"/>
  <c r="O762" i="17" a="1"/>
  <c r="O762" i="17"/>
  <c r="O763" i="17" a="1"/>
  <c r="O763" i="17"/>
  <c r="O764" i="17" a="1"/>
  <c r="O764" i="17"/>
  <c r="O765" i="17" a="1"/>
  <c r="O765" i="17" s="1"/>
  <c r="O766" i="17" a="1"/>
  <c r="O766" i="17" s="1"/>
  <c r="O767" i="17" a="1"/>
  <c r="O767" i="17"/>
  <c r="O768" i="17" a="1"/>
  <c r="O768" i="17"/>
  <c r="O769" i="17" a="1"/>
  <c r="O769" i="17"/>
  <c r="O770" i="17" a="1"/>
  <c r="O770" i="17"/>
  <c r="O771" i="17" a="1"/>
  <c r="O771" i="17" s="1"/>
  <c r="O772" i="17" a="1"/>
  <c r="O772" i="17"/>
  <c r="O773" i="17" a="1"/>
  <c r="O773" i="17"/>
  <c r="O774" i="17" a="1"/>
  <c r="O774" i="17"/>
  <c r="O775" i="17" a="1"/>
  <c r="O775" i="17"/>
  <c r="O776" i="17" a="1"/>
  <c r="O776" i="17"/>
  <c r="O777" i="17" a="1"/>
  <c r="O777" i="17" s="1"/>
  <c r="O778" i="17" a="1"/>
  <c r="O778" i="17"/>
  <c r="O779" i="17" a="1"/>
  <c r="O779" i="17" s="1"/>
  <c r="O780" i="17" a="1"/>
  <c r="O780" i="17"/>
  <c r="O781" i="17" a="1"/>
  <c r="O781" i="17"/>
  <c r="O782" i="17" a="1"/>
  <c r="O782" i="17"/>
  <c r="O783" i="17" a="1"/>
  <c r="O783" i="17" s="1"/>
  <c r="O784" i="17" a="1"/>
  <c r="O784" i="17"/>
  <c r="O785" i="17" a="1"/>
  <c r="O785" i="17"/>
  <c r="O786" i="17" a="1"/>
  <c r="O786" i="17"/>
  <c r="O787" i="17" a="1"/>
  <c r="O787" i="17"/>
  <c r="O788" i="17" a="1"/>
  <c r="O788" i="17"/>
  <c r="O789" i="17" a="1"/>
  <c r="O789" i="17" s="1"/>
  <c r="O790" i="17" a="1"/>
  <c r="O790" i="17"/>
  <c r="O791" i="17" a="1"/>
  <c r="O791" i="17"/>
  <c r="O792" i="17" a="1"/>
  <c r="O792" i="17" s="1"/>
  <c r="O793" i="17" a="1"/>
  <c r="O793" i="17"/>
  <c r="O794" i="17" a="1"/>
  <c r="O794" i="17"/>
  <c r="O795" i="17" a="1"/>
  <c r="O795" i="17" s="1"/>
  <c r="O796" i="17" a="1"/>
  <c r="O796" i="17"/>
  <c r="O797" i="17" a="1"/>
  <c r="O797" i="17"/>
  <c r="O798" i="17" a="1"/>
  <c r="O798" i="17"/>
  <c r="O799" i="17" a="1"/>
  <c r="O799" i="17"/>
  <c r="O800" i="17" a="1"/>
  <c r="O800" i="17"/>
  <c r="O801" i="17" a="1"/>
  <c r="O801" i="17" s="1"/>
  <c r="O802" i="17" a="1"/>
  <c r="O802" i="17"/>
  <c r="O803" i="17" a="1"/>
  <c r="O803" i="17"/>
  <c r="O804" i="17" a="1"/>
  <c r="O804" i="17"/>
  <c r="O805" i="17" a="1"/>
  <c r="O805" i="17" s="1"/>
  <c r="O806" i="17" a="1"/>
  <c r="O806" i="17"/>
  <c r="O807" i="17" a="1"/>
  <c r="O807" i="17" s="1"/>
  <c r="O808" i="17" a="1"/>
  <c r="O808" i="17"/>
  <c r="O809" i="17" a="1"/>
  <c r="O809" i="17"/>
  <c r="O810" i="17" a="1"/>
  <c r="O810" i="17"/>
  <c r="O811" i="17" a="1"/>
  <c r="O811" i="17"/>
  <c r="O812" i="17" a="1"/>
  <c r="O812" i="17"/>
  <c r="O813" i="17" a="1"/>
  <c r="O813" i="17"/>
  <c r="O814" i="17" a="1"/>
  <c r="O814" i="17"/>
  <c r="O815" i="17" a="1"/>
  <c r="O815" i="17"/>
  <c r="O816" i="17" a="1"/>
  <c r="O816" i="17"/>
  <c r="O817" i="17" a="1"/>
  <c r="O817" i="17"/>
  <c r="O818" i="17" a="1"/>
  <c r="O818" i="17"/>
  <c r="O819" i="17" a="1"/>
  <c r="O819" i="17"/>
  <c r="O820" i="17" a="1"/>
  <c r="O820" i="17"/>
  <c r="O821" i="17" a="1"/>
  <c r="O821" i="17"/>
  <c r="O822" i="17" a="1"/>
  <c r="O822" i="17"/>
  <c r="O823" i="17" a="1"/>
  <c r="O823" i="17"/>
  <c r="O824" i="17" a="1"/>
  <c r="O824" i="17"/>
  <c r="O825" i="17" a="1"/>
  <c r="O825" i="17"/>
  <c r="O826" i="17" a="1"/>
  <c r="O826" i="17"/>
  <c r="O827" i="17" a="1"/>
  <c r="O827" i="17"/>
  <c r="O828" i="17" a="1"/>
  <c r="O828" i="17"/>
  <c r="O829" i="17" a="1"/>
  <c r="O829" i="17"/>
  <c r="O830" i="17" a="1"/>
  <c r="O830" i="17"/>
  <c r="O831" i="17" a="1"/>
  <c r="O831" i="17"/>
  <c r="O832" i="17" a="1"/>
  <c r="O832" i="17"/>
  <c r="O833" i="17" a="1"/>
  <c r="O833" i="17"/>
  <c r="O834" i="17" a="1"/>
  <c r="O834" i="17"/>
  <c r="O835" i="17" a="1"/>
  <c r="O835" i="17"/>
  <c r="O836" i="17" a="1"/>
  <c r="O836" i="17"/>
  <c r="O837" i="17" a="1"/>
  <c r="O837" i="17"/>
  <c r="O838" i="17" a="1"/>
  <c r="O838" i="17"/>
  <c r="O839" i="17" a="1"/>
  <c r="O839" i="17"/>
  <c r="O840" i="17" a="1"/>
  <c r="O840" i="17"/>
  <c r="O841" i="17" a="1"/>
  <c r="O841" i="17"/>
  <c r="O842" i="17" a="1"/>
  <c r="O842" i="17"/>
  <c r="O843" i="17" a="1"/>
  <c r="O843" i="17"/>
  <c r="O844" i="17" a="1"/>
  <c r="O844" i="17"/>
  <c r="O845" i="17" a="1"/>
  <c r="O845" i="17"/>
  <c r="O846" i="17" a="1"/>
  <c r="O846" i="17"/>
  <c r="O847" i="17" a="1"/>
  <c r="O847" i="17"/>
  <c r="O848" i="17" a="1"/>
  <c r="O848" i="17"/>
  <c r="O849" i="17" a="1"/>
  <c r="O849" i="17"/>
  <c r="O850" i="17" a="1"/>
  <c r="O850" i="17"/>
  <c r="O851" i="17" a="1"/>
  <c r="O851" i="17"/>
  <c r="O852" i="17" a="1"/>
  <c r="O852" i="17"/>
  <c r="O853" i="17" a="1"/>
  <c r="O853" i="17"/>
  <c r="O854" i="17" a="1"/>
  <c r="O854" i="17"/>
  <c r="O855" i="17" a="1"/>
  <c r="O855" i="17"/>
  <c r="O856" i="17" a="1"/>
  <c r="O856" i="17"/>
  <c r="O857" i="17" a="1"/>
  <c r="O857" i="17"/>
  <c r="O858" i="17" a="1"/>
  <c r="O858" i="17"/>
  <c r="O859" i="17" a="1"/>
  <c r="O859" i="17"/>
  <c r="O860" i="17" a="1"/>
  <c r="O860" i="17"/>
  <c r="O861" i="17" a="1"/>
  <c r="O861" i="17"/>
  <c r="O862" i="17" a="1"/>
  <c r="O862" i="17"/>
  <c r="O863" i="17" a="1"/>
  <c r="O863" i="17"/>
  <c r="O864" i="17" a="1"/>
  <c r="O864" i="17"/>
  <c r="O865" i="17" a="1"/>
  <c r="O865" i="17"/>
  <c r="O866" i="17" a="1"/>
  <c r="O866" i="17"/>
  <c r="O867" i="17" a="1"/>
  <c r="O867" i="17"/>
  <c r="O868" i="17" a="1"/>
  <c r="O868" i="17"/>
  <c r="O869" i="17" a="1"/>
  <c r="O869" i="17"/>
  <c r="O870" i="17" a="1"/>
  <c r="O870" i="17"/>
  <c r="O871" i="17" a="1"/>
  <c r="O871" i="17"/>
  <c r="O872" i="17" a="1"/>
  <c r="O872" i="17"/>
  <c r="O873" i="17" a="1"/>
  <c r="O873" i="17"/>
  <c r="O874" i="17" a="1"/>
  <c r="O874" i="17"/>
  <c r="O875" i="17" a="1"/>
  <c r="O875" i="17"/>
  <c r="O876" i="17" a="1"/>
  <c r="O876" i="17"/>
  <c r="O877" i="17" a="1"/>
  <c r="O877" i="17"/>
  <c r="O878" i="17" a="1"/>
  <c r="O878" i="17"/>
  <c r="O879" i="17" a="1"/>
  <c r="O879" i="17"/>
  <c r="O880" i="17" a="1"/>
  <c r="O880" i="17"/>
  <c r="O881" i="17" a="1"/>
  <c r="O881" i="17"/>
  <c r="O882" i="17" a="1"/>
  <c r="O882" i="17"/>
  <c r="O883" i="17" a="1"/>
  <c r="O883" i="17"/>
  <c r="O884" i="17" a="1"/>
  <c r="O884" i="17"/>
  <c r="O885" i="17" a="1"/>
  <c r="O885" i="17"/>
  <c r="O886" i="17" a="1"/>
  <c r="O886" i="17"/>
  <c r="O887" i="17" a="1"/>
  <c r="O887" i="17"/>
  <c r="O888" i="17" a="1"/>
  <c r="O888" i="17"/>
  <c r="O889" i="17" a="1"/>
  <c r="O889" i="17"/>
  <c r="O890" i="17" a="1"/>
  <c r="O890" i="17"/>
  <c r="O891" i="17" a="1"/>
  <c r="O891" i="17"/>
  <c r="O892" i="17" a="1"/>
  <c r="O892" i="17"/>
  <c r="O893" i="17" a="1"/>
  <c r="O893" i="17"/>
  <c r="O894" i="17" a="1"/>
  <c r="O894" i="17"/>
  <c r="O895" i="17" a="1"/>
  <c r="O895" i="17"/>
  <c r="O896" i="17" a="1"/>
  <c r="O896" i="17"/>
  <c r="O897" i="17" a="1"/>
  <c r="O897" i="17"/>
  <c r="O898" i="17" a="1"/>
  <c r="O898" i="17"/>
  <c r="O899" i="17" a="1"/>
  <c r="O899" i="17"/>
  <c r="O900" i="17" a="1"/>
  <c r="O900" i="17"/>
  <c r="O901" i="17" a="1"/>
  <c r="O901" i="17"/>
  <c r="O902" i="17" a="1"/>
  <c r="O902" i="17"/>
  <c r="O903" i="17" a="1"/>
  <c r="O903" i="17"/>
  <c r="O904" i="17" a="1"/>
  <c r="O904" i="17"/>
  <c r="O905" i="17" a="1"/>
  <c r="O905" i="17"/>
  <c r="O906" i="17" a="1"/>
  <c r="O906" i="17"/>
  <c r="O907" i="17" a="1"/>
  <c r="O907" i="17"/>
  <c r="O908" i="17" a="1"/>
  <c r="O908" i="17"/>
  <c r="O909" i="17" a="1"/>
  <c r="O909" i="17"/>
  <c r="O910" i="17" a="1"/>
  <c r="O910" i="17"/>
  <c r="O911" i="17" a="1"/>
  <c r="O911" i="17"/>
  <c r="O912" i="17" a="1"/>
  <c r="O912" i="17"/>
  <c r="O913" i="17" a="1"/>
  <c r="O913" i="17"/>
  <c r="O914" i="17" a="1"/>
  <c r="O914" i="17"/>
  <c r="O915" i="17" a="1"/>
  <c r="O915" i="17"/>
  <c r="O916" i="17" a="1"/>
  <c r="O916" i="17"/>
  <c r="O917" i="17" a="1"/>
  <c r="O917" i="17"/>
  <c r="O918" i="17" a="1"/>
  <c r="O918" i="17"/>
  <c r="O919" i="17" a="1"/>
  <c r="O919" i="17"/>
  <c r="O920" i="17" a="1"/>
  <c r="O920" i="17"/>
  <c r="O921" i="17" a="1"/>
  <c r="O921" i="17"/>
  <c r="O922" i="17" a="1"/>
  <c r="O922" i="17"/>
  <c r="O923" i="17" a="1"/>
  <c r="O923" i="17"/>
  <c r="O924" i="17" a="1"/>
  <c r="O924" i="17"/>
  <c r="O925" i="17" a="1"/>
  <c r="O925" i="17"/>
  <c r="O926" i="17" a="1"/>
  <c r="O926" i="17"/>
  <c r="O927" i="17" a="1"/>
  <c r="O927" i="17"/>
  <c r="O928" i="17" a="1"/>
  <c r="O928" i="17"/>
  <c r="O929" i="17" a="1"/>
  <c r="O929" i="17"/>
  <c r="O930" i="17" a="1"/>
  <c r="O930" i="17"/>
  <c r="O931" i="17" a="1"/>
  <c r="O931" i="17"/>
  <c r="O932" i="17" a="1"/>
  <c r="O932" i="17"/>
  <c r="O933" i="17" a="1"/>
  <c r="O933" i="17"/>
  <c r="O934" i="17" a="1"/>
  <c r="O934" i="17"/>
  <c r="O935" i="17" a="1"/>
  <c r="O935" i="17"/>
  <c r="O936" i="17" a="1"/>
  <c r="O936" i="17"/>
  <c r="O937" i="17" a="1"/>
  <c r="O937" i="17"/>
  <c r="O938" i="17" a="1"/>
  <c r="O938" i="17" s="1"/>
  <c r="O939" i="17" a="1"/>
  <c r="O939" i="17"/>
  <c r="O940" i="17" a="1"/>
  <c r="O940" i="17"/>
  <c r="O941" i="17" a="1"/>
  <c r="O941" i="17"/>
  <c r="O942" i="17" a="1"/>
  <c r="O942" i="17"/>
  <c r="O943" i="17" a="1"/>
  <c r="O943" i="17"/>
  <c r="O944" i="17" a="1"/>
  <c r="O944" i="17" s="1"/>
  <c r="O945" i="17" a="1"/>
  <c r="O945" i="17"/>
  <c r="O946" i="17" a="1"/>
  <c r="O946" i="17"/>
  <c r="O947" i="17" a="1"/>
  <c r="O947" i="17"/>
  <c r="O948" i="17" a="1"/>
  <c r="O948" i="17"/>
  <c r="O949" i="17" a="1"/>
  <c r="O949" i="17"/>
  <c r="O950" i="17" a="1"/>
  <c r="O950" i="17" s="1"/>
  <c r="O951" i="17" a="1"/>
  <c r="O951" i="17"/>
  <c r="O952" i="17" a="1"/>
  <c r="O952" i="17"/>
  <c r="O953" i="17" a="1"/>
  <c r="O953" i="17"/>
  <c r="O954" i="17" a="1"/>
  <c r="O954" i="17"/>
  <c r="O955" i="17" a="1"/>
  <c r="O955" i="17"/>
  <c r="O956" i="17" a="1"/>
  <c r="O956" i="17" s="1"/>
  <c r="O957" i="17" a="1"/>
  <c r="O957" i="17"/>
  <c r="O958" i="17" a="1"/>
  <c r="O958" i="17"/>
  <c r="O959" i="17" a="1"/>
  <c r="O959" i="17"/>
  <c r="O960" i="17" a="1"/>
  <c r="O960" i="17"/>
  <c r="O961" i="17" a="1"/>
  <c r="O961" i="17"/>
  <c r="O962" i="17" a="1"/>
  <c r="O962" i="17" s="1"/>
  <c r="O963" i="17" a="1"/>
  <c r="O963" i="17"/>
  <c r="O964" i="17" a="1"/>
  <c r="O964" i="17"/>
  <c r="O965" i="17" a="1"/>
  <c r="O965" i="17"/>
  <c r="O966" i="17" a="1"/>
  <c r="O966" i="17"/>
  <c r="O967" i="17" a="1"/>
  <c r="O967" i="17"/>
  <c r="O968" i="17" a="1"/>
  <c r="O968" i="17" s="1"/>
  <c r="O969" i="17" a="1"/>
  <c r="O969" i="17"/>
  <c r="O970" i="17" a="1"/>
  <c r="O970" i="17"/>
  <c r="O971" i="17" a="1"/>
  <c r="O971" i="17"/>
  <c r="O972" i="17" a="1"/>
  <c r="O972" i="17"/>
  <c r="O973" i="17" a="1"/>
  <c r="O973" i="17"/>
  <c r="O974" i="17" a="1"/>
  <c r="O974" i="17" s="1"/>
  <c r="O975" i="17" a="1"/>
  <c r="O975" i="17"/>
  <c r="O976" i="17" a="1"/>
  <c r="O976" i="17"/>
  <c r="O977" i="17" a="1"/>
  <c r="O977" i="17"/>
  <c r="O978" i="17" a="1"/>
  <c r="O978" i="17"/>
  <c r="O979" i="17" a="1"/>
  <c r="O979" i="17"/>
  <c r="O980" i="17" a="1"/>
  <c r="O980" i="17" s="1"/>
  <c r="O981" i="17" a="1"/>
  <c r="O981" i="17"/>
  <c r="O982" i="17" a="1"/>
  <c r="O982" i="17"/>
  <c r="O983" i="17" a="1"/>
  <c r="O983" i="17"/>
  <c r="O984" i="17" a="1"/>
  <c r="O984" i="17"/>
  <c r="O985" i="17" a="1"/>
  <c r="O985" i="17"/>
  <c r="O986" i="17" a="1"/>
  <c r="O986" i="17" s="1"/>
  <c r="O987" i="17" a="1"/>
  <c r="O987" i="17"/>
  <c r="O988" i="17" a="1"/>
  <c r="O988" i="17"/>
  <c r="O989" i="17" a="1"/>
  <c r="O989" i="17"/>
  <c r="O990" i="17" a="1"/>
  <c r="O990" i="17"/>
  <c r="O991" i="17" a="1"/>
  <c r="O991" i="17"/>
  <c r="O992" i="17" a="1"/>
  <c r="O992" i="17" s="1"/>
  <c r="O993" i="17" a="1"/>
  <c r="O993" i="17"/>
  <c r="O994" i="17" a="1"/>
  <c r="O994" i="17"/>
  <c r="O995" i="17" a="1"/>
  <c r="O995" i="17"/>
  <c r="O996" i="17" a="1"/>
  <c r="O996" i="17"/>
  <c r="O997" i="17" a="1"/>
  <c r="O997" i="17"/>
  <c r="O998" i="17" a="1"/>
  <c r="O998" i="17" s="1"/>
  <c r="O999" i="17" a="1"/>
  <c r="O999" i="17"/>
  <c r="O1000" i="17" a="1"/>
  <c r="O1000" i="17"/>
  <c r="O1001" i="17" a="1"/>
  <c r="O1001" i="17"/>
  <c r="O2" i="17" a="1"/>
  <c r="O2" i="17"/>
  <c r="N2" i="17" a="1"/>
  <c r="N2" i="17" s="1"/>
  <c r="N3" i="17" a="1"/>
  <c r="N3" i="17" s="1"/>
  <c r="N4" i="17" a="1"/>
  <c r="N4" i="17"/>
  <c r="N5" i="17" a="1"/>
  <c r="N5" i="17"/>
  <c r="N6" i="17" a="1"/>
  <c r="N6" i="17"/>
  <c r="N7" i="17" a="1"/>
  <c r="N7" i="17"/>
  <c r="N8" i="17" a="1"/>
  <c r="N8" i="17"/>
  <c r="N9" i="17" a="1"/>
  <c r="N9" i="17" s="1"/>
  <c r="N10" i="17" a="1"/>
  <c r="N10" i="17"/>
  <c r="N11" i="17" a="1"/>
  <c r="N11" i="17"/>
  <c r="N12" i="17" a="1"/>
  <c r="N12" i="17"/>
  <c r="N13" i="17" a="1"/>
  <c r="N13" i="17"/>
  <c r="N14" i="17" a="1"/>
  <c r="N14" i="17"/>
  <c r="N15" i="17" a="1"/>
  <c r="N15" i="17" s="1"/>
  <c r="N16" i="17" a="1"/>
  <c r="N16" i="17" s="1"/>
  <c r="N17" i="17" a="1"/>
  <c r="N17" i="17"/>
  <c r="N18" i="17" a="1"/>
  <c r="N18" i="17"/>
  <c r="N19" i="17" a="1"/>
  <c r="N19" i="17"/>
  <c r="N20" i="17" a="1"/>
  <c r="N20" i="17"/>
  <c r="N21" i="17" a="1"/>
  <c r="N21" i="17" s="1"/>
  <c r="N22" i="17" a="1"/>
  <c r="N22" i="17"/>
  <c r="N23" i="17" a="1"/>
  <c r="N23" i="17"/>
  <c r="N24" i="17" a="1"/>
  <c r="N24" i="17"/>
  <c r="N25" i="17" a="1"/>
  <c r="N25" i="17"/>
  <c r="N26" i="17" a="1"/>
  <c r="N26" i="17"/>
  <c r="N27" i="17" a="1"/>
  <c r="N27" i="17" s="1"/>
  <c r="N28" i="17" a="1"/>
  <c r="N28" i="17"/>
  <c r="N29" i="17" a="1"/>
  <c r="N29" i="17" s="1"/>
  <c r="N30" i="17" a="1"/>
  <c r="N30" i="17"/>
  <c r="N31" i="17" a="1"/>
  <c r="N31" i="17"/>
  <c r="N32" i="17" a="1"/>
  <c r="N32" i="17"/>
  <c r="N33" i="17" a="1"/>
  <c r="N33" i="17" s="1"/>
  <c r="N34" i="17" a="1"/>
  <c r="N34" i="17"/>
  <c r="N35" i="17" a="1"/>
  <c r="N35" i="17"/>
  <c r="N36" i="17" a="1"/>
  <c r="N36" i="17"/>
  <c r="N37" i="17" a="1"/>
  <c r="N37" i="17"/>
  <c r="N38" i="17" a="1"/>
  <c r="N38" i="17"/>
  <c r="N39" i="17" a="1"/>
  <c r="N39" i="17" s="1"/>
  <c r="N40" i="17" a="1"/>
  <c r="N40" i="17"/>
  <c r="N41" i="17" a="1"/>
  <c r="N41" i="17"/>
  <c r="N42" i="17" a="1"/>
  <c r="N42" i="17" s="1"/>
  <c r="N43" i="17" a="1"/>
  <c r="N43" i="17"/>
  <c r="N44" i="17" a="1"/>
  <c r="N44" i="17"/>
  <c r="N45" i="17" a="1"/>
  <c r="N45" i="17" s="1"/>
  <c r="N46" i="17" a="1"/>
  <c r="N46" i="17"/>
  <c r="N47" i="17" a="1"/>
  <c r="N47" i="17"/>
  <c r="N48" i="17" a="1"/>
  <c r="N48" i="17"/>
  <c r="N49" i="17" a="1"/>
  <c r="N49" i="17"/>
  <c r="N50" i="17" a="1"/>
  <c r="N50" i="17" s="1"/>
  <c r="N51" i="17" a="1"/>
  <c r="N51" i="17" s="1"/>
  <c r="N52" i="17" a="1"/>
  <c r="N52" i="17"/>
  <c r="N53" i="17" a="1"/>
  <c r="N53" i="17"/>
  <c r="N54" i="17" a="1"/>
  <c r="N54" i="17"/>
  <c r="N55" i="17" a="1"/>
  <c r="N55" i="17" s="1"/>
  <c r="N56" i="17" a="1"/>
  <c r="N56" i="17"/>
  <c r="N57" i="17" a="1"/>
  <c r="N57" i="17" s="1"/>
  <c r="N58" i="17" a="1"/>
  <c r="N58" i="17"/>
  <c r="N59" i="17" a="1"/>
  <c r="N59" i="17"/>
  <c r="N60" i="17" a="1"/>
  <c r="N60" i="17"/>
  <c r="N61" i="17" a="1"/>
  <c r="N61" i="17"/>
  <c r="N62" i="17" a="1"/>
  <c r="N62" i="17"/>
  <c r="N63" i="17" a="1"/>
  <c r="N63" i="17" s="1"/>
  <c r="N64" i="17" a="1"/>
  <c r="N64" i="17" s="1"/>
  <c r="N65" i="17" a="1"/>
  <c r="N65" i="17"/>
  <c r="N66" i="17" a="1"/>
  <c r="N66" i="17"/>
  <c r="N67" i="17" a="1"/>
  <c r="N67" i="17"/>
  <c r="N68" i="17" a="1"/>
  <c r="N68" i="17" s="1"/>
  <c r="N69" i="17" a="1"/>
  <c r="N69" i="17" s="1"/>
  <c r="N70" i="17" a="1"/>
  <c r="N70" i="17"/>
  <c r="N71" i="17" a="1"/>
  <c r="N71" i="17" s="1"/>
  <c r="N72" i="17" a="1"/>
  <c r="N72" i="17"/>
  <c r="N73" i="17" a="1"/>
  <c r="N73" i="17"/>
  <c r="N74" i="17" a="1"/>
  <c r="N74" i="17"/>
  <c r="N75" i="17" a="1"/>
  <c r="N75" i="17" s="1"/>
  <c r="N76" i="17" a="1"/>
  <c r="N76" i="17"/>
  <c r="N77" i="17" a="1"/>
  <c r="N77" i="17"/>
  <c r="N78" i="17" a="1"/>
  <c r="N78" i="17"/>
  <c r="N79" i="17" a="1"/>
  <c r="N79" i="17"/>
  <c r="N80" i="17" a="1"/>
  <c r="N80" i="17"/>
  <c r="N81" i="17" a="1"/>
  <c r="N81" i="17" s="1"/>
  <c r="N82" i="17" a="1"/>
  <c r="N82" i="17"/>
  <c r="N83" i="17" a="1"/>
  <c r="N83" i="17"/>
  <c r="N84" i="17" a="1"/>
  <c r="N84" i="17" s="1"/>
  <c r="N85" i="17" a="1"/>
  <c r="N85" i="17"/>
  <c r="N86" i="17" a="1"/>
  <c r="N86" i="17"/>
  <c r="N87" i="17" a="1"/>
  <c r="N87" i="17" s="1"/>
  <c r="N88" i="17" a="1"/>
  <c r="N88" i="17" s="1"/>
  <c r="N89" i="17" a="1"/>
  <c r="N89" i="17"/>
  <c r="N90" i="17" a="1"/>
  <c r="N90" i="17"/>
  <c r="N91" i="17" a="1"/>
  <c r="N91" i="17" s="1"/>
  <c r="N92" i="17" a="1"/>
  <c r="N92" i="17"/>
  <c r="N93" i="17" a="1"/>
  <c r="N93" i="17" s="1"/>
  <c r="N94" i="17" a="1"/>
  <c r="N94" i="17"/>
  <c r="N95" i="17" a="1"/>
  <c r="N95" i="17"/>
  <c r="N96" i="17" a="1"/>
  <c r="N96" i="17"/>
  <c r="N97" i="17" a="1"/>
  <c r="N97" i="17"/>
  <c r="N98" i="17" a="1"/>
  <c r="N98" i="17"/>
  <c r="N99" i="17" a="1"/>
  <c r="N99" i="17" s="1"/>
  <c r="N100" i="17" a="1"/>
  <c r="N100" i="17"/>
  <c r="N101" i="17" a="1"/>
  <c r="N101" i="17" s="1"/>
  <c r="N102" i="17" a="1"/>
  <c r="N102" i="17"/>
  <c r="N103" i="17" a="1"/>
  <c r="N103" i="17"/>
  <c r="N104" i="17" a="1"/>
  <c r="N104" i="17"/>
  <c r="N105" i="17" a="1"/>
  <c r="N105" i="17" s="1"/>
  <c r="N106" i="17" a="1"/>
  <c r="N106" i="17"/>
  <c r="N107" i="17" a="1"/>
  <c r="N107" i="17"/>
  <c r="N108" i="17" a="1"/>
  <c r="N108" i="17"/>
  <c r="N109" i="17" a="1"/>
  <c r="N109" i="17"/>
  <c r="N110" i="17" a="1"/>
  <c r="N110" i="17"/>
  <c r="N111" i="17" a="1"/>
  <c r="N111" i="17" s="1"/>
  <c r="N112" i="17" a="1"/>
  <c r="N112" i="17"/>
  <c r="N113" i="17" a="1"/>
  <c r="N113" i="17"/>
  <c r="N114" i="17" a="1"/>
  <c r="N114" i="17" s="1"/>
  <c r="N115" i="17" a="1"/>
  <c r="N115" i="17"/>
  <c r="N116" i="17" a="1"/>
  <c r="N116" i="17"/>
  <c r="N117" i="17" a="1"/>
  <c r="N117" i="17" s="1"/>
  <c r="N118" i="17" a="1"/>
  <c r="N118" i="17"/>
  <c r="N119" i="17" a="1"/>
  <c r="N119" i="17"/>
  <c r="N120" i="17" a="1"/>
  <c r="N120" i="17"/>
  <c r="N121" i="17" a="1"/>
  <c r="N121" i="17"/>
  <c r="N122" i="17" a="1"/>
  <c r="N122" i="17"/>
  <c r="N123" i="17" a="1"/>
  <c r="N123" i="17" s="1"/>
  <c r="N124" i="17" a="1"/>
  <c r="N124" i="17"/>
  <c r="N125" i="17" a="1"/>
  <c r="N125" i="17" s="1"/>
  <c r="N126" i="17" a="1"/>
  <c r="N126" i="17"/>
  <c r="N127" i="17" a="1"/>
  <c r="N127" i="17" s="1"/>
  <c r="N128" i="17" a="1"/>
  <c r="N128" i="17"/>
  <c r="N129" i="17" a="1"/>
  <c r="N129" i="17" s="1"/>
  <c r="N130" i="17" a="1"/>
  <c r="N130" i="17"/>
  <c r="N131" i="17" a="1"/>
  <c r="N131" i="17"/>
  <c r="N132" i="17" a="1"/>
  <c r="N132" i="17" s="1"/>
  <c r="N133" i="17" a="1"/>
  <c r="N133" i="17"/>
  <c r="N134" i="17" a="1"/>
  <c r="N134" i="17"/>
  <c r="N135" i="17" a="1"/>
  <c r="N135" i="17" s="1"/>
  <c r="N136" i="17" a="1"/>
  <c r="N136" i="17"/>
  <c r="N137" i="17" a="1"/>
  <c r="N137" i="17"/>
  <c r="N138" i="17" a="1"/>
  <c r="N138" i="17"/>
  <c r="N139" i="17" a="1"/>
  <c r="N139" i="17"/>
  <c r="N140" i="17" a="1"/>
  <c r="N140" i="17" s="1"/>
  <c r="N141" i="17" a="1"/>
  <c r="N141" i="17" s="1"/>
  <c r="N142" i="17" a="1"/>
  <c r="N142" i="17"/>
  <c r="N143" i="17" a="1"/>
  <c r="N143" i="17"/>
  <c r="N144" i="17" a="1"/>
  <c r="N144" i="17"/>
  <c r="N145" i="17" a="1"/>
  <c r="N145" i="17"/>
  <c r="N146" i="17" a="1"/>
  <c r="N146" i="17"/>
  <c r="N147" i="17" a="1"/>
  <c r="N147" i="17" s="1"/>
  <c r="N148" i="17" a="1"/>
  <c r="N148" i="17"/>
  <c r="N149" i="17" a="1"/>
  <c r="N149" i="17"/>
  <c r="N150" i="17" a="1"/>
  <c r="N150" i="17"/>
  <c r="N151" i="17" a="1"/>
  <c r="N151" i="17"/>
  <c r="N152" i="17" a="1"/>
  <c r="N152" i="17" s="1"/>
  <c r="N153" i="17" a="1"/>
  <c r="N153" i="17" s="1"/>
  <c r="N154" i="17" a="1"/>
  <c r="N154" i="17"/>
  <c r="N155" i="17" a="1"/>
  <c r="N155" i="17"/>
  <c r="N156" i="17" a="1"/>
  <c r="N156" i="17"/>
  <c r="N157" i="17" a="1"/>
  <c r="N157" i="17"/>
  <c r="N158" i="17" a="1"/>
  <c r="N158" i="17"/>
  <c r="N159" i="17" a="1"/>
  <c r="N159" i="17" s="1"/>
  <c r="N160" i="17" a="1"/>
  <c r="N160" i="17" s="1"/>
  <c r="N161" i="17" a="1"/>
  <c r="N161" i="17"/>
  <c r="N162" i="17" a="1"/>
  <c r="N162" i="17"/>
  <c r="N163" i="17" a="1"/>
  <c r="N163" i="17"/>
  <c r="N164" i="17" a="1"/>
  <c r="N164" i="17"/>
  <c r="N165" i="17" a="1"/>
  <c r="N165" i="17" s="1"/>
  <c r="N166" i="17" a="1"/>
  <c r="N166" i="17" s="1"/>
  <c r="N167" i="17" a="1"/>
  <c r="N167" i="17"/>
  <c r="N168" i="17" a="1"/>
  <c r="N168" i="17"/>
  <c r="N169" i="17" a="1"/>
  <c r="N169" i="17"/>
  <c r="N170" i="17" a="1"/>
  <c r="N170" i="17"/>
  <c r="N171" i="17" a="1"/>
  <c r="N171" i="17" s="1"/>
  <c r="N172" i="17" a="1"/>
  <c r="N172" i="17"/>
  <c r="N173" i="17" a="1"/>
  <c r="N173" i="17" s="1"/>
  <c r="N174" i="17" a="1"/>
  <c r="N174" i="17"/>
  <c r="N175" i="17" a="1"/>
  <c r="N175" i="17"/>
  <c r="N176" i="17" a="1"/>
  <c r="N176" i="17"/>
  <c r="N177" i="17" a="1"/>
  <c r="N177" i="17" s="1"/>
  <c r="N178" i="17" a="1"/>
  <c r="N178" i="17"/>
  <c r="N179" i="17" a="1"/>
  <c r="N179" i="17"/>
  <c r="N180" i="17" a="1"/>
  <c r="N180" i="17"/>
  <c r="N181" i="17" a="1"/>
  <c r="N181" i="17"/>
  <c r="N182" i="17" a="1"/>
  <c r="N182" i="17"/>
  <c r="N183" i="17" a="1"/>
  <c r="N183" i="17" s="1"/>
  <c r="N184" i="17" a="1"/>
  <c r="N184" i="17"/>
  <c r="N185" i="17" a="1"/>
  <c r="N185" i="17"/>
  <c r="N186" i="17" a="1"/>
  <c r="N186" i="17" s="1"/>
  <c r="N187" i="17" a="1"/>
  <c r="N187" i="17"/>
  <c r="N188" i="17" a="1"/>
  <c r="N188" i="17"/>
  <c r="N189" i="17" a="1"/>
  <c r="N189" i="17" s="1"/>
  <c r="N190" i="17" a="1"/>
  <c r="N190" i="17"/>
  <c r="N191" i="17" a="1"/>
  <c r="N191" i="17"/>
  <c r="N192" i="17" a="1"/>
  <c r="N192" i="17"/>
  <c r="N193" i="17" a="1"/>
  <c r="N193" i="17"/>
  <c r="N194" i="17" a="1"/>
  <c r="N194" i="17"/>
  <c r="N195" i="17" a="1"/>
  <c r="N195" i="17" s="1"/>
  <c r="N196" i="17" a="1"/>
  <c r="N196" i="17"/>
  <c r="N197" i="17" a="1"/>
  <c r="N197" i="17"/>
  <c r="N198" i="17" a="1"/>
  <c r="N198" i="17"/>
  <c r="N199" i="17" a="1"/>
  <c r="N199" i="17" s="1"/>
  <c r="N200" i="17" a="1"/>
  <c r="N200" i="17"/>
  <c r="N201" i="17" a="1"/>
  <c r="N201" i="17" s="1"/>
  <c r="N202" i="17" a="1"/>
  <c r="N202" i="17"/>
  <c r="N203" i="17" a="1"/>
  <c r="N203" i="17"/>
  <c r="N204" i="17" a="1"/>
  <c r="N204" i="17"/>
  <c r="N205" i="17" a="1"/>
  <c r="N205" i="17"/>
  <c r="N206" i="17" a="1"/>
  <c r="N206" i="17"/>
  <c r="N207" i="17" a="1"/>
  <c r="N207" i="17" s="1"/>
  <c r="N208" i="17" a="1"/>
  <c r="N208" i="17"/>
  <c r="N209" i="17" a="1"/>
  <c r="N209" i="17"/>
  <c r="N210" i="17" a="1"/>
  <c r="N210" i="17"/>
  <c r="N211" i="17" a="1"/>
  <c r="N211" i="17"/>
  <c r="N212" i="17" a="1"/>
  <c r="N212" i="17" s="1"/>
  <c r="N213" i="17" a="1"/>
  <c r="N213" i="17" s="1"/>
  <c r="N214" i="17" a="1"/>
  <c r="N214" i="17" s="1"/>
  <c r="N215" i="17" a="1"/>
  <c r="N215" i="17"/>
  <c r="N216" i="17" a="1"/>
  <c r="N216" i="17"/>
  <c r="N217" i="17" a="1"/>
  <c r="N217" i="17"/>
  <c r="N218" i="17" a="1"/>
  <c r="N218" i="17"/>
  <c r="N219" i="17" a="1"/>
  <c r="N219" i="17" s="1"/>
  <c r="N220" i="17" a="1"/>
  <c r="N220" i="17"/>
  <c r="N221" i="17" a="1"/>
  <c r="N221" i="17"/>
  <c r="N222" i="17" a="1"/>
  <c r="N222" i="17"/>
  <c r="N223" i="17" a="1"/>
  <c r="N223" i="17"/>
  <c r="N224" i="17" a="1"/>
  <c r="N224" i="17"/>
  <c r="N225" i="17" a="1"/>
  <c r="N225" i="17" s="1"/>
  <c r="N226" i="17" a="1"/>
  <c r="N226" i="17"/>
  <c r="N227" i="17" a="1"/>
  <c r="N227" i="17" s="1"/>
  <c r="N228" i="17" a="1"/>
  <c r="N228" i="17"/>
  <c r="N229" i="17" a="1"/>
  <c r="N229" i="17"/>
  <c r="N230" i="17" a="1"/>
  <c r="N230" i="17"/>
  <c r="N231" i="17" a="1"/>
  <c r="N231" i="17" s="1"/>
  <c r="N232" i="17" a="1"/>
  <c r="N232" i="17" s="1"/>
  <c r="N233" i="17" a="1"/>
  <c r="N233" i="17"/>
  <c r="N234" i="17" a="1"/>
  <c r="N234" i="17" s="1"/>
  <c r="N235" i="17" a="1"/>
  <c r="N235" i="17"/>
  <c r="N236" i="17" a="1"/>
  <c r="N236" i="17"/>
  <c r="N237" i="17" a="1"/>
  <c r="N237" i="17" s="1"/>
  <c r="N238" i="17" a="1"/>
  <c r="N238" i="17"/>
  <c r="N239" i="17" a="1"/>
  <c r="N239" i="17"/>
  <c r="N240" i="17" a="1"/>
  <c r="N240" i="17"/>
  <c r="N241" i="17" a="1"/>
  <c r="N241" i="17"/>
  <c r="N242" i="17" a="1"/>
  <c r="N242" i="17"/>
  <c r="N243" i="17" a="1"/>
  <c r="N243" i="17" s="1"/>
  <c r="N244" i="17" a="1"/>
  <c r="N244" i="17"/>
  <c r="N245" i="17" a="1"/>
  <c r="N245" i="17" s="1"/>
  <c r="N246" i="17" a="1"/>
  <c r="N246" i="17"/>
  <c r="N247" i="17" a="1"/>
  <c r="N247" i="17"/>
  <c r="N248" i="17" a="1"/>
  <c r="N248" i="17"/>
  <c r="N249" i="17" a="1"/>
  <c r="N249" i="17" s="1"/>
  <c r="N250" i="17" a="1"/>
  <c r="N250" i="17"/>
  <c r="N251" i="17" a="1"/>
  <c r="N251" i="17"/>
  <c r="N252" i="17" a="1"/>
  <c r="N252" i="17"/>
  <c r="N253" i="17" a="1"/>
  <c r="N253" i="17"/>
  <c r="N254" i="17" a="1"/>
  <c r="N254" i="17" s="1"/>
  <c r="N255" i="17" a="1"/>
  <c r="N255" i="17" s="1"/>
  <c r="N256" i="17" a="1"/>
  <c r="N256" i="17"/>
  <c r="N257" i="17" a="1"/>
  <c r="N257" i="17"/>
  <c r="N258" i="17" a="1"/>
  <c r="N258" i="17" s="1"/>
  <c r="N259" i="17" a="1"/>
  <c r="N259" i="17"/>
  <c r="N260" i="17" a="1"/>
  <c r="N260" i="17"/>
  <c r="N261" i="17" a="1"/>
  <c r="N261" i="17" s="1"/>
  <c r="N262" i="17" a="1"/>
  <c r="N262" i="17"/>
  <c r="N263" i="17" a="1"/>
  <c r="N263" i="17"/>
  <c r="N264" i="17" a="1"/>
  <c r="N264" i="17"/>
  <c r="N265" i="17" a="1"/>
  <c r="N265" i="17"/>
  <c r="N266" i="17" a="1"/>
  <c r="N266" i="17"/>
  <c r="N267" i="17" a="1"/>
  <c r="N267" i="17" s="1"/>
  <c r="N268" i="17" a="1"/>
  <c r="N268" i="17" s="1"/>
  <c r="N269" i="17" a="1"/>
  <c r="N269" i="17"/>
  <c r="N270" i="17" a="1"/>
  <c r="N270" i="17"/>
  <c r="N271" i="17" a="1"/>
  <c r="N271" i="17" s="1"/>
  <c r="N272" i="17" a="1"/>
  <c r="N272" i="17"/>
  <c r="N273" i="17" a="1"/>
  <c r="N273" i="17" s="1"/>
  <c r="N274" i="17" a="1"/>
  <c r="N274" i="17"/>
  <c r="N275" i="17" a="1"/>
  <c r="N275" i="17" s="1"/>
  <c r="N276" i="17" a="1"/>
  <c r="N276" i="17"/>
  <c r="N277" i="17" a="1"/>
  <c r="N277" i="17"/>
  <c r="N278" i="17" a="1"/>
  <c r="N278" i="17"/>
  <c r="N279" i="17" a="1"/>
  <c r="N279" i="17" s="1"/>
  <c r="N280" i="17" a="1"/>
  <c r="N280" i="17"/>
  <c r="N281" i="17" a="1"/>
  <c r="N281" i="17"/>
  <c r="N282" i="17" a="1"/>
  <c r="N282" i="17"/>
  <c r="N283" i="17" a="1"/>
  <c r="N283" i="17"/>
  <c r="N284" i="17" a="1"/>
  <c r="N284" i="17" s="1"/>
  <c r="N285" i="17" a="1"/>
  <c r="N285" i="17" s="1"/>
  <c r="N286" i="17" a="1"/>
  <c r="N286" i="17"/>
  <c r="N287" i="17" a="1"/>
  <c r="N287" i="17"/>
  <c r="N288" i="17" a="1"/>
  <c r="N288" i="17"/>
  <c r="N289" i="17" a="1"/>
  <c r="N289" i="17"/>
  <c r="N290" i="17" a="1"/>
  <c r="N290" i="17"/>
  <c r="N291" i="17" a="1"/>
  <c r="N291" i="17" s="1"/>
  <c r="N292" i="17" a="1"/>
  <c r="N292" i="17"/>
  <c r="N293" i="17" a="1"/>
  <c r="N293" i="17"/>
  <c r="N294" i="17" a="1"/>
  <c r="N294" i="17"/>
  <c r="N295" i="17" a="1"/>
  <c r="N295" i="17" s="1"/>
  <c r="N296" i="17" a="1"/>
  <c r="N296" i="17"/>
  <c r="N297" i="17" a="1"/>
  <c r="N297" i="17" s="1"/>
  <c r="N298" i="17" a="1"/>
  <c r="N298" i="17"/>
  <c r="N299" i="17" a="1"/>
  <c r="N299" i="17"/>
  <c r="N300" i="17" a="1"/>
  <c r="N300" i="17"/>
  <c r="N301" i="17" a="1"/>
  <c r="N301" i="17"/>
  <c r="N302" i="17" a="1"/>
  <c r="N302" i="17"/>
  <c r="N303" i="17" a="1"/>
  <c r="N303" i="17" s="1"/>
  <c r="N304" i="17" a="1"/>
  <c r="N304" i="17" s="1"/>
  <c r="N305" i="17" a="1"/>
  <c r="N305" i="17"/>
  <c r="N306" i="17" a="1"/>
  <c r="N306" i="17"/>
  <c r="N307" i="17" a="1"/>
  <c r="N307" i="17"/>
  <c r="N308" i="17" a="1"/>
  <c r="N308" i="17"/>
  <c r="N309" i="17" a="1"/>
  <c r="N309" i="17" s="1"/>
  <c r="N310" i="17" a="1"/>
  <c r="N310" i="17"/>
  <c r="N311" i="17" a="1"/>
  <c r="N311" i="17"/>
  <c r="N312" i="17" a="1"/>
  <c r="N312" i="17"/>
  <c r="N313" i="17" a="1"/>
  <c r="N313" i="17"/>
  <c r="N314" i="17" a="1"/>
  <c r="N314" i="17"/>
  <c r="N315" i="17" a="1"/>
  <c r="N315" i="17" s="1"/>
  <c r="N316" i="17" a="1"/>
  <c r="N316" i="17"/>
  <c r="N317" i="17" a="1"/>
  <c r="N317" i="17" s="1"/>
  <c r="N318" i="17" a="1"/>
  <c r="N318" i="17"/>
  <c r="N319" i="17" a="1"/>
  <c r="N319" i="17"/>
  <c r="N320" i="17" a="1"/>
  <c r="N320" i="17"/>
  <c r="N321" i="17" a="1"/>
  <c r="N321" i="17" s="1"/>
  <c r="N322" i="17" a="1"/>
  <c r="N322" i="17"/>
  <c r="N323" i="17" a="1"/>
  <c r="N323" i="17"/>
  <c r="N324" i="17" a="1"/>
  <c r="N324" i="17"/>
  <c r="N325" i="17" a="1"/>
  <c r="N325" i="17"/>
  <c r="N326" i="17" a="1"/>
  <c r="N326" i="17"/>
  <c r="N327" i="17" a="1"/>
  <c r="N327" i="17" s="1"/>
  <c r="N328" i="17" a="1"/>
  <c r="N328" i="17"/>
  <c r="N329" i="17" a="1"/>
  <c r="N329" i="17" s="1"/>
  <c r="N330" i="17" a="1"/>
  <c r="N330" i="17" s="1"/>
  <c r="N331" i="17" a="1"/>
  <c r="N331" i="17"/>
  <c r="N332" i="17" a="1"/>
  <c r="N332" i="17"/>
  <c r="N333" i="17" a="1"/>
  <c r="N333" i="17" s="1"/>
  <c r="N334" i="17" a="1"/>
  <c r="N334" i="17"/>
  <c r="N335" i="17" a="1"/>
  <c r="N335" i="17"/>
  <c r="N336" i="17" a="1"/>
  <c r="N336" i="17" s="1"/>
  <c r="N337" i="17" a="1"/>
  <c r="N337" i="17"/>
  <c r="N338" i="17" a="1"/>
  <c r="N338" i="17"/>
  <c r="N339" i="17" a="1"/>
  <c r="N339" i="17" s="1"/>
  <c r="N340" i="17" a="1"/>
  <c r="N340" i="17"/>
  <c r="N341" i="17" a="1"/>
  <c r="N341" i="17"/>
  <c r="N342" i="17" a="1"/>
  <c r="N342" i="17"/>
  <c r="N343" i="17" a="1"/>
  <c r="N343" i="17" s="1"/>
  <c r="N344" i="17" a="1"/>
  <c r="N344" i="17"/>
  <c r="N345" i="17" a="1"/>
  <c r="N345" i="17" s="1"/>
  <c r="N346" i="17" a="1"/>
  <c r="N346" i="17"/>
  <c r="N347" i="17" a="1"/>
  <c r="N347" i="17"/>
  <c r="N348" i="17" a="1"/>
  <c r="N348" i="17"/>
  <c r="N349" i="17" a="1"/>
  <c r="N349" i="17"/>
  <c r="N350" i="17" a="1"/>
  <c r="N350" i="17"/>
  <c r="N351" i="17" a="1"/>
  <c r="N351" i="17" s="1"/>
  <c r="N352" i="17" a="1"/>
  <c r="N352" i="17"/>
  <c r="N353" i="17" a="1"/>
  <c r="N353" i="17"/>
  <c r="N354" i="17" a="1"/>
  <c r="N354" i="17"/>
  <c r="N355" i="17" a="1"/>
  <c r="N355" i="17"/>
  <c r="N356" i="17" a="1"/>
  <c r="N356" i="17" s="1"/>
  <c r="N357" i="17" a="1"/>
  <c r="N357" i="17" s="1"/>
  <c r="N358" i="17" a="1"/>
  <c r="N358" i="17"/>
  <c r="N359" i="17" a="1"/>
  <c r="N359" i="17"/>
  <c r="N360" i="17" a="1"/>
  <c r="N360" i="17"/>
  <c r="N361" i="17" a="1"/>
  <c r="N361" i="17"/>
  <c r="N362" i="17" a="1"/>
  <c r="N362" i="17"/>
  <c r="N363" i="17" a="1"/>
  <c r="N363" i="17" s="1"/>
  <c r="N364" i="17" a="1"/>
  <c r="N364" i="17"/>
  <c r="N365" i="17" a="1"/>
  <c r="N365" i="17"/>
  <c r="N366" i="17" a="1"/>
  <c r="N366" i="17"/>
  <c r="N367" i="17" a="1"/>
  <c r="N367" i="17"/>
  <c r="N368" i="17" a="1"/>
  <c r="N368" i="17"/>
  <c r="N369" i="17" a="1"/>
  <c r="N369" i="17" s="1"/>
  <c r="N370" i="17" a="1"/>
  <c r="N370" i="17"/>
  <c r="N371" i="17" a="1"/>
  <c r="N371" i="17"/>
  <c r="N372" i="17" a="1"/>
  <c r="N372" i="17"/>
  <c r="N373" i="17" a="1"/>
  <c r="N373" i="17"/>
  <c r="N374" i="17" a="1"/>
  <c r="N374" i="17"/>
  <c r="N375" i="17" a="1"/>
  <c r="N375" i="17" s="1"/>
  <c r="N376" i="17" a="1"/>
  <c r="N376" i="17" s="1"/>
  <c r="N377" i="17" a="1"/>
  <c r="N377" i="17"/>
  <c r="N378" i="17" a="1"/>
  <c r="N378" i="17"/>
  <c r="N379" i="17" a="1"/>
  <c r="N379" i="17"/>
  <c r="N380" i="17" a="1"/>
  <c r="N380" i="17"/>
  <c r="N381" i="17" a="1"/>
  <c r="N381" i="17" s="1"/>
  <c r="N382" i="17" a="1"/>
  <c r="N382" i="17"/>
  <c r="N383" i="17" a="1"/>
  <c r="N383" i="17"/>
  <c r="N384" i="17" a="1"/>
  <c r="N384" i="17"/>
  <c r="N385" i="17" a="1"/>
  <c r="N385" i="17"/>
  <c r="N386" i="17" a="1"/>
  <c r="N386" i="17"/>
  <c r="N387" i="17" a="1"/>
  <c r="N387" i="17" s="1"/>
  <c r="N388" i="17" a="1"/>
  <c r="N388" i="17"/>
  <c r="N389" i="17" a="1"/>
  <c r="N389" i="17" s="1"/>
  <c r="N390" i="17" a="1"/>
  <c r="N390" i="17"/>
  <c r="N391" i="17" a="1"/>
  <c r="N391" i="17"/>
  <c r="N392" i="17" a="1"/>
  <c r="N392" i="17"/>
  <c r="N393" i="17" a="1"/>
  <c r="N393" i="17" s="1"/>
  <c r="N394" i="17" a="1"/>
  <c r="N394" i="17"/>
  <c r="N395" i="17" a="1"/>
  <c r="N395" i="17"/>
  <c r="N396" i="17" a="1"/>
  <c r="N396" i="17"/>
  <c r="N397" i="17" a="1"/>
  <c r="N397" i="17" s="1"/>
  <c r="N398" i="17" a="1"/>
  <c r="N398" i="17"/>
  <c r="N399" i="17" a="1"/>
  <c r="N399" i="17" s="1"/>
  <c r="N400" i="17" a="1"/>
  <c r="N400" i="17"/>
  <c r="N401" i="17" a="1"/>
  <c r="N401" i="17"/>
  <c r="N402" i="17" a="1"/>
  <c r="N402" i="17" s="1"/>
  <c r="N403" i="17" a="1"/>
  <c r="N403" i="17"/>
  <c r="N404" i="17" a="1"/>
  <c r="N404" i="17" s="1"/>
  <c r="N405" i="17" a="1"/>
  <c r="N405" i="17" s="1"/>
  <c r="N406" i="17" a="1"/>
  <c r="N406" i="17"/>
  <c r="N407" i="17" a="1"/>
  <c r="N407" i="17"/>
  <c r="N408" i="17" a="1"/>
  <c r="N408" i="17"/>
  <c r="N409" i="17" a="1"/>
  <c r="N409" i="17"/>
  <c r="N410" i="17" a="1"/>
  <c r="N410" i="17"/>
  <c r="N411" i="17" a="1"/>
  <c r="N411" i="17" s="1"/>
  <c r="N412" i="17" a="1"/>
  <c r="N412" i="17"/>
  <c r="N413" i="17" a="1"/>
  <c r="N413" i="17"/>
  <c r="N414" i="17" a="1"/>
  <c r="N414" i="17"/>
  <c r="N415" i="17" a="1"/>
  <c r="N415" i="17" s="1"/>
  <c r="N416" i="17" a="1"/>
  <c r="N416" i="17"/>
  <c r="N417" i="17" a="1"/>
  <c r="N417" i="17" s="1"/>
  <c r="N418" i="17" a="1"/>
  <c r="N418" i="17" s="1"/>
  <c r="N419" i="17" a="1"/>
  <c r="N419" i="17"/>
  <c r="N420" i="17" a="1"/>
  <c r="N420" i="17"/>
  <c r="N421" i="17" a="1"/>
  <c r="N421" i="17"/>
  <c r="N422" i="17" a="1"/>
  <c r="N422" i="17"/>
  <c r="N423" i="17" a="1"/>
  <c r="N423" i="17" s="1"/>
  <c r="N424" i="17" a="1"/>
  <c r="N424" i="17"/>
  <c r="N425" i="17" a="1"/>
  <c r="N425" i="17"/>
  <c r="N426" i="17" a="1"/>
  <c r="N426" i="17"/>
  <c r="N427" i="17" a="1"/>
  <c r="N427" i="17"/>
  <c r="N428" i="17" a="1"/>
  <c r="N428" i="17" s="1"/>
  <c r="N429" i="17" a="1"/>
  <c r="N429" i="17" s="1"/>
  <c r="N430" i="17" a="1"/>
  <c r="N430" i="17"/>
  <c r="N431" i="17" a="1"/>
  <c r="N431" i="17"/>
  <c r="N432" i="17" a="1"/>
  <c r="N432" i="17"/>
  <c r="N433" i="17" a="1"/>
  <c r="N433" i="17"/>
  <c r="N434" i="17" a="1"/>
  <c r="N434" i="17"/>
  <c r="N435" i="17" a="1"/>
  <c r="N435" i="17" s="1"/>
  <c r="N436" i="17" a="1"/>
  <c r="N436" i="17"/>
  <c r="N437" i="17" a="1"/>
  <c r="N437" i="17"/>
  <c r="N438" i="17" a="1"/>
  <c r="N438" i="17" s="1"/>
  <c r="N439" i="17" a="1"/>
  <c r="N439" i="17"/>
  <c r="N440" i="17" a="1"/>
  <c r="N440" i="17"/>
  <c r="N441" i="17" a="1"/>
  <c r="N441" i="17" s="1"/>
  <c r="N442" i="17" a="1"/>
  <c r="N442" i="17"/>
  <c r="N443" i="17" a="1"/>
  <c r="N443" i="17"/>
  <c r="N444" i="17" a="1"/>
  <c r="N444" i="17"/>
  <c r="N445" i="17" a="1"/>
  <c r="N445" i="17"/>
  <c r="N446" i="17" a="1"/>
  <c r="N446" i="17"/>
  <c r="N447" i="17" a="1"/>
  <c r="N447" i="17" s="1"/>
  <c r="N448" i="17" a="1"/>
  <c r="N448" i="17" s="1"/>
  <c r="N449" i="17" a="1"/>
  <c r="N449" i="17"/>
  <c r="N450" i="17" a="1"/>
  <c r="N450" i="17"/>
  <c r="N451" i="17" a="1"/>
  <c r="N451" i="17"/>
  <c r="N452" i="17" a="1"/>
  <c r="N452" i="17"/>
  <c r="N453" i="17" a="1"/>
  <c r="N453" i="17" s="1"/>
  <c r="N454" i="17" a="1"/>
  <c r="N454" i="17"/>
  <c r="N455" i="17" a="1"/>
  <c r="N455" i="17"/>
  <c r="N456" i="17" a="1"/>
  <c r="N456" i="17"/>
  <c r="N457" i="17" a="1"/>
  <c r="N457" i="17"/>
  <c r="N458" i="17" a="1"/>
  <c r="N458" i="17" s="1"/>
  <c r="N459" i="17" a="1"/>
  <c r="N459" i="17" s="1"/>
  <c r="N460" i="17" a="1"/>
  <c r="N460" i="17"/>
  <c r="N461" i="17" a="1"/>
  <c r="N461" i="17" s="1"/>
  <c r="N462" i="17" a="1"/>
  <c r="N462" i="17"/>
  <c r="N463" i="17" a="1"/>
  <c r="N463" i="17"/>
  <c r="N464" i="17" a="1"/>
  <c r="N464" i="17"/>
  <c r="N465" i="17" a="1"/>
  <c r="N465" i="17" s="1"/>
  <c r="N466" i="17" a="1"/>
  <c r="N466" i="17"/>
  <c r="N467" i="17" a="1"/>
  <c r="N467" i="17"/>
  <c r="N468" i="17" a="1"/>
  <c r="N468" i="17"/>
  <c r="N469" i="17" a="1"/>
  <c r="N469" i="17"/>
  <c r="N470" i="17" a="1"/>
  <c r="N470" i="17"/>
  <c r="N471" i="17" a="1"/>
  <c r="N471" i="17" s="1"/>
  <c r="N472" i="17" a="1"/>
  <c r="N472" i="17" s="1"/>
  <c r="N473" i="17" a="1"/>
  <c r="N473" i="17"/>
  <c r="N474" i="17" a="1"/>
  <c r="N474" i="17" s="1"/>
  <c r="N475" i="17" a="1"/>
  <c r="N475" i="17"/>
  <c r="N476" i="17" a="1"/>
  <c r="N476" i="17"/>
  <c r="N477" i="17" a="1"/>
  <c r="N477" i="17" s="1"/>
  <c r="N478" i="17" a="1"/>
  <c r="N478" i="17"/>
  <c r="N479" i="17" a="1"/>
  <c r="N479" i="17" s="1"/>
  <c r="N480" i="17" a="1"/>
  <c r="N480" i="17"/>
  <c r="N481" i="17" a="1"/>
  <c r="N481" i="17"/>
  <c r="N482" i="17" a="1"/>
  <c r="N482" i="17"/>
  <c r="N483" i="17" a="1"/>
  <c r="N483" i="17" s="1"/>
  <c r="N484" i="17" a="1"/>
  <c r="N484" i="17"/>
  <c r="N485" i="17" a="1"/>
  <c r="N485" i="17"/>
  <c r="N486" i="17" a="1"/>
  <c r="N486" i="17"/>
  <c r="N487" i="17" a="1"/>
  <c r="N487" i="17" s="1"/>
  <c r="N488" i="17" a="1"/>
  <c r="N488" i="17"/>
  <c r="N489" i="17" a="1"/>
  <c r="N489" i="17" s="1"/>
  <c r="N490" i="17" a="1"/>
  <c r="N490" i="17"/>
  <c r="N491" i="17" a="1"/>
  <c r="N491" i="17"/>
  <c r="N492" i="17" a="1"/>
  <c r="N492" i="17"/>
  <c r="N493" i="17" a="1"/>
  <c r="N493" i="17"/>
  <c r="N494" i="17" a="1"/>
  <c r="N494" i="17"/>
  <c r="N495" i="17" a="1"/>
  <c r="N495" i="17" s="1"/>
  <c r="N496" i="17" a="1"/>
  <c r="N496" i="17"/>
  <c r="N497" i="17" a="1"/>
  <c r="N497" i="17"/>
  <c r="N498" i="17" a="1"/>
  <c r="N498" i="17"/>
  <c r="N499" i="17" a="1"/>
  <c r="N499" i="17" s="1"/>
  <c r="N500" i="17" a="1"/>
  <c r="N500" i="17" s="1"/>
  <c r="N501" i="17" a="1"/>
  <c r="N501" i="17" s="1"/>
  <c r="N502" i="17" a="1"/>
  <c r="N502" i="17"/>
  <c r="N503" i="17" a="1"/>
  <c r="N503" i="17"/>
  <c r="N504" i="17" a="1"/>
  <c r="N504" i="17"/>
  <c r="N505" i="17" a="1"/>
  <c r="N505" i="17"/>
  <c r="N506" i="17" a="1"/>
  <c r="N506" i="17" s="1"/>
  <c r="N507" i="17" a="1"/>
  <c r="N507" i="17" s="1"/>
  <c r="N508" i="17" a="1"/>
  <c r="N508" i="17"/>
  <c r="N509" i="17" a="1"/>
  <c r="N509" i="17"/>
  <c r="N510" i="17" a="1"/>
  <c r="N510" i="17"/>
  <c r="N511" i="17" a="1"/>
  <c r="N511" i="17"/>
  <c r="N512" i="17" a="1"/>
  <c r="N512" i="17"/>
  <c r="N513" i="17" a="1"/>
  <c r="N513" i="17" s="1"/>
  <c r="N514" i="17" a="1"/>
  <c r="N514" i="17"/>
  <c r="N515" i="17" a="1"/>
  <c r="N515" i="17"/>
  <c r="N516" i="17" a="1"/>
  <c r="N516" i="17"/>
  <c r="N517" i="17" a="1"/>
  <c r="N517" i="17"/>
  <c r="N518" i="17" a="1"/>
  <c r="N518" i="17"/>
  <c r="N519" i="17" a="1"/>
  <c r="N519" i="17" s="1"/>
  <c r="N520" i="17" a="1"/>
  <c r="N520" i="17"/>
  <c r="N521" i="17" a="1"/>
  <c r="N521" i="17"/>
  <c r="N522" i="17" a="1"/>
  <c r="N522" i="17"/>
  <c r="N523" i="17" a="1"/>
  <c r="N523" i="17"/>
  <c r="N524" i="17" a="1"/>
  <c r="N524" i="17"/>
  <c r="N525" i="17" a="1"/>
  <c r="N525" i="17" s="1"/>
  <c r="N526" i="17" a="1"/>
  <c r="N526" i="17" s="1"/>
  <c r="N527" i="17" a="1"/>
  <c r="N527" i="17"/>
  <c r="N528" i="17" a="1"/>
  <c r="N528" i="17"/>
  <c r="N529" i="17" a="1"/>
  <c r="N529" i="17"/>
  <c r="N530" i="17" a="1"/>
  <c r="N530" i="17"/>
  <c r="N531" i="17" a="1"/>
  <c r="N531" i="17" s="1"/>
  <c r="N532" i="17" a="1"/>
  <c r="N532" i="17"/>
  <c r="N533" i="17" a="1"/>
  <c r="N533" i="17"/>
  <c r="N534" i="17" a="1"/>
  <c r="N534" i="17"/>
  <c r="N535" i="17" a="1"/>
  <c r="N535" i="17"/>
  <c r="N536" i="17" a="1"/>
  <c r="N536" i="17"/>
  <c r="N537" i="17" a="1"/>
  <c r="N537" i="17" s="1"/>
  <c r="N538" i="17" a="1"/>
  <c r="N538" i="17"/>
  <c r="N539" i="17" a="1"/>
  <c r="N539" i="17" s="1"/>
  <c r="N540" i="17" a="1"/>
  <c r="N540" i="17"/>
  <c r="N541" i="17" a="1"/>
  <c r="N541" i="17"/>
  <c r="N542" i="17" a="1"/>
  <c r="N542" i="17"/>
  <c r="N543" i="17" a="1"/>
  <c r="N543" i="17" s="1"/>
  <c r="N544" i="17" a="1"/>
  <c r="N544" i="17"/>
  <c r="N545" i="17" a="1"/>
  <c r="N545" i="17"/>
  <c r="N546" i="17" a="1"/>
  <c r="N546" i="17"/>
  <c r="N547" i="17" a="1"/>
  <c r="N547" i="17"/>
  <c r="N548" i="17" a="1"/>
  <c r="N548" i="17"/>
  <c r="N549" i="17" a="1"/>
  <c r="N549" i="17" s="1"/>
  <c r="N550" i="17" a="1"/>
  <c r="N550" i="17"/>
  <c r="N551" i="17" a="1"/>
  <c r="N551" i="17"/>
  <c r="N552" i="17" a="1"/>
  <c r="N552" i="17" s="1"/>
  <c r="N553" i="17" a="1"/>
  <c r="N553" i="17"/>
  <c r="N554" i="17" a="1"/>
  <c r="N554" i="17"/>
  <c r="N555" i="17" a="1"/>
  <c r="N555" i="17" s="1"/>
  <c r="N556" i="17" a="1"/>
  <c r="N556" i="17"/>
  <c r="N557" i="17" a="1"/>
  <c r="N557" i="17"/>
  <c r="N558" i="17" a="1"/>
  <c r="N558" i="17"/>
  <c r="N559" i="17" a="1"/>
  <c r="N559" i="17"/>
  <c r="N560" i="17" a="1"/>
  <c r="N560" i="17"/>
  <c r="N561" i="17" a="1"/>
  <c r="N561" i="17" s="1"/>
  <c r="N562" i="17" a="1"/>
  <c r="N562" i="17"/>
  <c r="N563" i="17" a="1"/>
  <c r="N563" i="17"/>
  <c r="N564" i="17" a="1"/>
  <c r="N564" i="17"/>
  <c r="N565" i="17" a="1"/>
  <c r="N565" i="17" s="1"/>
  <c r="N566" i="17" a="1"/>
  <c r="N566" i="17"/>
  <c r="N567" i="17" a="1"/>
  <c r="N567" i="17" s="1"/>
  <c r="N568" i="17" a="1"/>
  <c r="N568" i="17"/>
  <c r="N569" i="17" a="1"/>
  <c r="N569" i="17"/>
  <c r="N570" i="17" a="1"/>
  <c r="N570" i="17"/>
  <c r="N571" i="17" a="1"/>
  <c r="N571" i="17"/>
  <c r="N572" i="17" a="1"/>
  <c r="N572" i="17"/>
  <c r="N573" i="17" a="1"/>
  <c r="N573" i="17" s="1"/>
  <c r="N574" i="17" a="1"/>
  <c r="N574" i="17"/>
  <c r="N575" i="17" a="1"/>
  <c r="N575" i="17"/>
  <c r="N576" i="17" a="1"/>
  <c r="N576" i="17"/>
  <c r="N577" i="17" a="1"/>
  <c r="N577" i="17"/>
  <c r="N578" i="17" a="1"/>
  <c r="N578" i="17" s="1"/>
  <c r="N579" i="17" a="1"/>
  <c r="N579" i="17" s="1"/>
  <c r="N580" i="17" a="1"/>
  <c r="N580" i="17"/>
  <c r="N581" i="17" a="1"/>
  <c r="N581" i="17"/>
  <c r="N582" i="17" a="1"/>
  <c r="N582" i="17"/>
  <c r="N583" i="17" a="1"/>
  <c r="N583" i="17"/>
  <c r="N584" i="17" a="1"/>
  <c r="N584" i="17"/>
  <c r="N585" i="17" a="1"/>
  <c r="N585" i="17" s="1"/>
  <c r="N586" i="17" a="1"/>
  <c r="N586" i="17"/>
  <c r="N587" i="17" a="1"/>
  <c r="N587" i="17"/>
  <c r="N588" i="17" a="1"/>
  <c r="N588" i="17"/>
  <c r="N589" i="17" a="1"/>
  <c r="N589" i="17"/>
  <c r="N590" i="17" a="1"/>
  <c r="N590" i="17"/>
  <c r="N591" i="17" a="1"/>
  <c r="N591" i="17" s="1"/>
  <c r="N592" i="17" a="1"/>
  <c r="N592" i="17"/>
  <c r="N593" i="17" a="1"/>
  <c r="N593" i="17"/>
  <c r="N594" i="17" a="1"/>
  <c r="N594" i="17"/>
  <c r="N595" i="17" a="1"/>
  <c r="N595" i="17"/>
  <c r="N596" i="17" a="1"/>
  <c r="N596" i="17"/>
  <c r="N597" i="17" a="1"/>
  <c r="N597" i="17" s="1"/>
  <c r="N598" i="17" a="1"/>
  <c r="N598" i="17" s="1"/>
  <c r="N599" i="17" a="1"/>
  <c r="N599" i="17"/>
  <c r="N600" i="17" a="1"/>
  <c r="N600" i="17"/>
  <c r="N601" i="17" a="1"/>
  <c r="N601" i="17"/>
  <c r="N602" i="17" a="1"/>
  <c r="N602" i="17"/>
  <c r="N603" i="17" a="1"/>
  <c r="N603" i="17" s="1"/>
  <c r="N604" i="17" a="1"/>
  <c r="N604" i="17"/>
  <c r="N605" i="17" a="1"/>
  <c r="N605" i="17"/>
  <c r="N606" i="17" a="1"/>
  <c r="N606" i="17"/>
  <c r="N607" i="17" a="1"/>
  <c r="N607" i="17"/>
  <c r="N608" i="17" a="1"/>
  <c r="N608" i="17"/>
  <c r="N609" i="17" a="1"/>
  <c r="N609" i="17" s="1"/>
  <c r="N610" i="17" a="1"/>
  <c r="N610" i="17"/>
  <c r="N611" i="17" a="1"/>
  <c r="N611" i="17" s="1"/>
  <c r="N612" i="17" a="1"/>
  <c r="N612" i="17"/>
  <c r="N613" i="17" a="1"/>
  <c r="N613" i="17"/>
  <c r="N614" i="17" a="1"/>
  <c r="N614" i="17"/>
  <c r="N615" i="17" a="1"/>
  <c r="N615" i="17" s="1"/>
  <c r="N616" i="17" a="1"/>
  <c r="N616" i="17"/>
  <c r="N617" i="17" a="1"/>
  <c r="N617" i="17"/>
  <c r="N618" i="17" a="1"/>
  <c r="N618" i="17"/>
  <c r="N619" i="17" a="1"/>
  <c r="N619" i="17"/>
  <c r="N620" i="17" a="1"/>
  <c r="N620" i="17"/>
  <c r="N621" i="17" a="1"/>
  <c r="N621" i="17" s="1"/>
  <c r="N622" i="17" a="1"/>
  <c r="N622" i="17"/>
  <c r="N623" i="17" a="1"/>
  <c r="N623" i="17"/>
  <c r="N624" i="17" a="1"/>
  <c r="N624" i="17" s="1"/>
  <c r="N625" i="17" a="1"/>
  <c r="N625" i="17"/>
  <c r="N626" i="17" a="1"/>
  <c r="N626" i="17"/>
  <c r="N627" i="17" a="1"/>
  <c r="N627" i="17" s="1"/>
  <c r="N628" i="17" a="1"/>
  <c r="N628" i="17"/>
  <c r="N629" i="17" a="1"/>
  <c r="N629" i="17"/>
  <c r="N630" i="17" a="1"/>
  <c r="N630" i="17"/>
  <c r="N631" i="17" a="1"/>
  <c r="N631" i="17"/>
  <c r="N632" i="17" a="1"/>
  <c r="N632" i="17"/>
  <c r="N633" i="17" a="1"/>
  <c r="N633" i="17" s="1"/>
  <c r="N634" i="17" a="1"/>
  <c r="N634" i="17"/>
  <c r="N635" i="17" a="1"/>
  <c r="N635" i="17"/>
  <c r="N636" i="17" a="1"/>
  <c r="N636" i="17"/>
  <c r="N637" i="17" a="1"/>
  <c r="N637" i="17" s="1"/>
  <c r="N638" i="17" a="1"/>
  <c r="N638" i="17"/>
  <c r="N639" i="17" a="1"/>
  <c r="N639" i="17" s="1"/>
  <c r="N640" i="17" a="1"/>
  <c r="N640" i="17"/>
  <c r="N641" i="17" a="1"/>
  <c r="N641" i="17"/>
  <c r="N642" i="17" a="1"/>
  <c r="N642" i="17"/>
  <c r="N643" i="17" a="1"/>
  <c r="N643" i="17"/>
  <c r="N644" i="17" a="1"/>
  <c r="N644" i="17"/>
  <c r="N645" i="17" a="1"/>
  <c r="N645" i="17" s="1"/>
  <c r="N646" i="17" a="1"/>
  <c r="N646" i="17"/>
  <c r="N647" i="17" a="1"/>
  <c r="N647" i="17"/>
  <c r="N648" i="17" a="1"/>
  <c r="N648" i="17"/>
  <c r="N649" i="17" a="1"/>
  <c r="N649" i="17"/>
  <c r="N650" i="17" a="1"/>
  <c r="N650" i="17" s="1"/>
  <c r="N651" i="17" a="1"/>
  <c r="N651" i="17" s="1"/>
  <c r="N652" i="17" a="1"/>
  <c r="N652" i="17"/>
  <c r="N653" i="17" a="1"/>
  <c r="N653" i="17"/>
  <c r="N654" i="17" a="1"/>
  <c r="N654" i="17"/>
  <c r="N655" i="17" a="1"/>
  <c r="N655" i="17"/>
  <c r="N656" i="17" a="1"/>
  <c r="N656" i="17"/>
  <c r="N657" i="17" a="1"/>
  <c r="N657" i="17" s="1"/>
  <c r="N658" i="17" a="1"/>
  <c r="N658" i="17"/>
  <c r="N659" i="17" a="1"/>
  <c r="N659" i="17"/>
  <c r="N660" i="17" a="1"/>
  <c r="N660" i="17"/>
  <c r="N661" i="17" a="1"/>
  <c r="N661" i="17"/>
  <c r="N662" i="17" a="1"/>
  <c r="N662" i="17"/>
  <c r="N663" i="17" a="1"/>
  <c r="N663" i="17" s="1"/>
  <c r="N664" i="17" a="1"/>
  <c r="N664" i="17"/>
  <c r="N665" i="17" a="1"/>
  <c r="N665" i="17"/>
  <c r="N666" i="17" a="1"/>
  <c r="N666" i="17"/>
  <c r="N667" i="17" a="1"/>
  <c r="N667" i="17"/>
  <c r="N668" i="17" a="1"/>
  <c r="N668" i="17"/>
  <c r="N669" i="17" a="1"/>
  <c r="N669" i="17" s="1"/>
  <c r="N670" i="17" a="1"/>
  <c r="N670" i="17" s="1"/>
  <c r="N671" i="17" a="1"/>
  <c r="N671" i="17"/>
  <c r="N672" i="17" a="1"/>
  <c r="N672" i="17"/>
  <c r="N673" i="17" a="1"/>
  <c r="N673" i="17"/>
  <c r="N674" i="17" a="1"/>
  <c r="N674" i="17"/>
  <c r="N675" i="17" a="1"/>
  <c r="N675" i="17" s="1"/>
  <c r="N676" i="17" a="1"/>
  <c r="N676" i="17"/>
  <c r="N677" i="17" a="1"/>
  <c r="N677" i="17"/>
  <c r="N678" i="17" a="1"/>
  <c r="N678" i="17"/>
  <c r="N679" i="17" a="1"/>
  <c r="N679" i="17"/>
  <c r="N680" i="17" a="1"/>
  <c r="N680" i="17"/>
  <c r="N681" i="17" a="1"/>
  <c r="N681" i="17" s="1"/>
  <c r="N682" i="17" a="1"/>
  <c r="N682" i="17"/>
  <c r="N683" i="17" a="1"/>
  <c r="N683" i="17" s="1"/>
  <c r="N684" i="17" a="1"/>
  <c r="N684" i="17"/>
  <c r="N685" i="17" a="1"/>
  <c r="N685" i="17"/>
  <c r="N686" i="17" a="1"/>
  <c r="N686" i="17"/>
  <c r="N687" i="17" a="1"/>
  <c r="N687" i="17" s="1"/>
  <c r="N688" i="17" a="1"/>
  <c r="N688" i="17"/>
  <c r="N689" i="17" a="1"/>
  <c r="N689" i="17"/>
  <c r="N690" i="17" a="1"/>
  <c r="N690" i="17"/>
  <c r="N691" i="17" a="1"/>
  <c r="N691" i="17"/>
  <c r="N692" i="17" a="1"/>
  <c r="N692" i="17"/>
  <c r="N693" i="17" a="1"/>
  <c r="N693" i="17" s="1"/>
  <c r="N694" i="17" a="1"/>
  <c r="N694" i="17"/>
  <c r="N695" i="17" a="1"/>
  <c r="N695" i="17"/>
  <c r="N696" i="17" a="1"/>
  <c r="N696" i="17" s="1"/>
  <c r="N697" i="17" a="1"/>
  <c r="N697" i="17"/>
  <c r="N698" i="17" a="1"/>
  <c r="N698" i="17"/>
  <c r="N699" i="17" a="1"/>
  <c r="N699" i="17" s="1"/>
  <c r="N700" i="17" a="1"/>
  <c r="N700" i="17"/>
  <c r="N701" i="17" a="1"/>
  <c r="N701" i="17"/>
  <c r="N702" i="17" a="1"/>
  <c r="N702" i="17"/>
  <c r="N703" i="17" a="1"/>
  <c r="N703" i="17"/>
  <c r="N704" i="17" a="1"/>
  <c r="N704" i="17"/>
  <c r="N705" i="17" a="1"/>
  <c r="N705" i="17" s="1"/>
  <c r="N706" i="17" a="1"/>
  <c r="N706" i="17"/>
  <c r="N707" i="17" a="1"/>
  <c r="N707" i="17"/>
  <c r="N708" i="17" a="1"/>
  <c r="N708" i="17"/>
  <c r="N709" i="17" a="1"/>
  <c r="N709" i="17" s="1"/>
  <c r="N710" i="17" a="1"/>
  <c r="N710" i="17"/>
  <c r="N711" i="17" a="1"/>
  <c r="N711" i="17" s="1"/>
  <c r="N712" i="17" a="1"/>
  <c r="N712" i="17"/>
  <c r="N713" i="17" a="1"/>
  <c r="N713" i="17"/>
  <c r="N714" i="17" a="1"/>
  <c r="N714" i="17"/>
  <c r="N715" i="17" a="1"/>
  <c r="N715" i="17"/>
  <c r="N716" i="17" a="1"/>
  <c r="N716" i="17"/>
  <c r="N717" i="17" a="1"/>
  <c r="N717" i="17" s="1"/>
  <c r="N718" i="17" a="1"/>
  <c r="N718" i="17"/>
  <c r="N719" i="17" a="1"/>
  <c r="N719" i="17"/>
  <c r="N720" i="17" a="1"/>
  <c r="N720" i="17"/>
  <c r="N721" i="17" a="1"/>
  <c r="N721" i="17"/>
  <c r="N722" i="17" a="1"/>
  <c r="N722" i="17" s="1"/>
  <c r="N723" i="17" a="1"/>
  <c r="N723" i="17" s="1"/>
  <c r="N724" i="17" a="1"/>
  <c r="N724" i="17"/>
  <c r="N725" i="17" a="1"/>
  <c r="N725" i="17"/>
  <c r="N726" i="17" a="1"/>
  <c r="N726" i="17"/>
  <c r="N727" i="17" a="1"/>
  <c r="N727" i="17"/>
  <c r="N728" i="17" a="1"/>
  <c r="N728" i="17"/>
  <c r="N729" i="17" a="1"/>
  <c r="N729" i="17" s="1"/>
  <c r="N730" i="17" a="1"/>
  <c r="N730" i="17"/>
  <c r="N731" i="17" a="1"/>
  <c r="N731" i="17"/>
  <c r="N732" i="17" a="1"/>
  <c r="N732" i="17"/>
  <c r="N733" i="17" a="1"/>
  <c r="N733" i="17"/>
  <c r="N734" i="17" a="1"/>
  <c r="N734" i="17"/>
  <c r="N735" i="17" a="1"/>
  <c r="N735" i="17" s="1"/>
  <c r="N736" i="17" a="1"/>
  <c r="N736" i="17"/>
  <c r="N737" i="17" a="1"/>
  <c r="N737" i="17"/>
  <c r="N738" i="17" a="1"/>
  <c r="N738" i="17"/>
  <c r="N739" i="17" a="1"/>
  <c r="N739" i="17"/>
  <c r="N740" i="17" a="1"/>
  <c r="N740" i="17"/>
  <c r="N741" i="17" a="1"/>
  <c r="N741" i="17" s="1"/>
  <c r="N742" i="17" a="1"/>
  <c r="N742" i="17" s="1"/>
  <c r="N743" i="17" a="1"/>
  <c r="N743" i="17"/>
  <c r="N744" i="17" a="1"/>
  <c r="N744" i="17"/>
  <c r="N745" i="17" a="1"/>
  <c r="N745" i="17"/>
  <c r="N746" i="17" a="1"/>
  <c r="N746" i="17"/>
  <c r="N747" i="17" a="1"/>
  <c r="N747" i="17" s="1"/>
  <c r="N748" i="17" a="1"/>
  <c r="N748" i="17"/>
  <c r="N749" i="17" a="1"/>
  <c r="N749" i="17"/>
  <c r="N750" i="17" a="1"/>
  <c r="N750" i="17"/>
  <c r="N751" i="17" a="1"/>
  <c r="N751" i="17"/>
  <c r="N752" i="17" a="1"/>
  <c r="N752" i="17"/>
  <c r="N753" i="17" a="1"/>
  <c r="N753" i="17" s="1"/>
  <c r="N754" i="17" a="1"/>
  <c r="N754" i="17"/>
  <c r="N755" i="17" a="1"/>
  <c r="N755" i="17" s="1"/>
  <c r="N756" i="17" a="1"/>
  <c r="N756" i="17"/>
  <c r="N757" i="17" a="1"/>
  <c r="N757" i="17"/>
  <c r="N758" i="17" a="1"/>
  <c r="N758" i="17"/>
  <c r="N759" i="17" a="1"/>
  <c r="N759" i="17" s="1"/>
  <c r="N760" i="17" a="1"/>
  <c r="N760" i="17"/>
  <c r="N761" i="17" a="1"/>
  <c r="N761" i="17"/>
  <c r="N762" i="17" a="1"/>
  <c r="N762" i="17"/>
  <c r="N763" i="17" a="1"/>
  <c r="N763" i="17"/>
  <c r="N764" i="17" a="1"/>
  <c r="N764" i="17"/>
  <c r="N765" i="17" a="1"/>
  <c r="N765" i="17" s="1"/>
  <c r="N766" i="17" a="1"/>
  <c r="N766" i="17"/>
  <c r="N767" i="17" a="1"/>
  <c r="N767" i="17"/>
  <c r="N768" i="17" a="1"/>
  <c r="N768" i="17" s="1"/>
  <c r="N769" i="17" a="1"/>
  <c r="N769" i="17"/>
  <c r="N770" i="17" a="1"/>
  <c r="N770" i="17"/>
  <c r="N771" i="17" a="1"/>
  <c r="N771" i="17" s="1"/>
  <c r="N772" i="17" a="1"/>
  <c r="N772" i="17"/>
  <c r="N773" i="17" a="1"/>
  <c r="N773" i="17"/>
  <c r="N774" i="17" a="1"/>
  <c r="N774" i="17"/>
  <c r="N775" i="17" a="1"/>
  <c r="N775" i="17"/>
  <c r="N776" i="17" a="1"/>
  <c r="N776" i="17"/>
  <c r="N777" i="17" a="1"/>
  <c r="N777" i="17" s="1"/>
  <c r="N778" i="17" a="1"/>
  <c r="N778" i="17"/>
  <c r="N779" i="17" a="1"/>
  <c r="N779" i="17"/>
  <c r="N780" i="17" a="1"/>
  <c r="N780" i="17"/>
  <c r="N781" i="17" a="1"/>
  <c r="N781" i="17" s="1"/>
  <c r="N782" i="17" a="1"/>
  <c r="N782" i="17"/>
  <c r="N783" i="17" a="1"/>
  <c r="N783" i="17" s="1"/>
  <c r="N784" i="17" a="1"/>
  <c r="N784" i="17"/>
  <c r="N785" i="17" a="1"/>
  <c r="N785" i="17"/>
  <c r="N786" i="17" a="1"/>
  <c r="N786" i="17"/>
  <c r="N787" i="17" a="1"/>
  <c r="N787" i="17"/>
  <c r="N788" i="17" a="1"/>
  <c r="N788" i="17"/>
  <c r="N789" i="17" a="1"/>
  <c r="N789" i="17" s="1"/>
  <c r="N790" i="17" a="1"/>
  <c r="N790" i="17"/>
  <c r="N791" i="17" a="1"/>
  <c r="N791" i="17"/>
  <c r="N792" i="17" a="1"/>
  <c r="N792" i="17"/>
  <c r="N793" i="17" a="1"/>
  <c r="N793" i="17"/>
  <c r="N794" i="17" a="1"/>
  <c r="N794" i="17" s="1"/>
  <c r="N795" i="17" a="1"/>
  <c r="N795" i="17" s="1"/>
  <c r="N796" i="17" a="1"/>
  <c r="N796" i="17"/>
  <c r="N797" i="17" a="1"/>
  <c r="N797" i="17"/>
  <c r="N798" i="17" a="1"/>
  <c r="N798" i="17"/>
  <c r="N799" i="17" a="1"/>
  <c r="N799" i="17"/>
  <c r="N800" i="17" a="1"/>
  <c r="N800" i="17"/>
  <c r="N801" i="17" a="1"/>
  <c r="N801" i="17" s="1"/>
  <c r="N802" i="17" a="1"/>
  <c r="N802" i="17"/>
  <c r="N803" i="17" a="1"/>
  <c r="N803" i="17"/>
  <c r="N804" i="17" a="1"/>
  <c r="N804" i="17"/>
  <c r="N805" i="17" a="1"/>
  <c r="N805" i="17"/>
  <c r="N806" i="17" a="1"/>
  <c r="N806" i="17"/>
  <c r="N807" i="17" a="1"/>
  <c r="N807" i="17" s="1"/>
  <c r="N808" i="17" a="1"/>
  <c r="N808" i="17"/>
  <c r="N809" i="17" a="1"/>
  <c r="N809" i="17"/>
  <c r="N810" i="17" a="1"/>
  <c r="N810" i="17"/>
  <c r="N811" i="17" a="1"/>
  <c r="N811" i="17"/>
  <c r="N812" i="17" a="1"/>
  <c r="N812" i="17"/>
  <c r="N813" i="17" a="1"/>
  <c r="N813" i="17"/>
  <c r="N814" i="17" a="1"/>
  <c r="N814" i="17"/>
  <c r="N815" i="17" a="1"/>
  <c r="N815" i="17"/>
  <c r="N816" i="17" a="1"/>
  <c r="N816" i="17"/>
  <c r="N817" i="17" a="1"/>
  <c r="N817" i="17"/>
  <c r="N818" i="17" a="1"/>
  <c r="N818" i="17"/>
  <c r="N819" i="17" a="1"/>
  <c r="N819" i="17"/>
  <c r="N820" i="17" a="1"/>
  <c r="N820" i="17"/>
  <c r="N821" i="17" a="1"/>
  <c r="N821" i="17"/>
  <c r="N822" i="17" a="1"/>
  <c r="N822" i="17"/>
  <c r="N823" i="17" a="1"/>
  <c r="N823" i="17"/>
  <c r="N824" i="17" a="1"/>
  <c r="N824" i="17"/>
  <c r="N825" i="17" a="1"/>
  <c r="N825" i="17"/>
  <c r="N826" i="17" a="1"/>
  <c r="N826" i="17"/>
  <c r="N827" i="17" a="1"/>
  <c r="N827" i="17"/>
  <c r="N828" i="17" a="1"/>
  <c r="N828" i="17"/>
  <c r="N829" i="17" a="1"/>
  <c r="N829" i="17"/>
  <c r="N830" i="17" a="1"/>
  <c r="N830" i="17"/>
  <c r="N831" i="17" a="1"/>
  <c r="N831" i="17"/>
  <c r="N832" i="17" a="1"/>
  <c r="N832" i="17"/>
  <c r="N833" i="17" a="1"/>
  <c r="N833" i="17"/>
  <c r="N834" i="17" a="1"/>
  <c r="N834" i="17"/>
  <c r="N835" i="17" a="1"/>
  <c r="N835" i="17"/>
  <c r="N836" i="17" a="1"/>
  <c r="N836" i="17"/>
  <c r="N837" i="17" a="1"/>
  <c r="N837" i="17"/>
  <c r="N838" i="17" a="1"/>
  <c r="N838" i="17"/>
  <c r="N839" i="17" a="1"/>
  <c r="N839" i="17"/>
  <c r="N840" i="17" a="1"/>
  <c r="N840" i="17"/>
  <c r="N841" i="17" a="1"/>
  <c r="N841" i="17"/>
  <c r="N842" i="17" a="1"/>
  <c r="N842" i="17"/>
  <c r="N843" i="17" a="1"/>
  <c r="N843" i="17"/>
  <c r="N844" i="17" a="1"/>
  <c r="N844" i="17"/>
  <c r="N845" i="17" a="1"/>
  <c r="N845" i="17"/>
  <c r="N846" i="17" a="1"/>
  <c r="N846" i="17"/>
  <c r="N847" i="17" a="1"/>
  <c r="N847" i="17"/>
  <c r="N848" i="17" a="1"/>
  <c r="N848" i="17"/>
  <c r="N849" i="17" a="1"/>
  <c r="N849" i="17"/>
  <c r="N850" i="17" a="1"/>
  <c r="N850" i="17"/>
  <c r="N851" i="17" a="1"/>
  <c r="N851" i="17"/>
  <c r="N852" i="17" a="1"/>
  <c r="N852" i="17"/>
  <c r="N853" i="17" a="1"/>
  <c r="N853" i="17"/>
  <c r="N854" i="17" a="1"/>
  <c r="N854" i="17"/>
  <c r="N855" i="17" a="1"/>
  <c r="N855" i="17"/>
  <c r="N856" i="17" a="1"/>
  <c r="N856" i="17"/>
  <c r="N857" i="17" a="1"/>
  <c r="N857" i="17"/>
  <c r="N858" i="17" a="1"/>
  <c r="N858" i="17"/>
  <c r="N859" i="17" a="1"/>
  <c r="N859" i="17"/>
  <c r="N860" i="17" a="1"/>
  <c r="N860" i="17"/>
  <c r="N861" i="17" a="1"/>
  <c r="N861" i="17"/>
  <c r="N862" i="17" a="1"/>
  <c r="N862" i="17"/>
  <c r="N863" i="17" a="1"/>
  <c r="N863" i="17"/>
  <c r="N864" i="17" a="1"/>
  <c r="N864" i="17"/>
  <c r="N865" i="17" a="1"/>
  <c r="N865" i="17"/>
  <c r="N866" i="17" a="1"/>
  <c r="N866" i="17"/>
  <c r="N867" i="17" a="1"/>
  <c r="N867" i="17"/>
  <c r="N868" i="17" a="1"/>
  <c r="N868" i="17"/>
  <c r="N869" i="17" a="1"/>
  <c r="N869" i="17"/>
  <c r="N870" i="17" a="1"/>
  <c r="N870" i="17"/>
  <c r="N871" i="17" a="1"/>
  <c r="N871" i="17"/>
  <c r="N872" i="17" a="1"/>
  <c r="N872" i="17"/>
  <c r="N873" i="17" a="1"/>
  <c r="N873" i="17"/>
  <c r="N874" i="17" a="1"/>
  <c r="N874" i="17"/>
  <c r="N875" i="17" a="1"/>
  <c r="N875" i="17"/>
  <c r="N876" i="17" a="1"/>
  <c r="N876" i="17"/>
  <c r="N877" i="17" a="1"/>
  <c r="N877" i="17"/>
  <c r="N878" i="17" a="1"/>
  <c r="N878" i="17"/>
  <c r="N879" i="17" a="1"/>
  <c r="N879" i="17"/>
  <c r="N880" i="17" a="1"/>
  <c r="N880" i="17"/>
  <c r="N881" i="17" a="1"/>
  <c r="N881" i="17"/>
  <c r="N882" i="17" a="1"/>
  <c r="N882" i="17"/>
  <c r="N883" i="17" a="1"/>
  <c r="N883" i="17"/>
  <c r="N884" i="17" a="1"/>
  <c r="N884" i="17"/>
  <c r="N885" i="17" a="1"/>
  <c r="N885" i="17"/>
  <c r="N886" i="17" a="1"/>
  <c r="N886" i="17"/>
  <c r="N887" i="17" a="1"/>
  <c r="N887" i="17"/>
  <c r="N888" i="17" a="1"/>
  <c r="N888" i="17"/>
  <c r="N889" i="17" a="1"/>
  <c r="N889" i="17"/>
  <c r="N890" i="17" a="1"/>
  <c r="N890" i="17"/>
  <c r="N891" i="17" a="1"/>
  <c r="N891" i="17"/>
  <c r="N892" i="17" a="1"/>
  <c r="N892" i="17"/>
  <c r="N893" i="17" a="1"/>
  <c r="N893" i="17"/>
  <c r="N894" i="17" a="1"/>
  <c r="N894" i="17"/>
  <c r="N895" i="17" a="1"/>
  <c r="N895" i="17"/>
  <c r="N896" i="17" a="1"/>
  <c r="N896" i="17"/>
  <c r="N897" i="17" a="1"/>
  <c r="N897" i="17"/>
  <c r="N898" i="17" a="1"/>
  <c r="N898" i="17"/>
  <c r="N899" i="17" a="1"/>
  <c r="N899" i="17"/>
  <c r="N900" i="17" a="1"/>
  <c r="N900" i="17"/>
  <c r="N901" i="17" a="1"/>
  <c r="N901" i="17"/>
  <c r="N902" i="17" a="1"/>
  <c r="N902" i="17"/>
  <c r="N903" i="17" a="1"/>
  <c r="N903" i="17"/>
  <c r="N904" i="17" a="1"/>
  <c r="N904" i="17"/>
  <c r="N905" i="17" a="1"/>
  <c r="N905" i="17"/>
  <c r="N906" i="17" a="1"/>
  <c r="N906" i="17"/>
  <c r="N907" i="17" a="1"/>
  <c r="N907" i="17"/>
  <c r="N908" i="17" a="1"/>
  <c r="N908" i="17"/>
  <c r="N909" i="17" a="1"/>
  <c r="N909" i="17"/>
  <c r="N910" i="17" a="1"/>
  <c r="N910" i="17"/>
  <c r="N911" i="17" a="1"/>
  <c r="N911" i="17"/>
  <c r="N912" i="17" a="1"/>
  <c r="N912" i="17"/>
  <c r="N913" i="17" a="1"/>
  <c r="N913" i="17"/>
  <c r="N914" i="17" a="1"/>
  <c r="N914" i="17"/>
  <c r="N915" i="17" a="1"/>
  <c r="N915" i="17"/>
  <c r="N916" i="17" a="1"/>
  <c r="N916" i="17"/>
  <c r="N917" i="17" a="1"/>
  <c r="N917" i="17"/>
  <c r="N918" i="17" a="1"/>
  <c r="N918" i="17"/>
  <c r="N919" i="17" a="1"/>
  <c r="N919" i="17"/>
  <c r="N920" i="17" a="1"/>
  <c r="N920" i="17"/>
  <c r="N921" i="17" a="1"/>
  <c r="N921" i="17"/>
  <c r="N922" i="17" a="1"/>
  <c r="N922" i="17"/>
  <c r="N923" i="17" a="1"/>
  <c r="N923" i="17"/>
  <c r="N924" i="17" a="1"/>
  <c r="N924" i="17"/>
  <c r="N925" i="17" a="1"/>
  <c r="N925" i="17"/>
  <c r="N926" i="17" a="1"/>
  <c r="N926" i="17"/>
  <c r="N927" i="17" a="1"/>
  <c r="N927" i="17"/>
  <c r="N928" i="17" a="1"/>
  <c r="N928" i="17"/>
  <c r="N929" i="17" a="1"/>
  <c r="N929" i="17"/>
  <c r="N930" i="17" a="1"/>
  <c r="N930" i="17"/>
  <c r="N931" i="17" a="1"/>
  <c r="N931" i="17"/>
  <c r="N932" i="17" a="1"/>
  <c r="N932" i="17"/>
  <c r="N933" i="17" a="1"/>
  <c r="N933" i="17"/>
  <c r="N934" i="17" a="1"/>
  <c r="N934" i="17"/>
  <c r="N935" i="17" a="1"/>
  <c r="N935" i="17"/>
  <c r="N936" i="17" a="1"/>
  <c r="N936" i="17"/>
  <c r="N937" i="17" a="1"/>
  <c r="N937" i="17"/>
  <c r="N938" i="17" a="1"/>
  <c r="N938" i="17"/>
  <c r="N939" i="17" a="1"/>
  <c r="N939" i="17"/>
  <c r="N940" i="17" a="1"/>
  <c r="N940" i="17"/>
  <c r="N941" i="17" a="1"/>
  <c r="N941" i="17"/>
  <c r="N942" i="17" a="1"/>
  <c r="N942" i="17"/>
  <c r="N943" i="17" a="1"/>
  <c r="N943" i="17"/>
  <c r="N944" i="17" a="1"/>
  <c r="N944" i="17"/>
  <c r="N945" i="17" a="1"/>
  <c r="N945" i="17"/>
  <c r="N946" i="17" a="1"/>
  <c r="N946" i="17"/>
  <c r="N947" i="17" a="1"/>
  <c r="N947" i="17"/>
  <c r="N948" i="17" a="1"/>
  <c r="N948" i="17"/>
  <c r="N949" i="17" a="1"/>
  <c r="N949" i="17"/>
  <c r="N950" i="17" a="1"/>
  <c r="N950" i="17"/>
  <c r="N951" i="17" a="1"/>
  <c r="N951" i="17"/>
  <c r="N952" i="17" a="1"/>
  <c r="N952" i="17"/>
  <c r="N953" i="17" a="1"/>
  <c r="N953" i="17"/>
  <c r="N954" i="17" a="1"/>
  <c r="N954" i="17"/>
  <c r="N955" i="17" a="1"/>
  <c r="N955" i="17"/>
  <c r="N956" i="17" a="1"/>
  <c r="N956" i="17"/>
  <c r="N957" i="17" a="1"/>
  <c r="N957" i="17"/>
  <c r="N958" i="17" a="1"/>
  <c r="N958" i="17"/>
  <c r="N959" i="17" a="1"/>
  <c r="N959" i="17"/>
  <c r="N960" i="17" a="1"/>
  <c r="N960" i="17"/>
  <c r="N961" i="17" a="1"/>
  <c r="N961" i="17"/>
  <c r="N962" i="17" a="1"/>
  <c r="N962" i="17"/>
  <c r="N963" i="17" a="1"/>
  <c r="N963" i="17"/>
  <c r="N964" i="17" a="1"/>
  <c r="N964" i="17"/>
  <c r="N965" i="17" a="1"/>
  <c r="N965" i="17"/>
  <c r="N966" i="17" a="1"/>
  <c r="N966" i="17"/>
  <c r="N967" i="17" a="1"/>
  <c r="N967" i="17"/>
  <c r="N968" i="17" a="1"/>
  <c r="N968" i="17"/>
  <c r="N969" i="17" a="1"/>
  <c r="N969" i="17"/>
  <c r="N970" i="17" a="1"/>
  <c r="N970" i="17"/>
  <c r="N971" i="17" a="1"/>
  <c r="N971" i="17"/>
  <c r="N972" i="17" a="1"/>
  <c r="N972" i="17"/>
  <c r="N973" i="17" a="1"/>
  <c r="N973" i="17"/>
  <c r="N974" i="17" a="1"/>
  <c r="N974" i="17"/>
  <c r="N975" i="17" a="1"/>
  <c r="N975" i="17"/>
  <c r="N976" i="17" a="1"/>
  <c r="N976" i="17"/>
  <c r="N977" i="17" a="1"/>
  <c r="N977" i="17"/>
  <c r="N978" i="17" a="1"/>
  <c r="N978" i="17"/>
  <c r="N979" i="17" a="1"/>
  <c r="N979" i="17"/>
  <c r="N980" i="17" a="1"/>
  <c r="N980" i="17"/>
  <c r="N981" i="17" a="1"/>
  <c r="N981" i="17"/>
  <c r="N982" i="17" a="1"/>
  <c r="N982" i="17"/>
  <c r="N983" i="17" a="1"/>
  <c r="N983" i="17"/>
  <c r="N984" i="17" a="1"/>
  <c r="N984" i="17"/>
  <c r="N985" i="17" a="1"/>
  <c r="N985" i="17"/>
  <c r="N986" i="17" a="1"/>
  <c r="N986" i="17"/>
  <c r="N987" i="17" a="1"/>
  <c r="N987" i="17"/>
  <c r="N988" i="17" a="1"/>
  <c r="N988" i="17"/>
  <c r="N989" i="17" a="1"/>
  <c r="N989" i="17"/>
  <c r="N990" i="17" a="1"/>
  <c r="N990" i="17"/>
  <c r="N991" i="17" a="1"/>
  <c r="N991" i="17"/>
  <c r="N992" i="17" a="1"/>
  <c r="N992" i="17"/>
  <c r="N993" i="17" a="1"/>
  <c r="N993" i="17"/>
  <c r="N994" i="17" a="1"/>
  <c r="N994" i="17"/>
  <c r="N995" i="17" a="1"/>
  <c r="N995" i="17"/>
  <c r="N996" i="17" a="1"/>
  <c r="N996" i="17"/>
  <c r="N997" i="17" a="1"/>
  <c r="N997" i="17"/>
  <c r="N998" i="17" a="1"/>
  <c r="N998" i="17"/>
  <c r="N999" i="17" a="1"/>
  <c r="N999" i="17"/>
  <c r="N1000" i="17" a="1"/>
  <c r="N1000" i="17"/>
  <c r="N1001" i="17" a="1"/>
  <c r="N1001" i="17"/>
  <c r="M2" i="17"/>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L2" i="17"/>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J2" i="17"/>
  <c r="K2"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I2"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F3" i="17"/>
  <c r="F4" i="17"/>
  <c r="F5" i="17"/>
  <c r="F6"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2" i="17"/>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<sst xmlns="http://schemas.openxmlformats.org/spreadsheetml/2006/main" count="37519" uniqueCount="22597">
  <si>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</si>
  <si>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</si>
  <si>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</si>
  <si>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</si>
  <si>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</si>
  <si>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</si>
  <si>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</si>
  <si>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</si>
  <si>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</si>
  <si>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</si>
  <si>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</si>
  <si>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</si>
  <si>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</si>
  <si>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</si>
  <si>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</si>
  <si>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</si>
  <si>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</si>
  <si>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</si>
  <si>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</si>
  <si>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</si>
  <si>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</si>
  <si>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</si>
  <si>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</si>
  <si>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</si>
  <si>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</si>
  <si>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</si>
  <si>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</si>
  <si>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</si>
  <si>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</si>
  <si>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</si>
  <si>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</si>
  <si>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</si>
  <si>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</si>
  <si>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</si>
  <si>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</si>
  <si>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</si>
  <si>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</si>
  <si>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</si>
  <si>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</si>
  <si>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</si>
  <si>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</si>
  <si>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</si>
  <si>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</si>
  <si>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</si>
  <si>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</si>
  <si>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</si>
  <si>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</si>
  <si>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</si>
  <si>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</si>
  <si>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</si>
  <si>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</si>
  <si>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</si>
  <si>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</si>
  <si>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</si>
  <si>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</si>
  <si>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</si>
  <si>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</si>
  <si>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</si>
  <si>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</si>
  <si>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</si>
  <si>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</si>
  <si>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</si>
  <si>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</si>
  <si>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</si>
  <si>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</si>
  <si>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</si>
  <si>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</si>
  <si>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</si>
  <si>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</si>
  <si>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</si>
  <si>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</si>
  <si>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</si>
  <si>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</si>
  <si>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</si>
  <si>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</si>
  <si>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</si>
  <si>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</si>
  <si>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</si>
  <si>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</si>
  <si>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</si>
  <si>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</si>
  <si>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</si>
  <si>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</si>
  <si>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</si>
  <si>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</si>
  <si>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</si>
  <si>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</si>
  <si>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</si>
  <si>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</si>
  <si>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</si>
  <si>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</si>
  <si>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</si>
  <si>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</si>
  <si>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</si>
  <si>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</si>
  <si>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</si>
  <si>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</si>
  <si>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</si>
  <si>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</si>
  <si>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</si>
  <si>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</si>
  <si>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</si>
  <si>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</si>
  <si>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</si>
  <si>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</si>
  <si>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</si>
  <si>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</si>
  <si>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</si>
  <si>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</si>
  <si>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</si>
  <si>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</si>
  <si>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</si>
  <si>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</si>
  <si>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</si>
  <si>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</si>
  <si>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</si>
  <si>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</si>
  <si>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</si>
  <si>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</si>
  <si>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</si>
  <si>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</si>
  <si>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</si>
  <si>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</si>
  <si>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</si>
  <si>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</si>
  <si>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</si>
  <si>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</si>
  <si>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</si>
  <si>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</si>
  <si>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</si>
  <si>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</si>
  <si>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</si>
  <si>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</si>
  <si>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</si>
  <si>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</si>
  <si>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</si>
  <si>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</si>
  <si>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</si>
  <si>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</si>
  <si>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</si>
  <si>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</si>
  <si>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</si>
  <si>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</si>
  <si>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</si>
  <si>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</si>
  <si>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</si>
  <si>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</si>
  <si>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</si>
  <si>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</si>
  <si>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</si>
  <si>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</si>
  <si>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</si>
  <si>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</si>
  <si>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</si>
  <si>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</si>
  <si>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</si>
  <si>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</si>
  <si>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</si>
  <si>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</si>
  <si>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</si>
  <si>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</si>
  <si>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</si>
  <si>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</si>
  <si>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</si>
  <si>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</si>
  <si>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</si>
  <si>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</si>
  <si>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</si>
  <si>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</si>
  <si>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</si>
  <si>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</si>
  <si>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</si>
  <si>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</si>
  <si>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</si>
  <si>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</si>
  <si>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</si>
  <si>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</si>
  <si>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</si>
  <si>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</si>
  <si>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</si>
  <si>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</si>
  <si>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</si>
  <si>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</si>
  <si>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</si>
  <si>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</si>
  <si>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</si>
  <si>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</si>
  <si>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</si>
  <si>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</si>
  <si>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</si>
  <si>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</si>
  <si>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</si>
  <si>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</si>
  <si>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</si>
  <si>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</si>
  <si>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</si>
  <si>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</si>
  <si>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</si>
  <si>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</si>
  <si>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</si>
  <si>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</si>
  <si>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</si>
  <si>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</si>
  <si>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</si>
  <si>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</si>
  <si>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</si>
  <si>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</si>
  <si>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</si>
  <si>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</si>
  <si>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</si>
  <si>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</si>
  <si>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</si>
  <si>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</si>
  <si>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</si>
  <si>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</si>
  <si>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</si>
  <si>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</si>
  <si>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</si>
  <si>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</si>
  <si>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</si>
  <si>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</si>
  <si>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</si>
  <si>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</si>
  <si>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</si>
  <si>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</si>
  <si>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</si>
  <si>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</si>
  <si>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</si>
  <si>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</si>
  <si>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</si>
  <si>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</si>
  <si>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</si>
  <si>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</si>
  <si>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</si>
  <si>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</si>
  <si>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</si>
  <si>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</si>
  <si>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</si>
  <si>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</si>
  <si>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</si>
  <si>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</si>
  <si>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</si>
  <si>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</si>
  <si>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</si>
  <si>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</si>
  <si>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</si>
  <si>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</si>
  <si>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</si>
  <si>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</si>
  <si>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</si>
  <si>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</si>
  <si>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</si>
  <si>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</si>
  <si>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</si>
  <si>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</si>
  <si>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</si>
  <si>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</si>
  <si>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</si>
  <si>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</si>
  <si>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</si>
  <si>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</si>
  <si>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</si>
  <si>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</si>
  <si>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</si>
  <si>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</si>
  <si>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</si>
  <si>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</si>
  <si>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</si>
  <si>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</si>
  <si>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</si>
  <si>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</si>
  <si>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</si>
  <si>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</si>
  <si>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</si>
  <si>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</si>
  <si>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</si>
  <si>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</si>
  <si>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</si>
  <si>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</si>
  <si>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</si>
  <si>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</si>
  <si>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</si>
  <si>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</si>
  <si>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</si>
  <si>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</si>
  <si>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</si>
  <si>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</si>
  <si>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</si>
  <si>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</si>
  <si>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</si>
  <si>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</si>
  <si>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</si>
  <si>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</si>
  <si>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</si>
  <si>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</si>
  <si>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</si>
  <si>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</si>
  <si>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</si>
  <si>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</si>
  <si>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</si>
  <si>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</si>
  <si>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</si>
  <si>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</si>
  <si>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</si>
  <si>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</si>
  <si>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</si>
  <si>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</si>
  <si>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</si>
  <si>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</si>
  <si>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</si>
  <si>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</si>
  <si>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</si>
  <si>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</si>
  <si>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</si>
  <si>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</si>
  <si>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</si>
  <si>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</si>
  <si>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</si>
  <si>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</si>
  <si>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</si>
  <si>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</si>
  <si>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</si>
  <si>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</si>
  <si>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</si>
  <si>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</si>
  <si>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</si>
  <si>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</si>
  <si>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</si>
  <si>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</si>
  <si>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</si>
  <si>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</si>
  <si>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</si>
  <si>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</si>
  <si>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</si>
  <si>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</si>
  <si>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</si>
  <si>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</si>
  <si>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</si>
  <si>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</si>
  <si>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</si>
  <si>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</si>
  <si>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</si>
  <si>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</si>
  <si>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</si>
  <si>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</si>
  <si>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</si>
  <si>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</si>
  <si>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</si>
  <si>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</si>
  <si>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</si>
  <si>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</si>
  <si>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</si>
  <si>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</si>
  <si>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</si>
  <si>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</si>
  <si>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</si>
  <si>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</si>
  <si>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</si>
  <si>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</si>
  <si>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</si>
  <si>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</si>
  <si>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</si>
  <si>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</si>
  <si>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</si>
  <si>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</si>
  <si>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</si>
  <si>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</si>
  <si>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</si>
  <si>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</si>
  <si>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</si>
  <si>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</si>
  <si>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</si>
  <si>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</si>
  <si>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</si>
  <si>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</si>
  <si>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</si>
  <si>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</si>
  <si>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</si>
  <si>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</si>
  <si>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</si>
  <si>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</si>
  <si>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</si>
  <si>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</si>
  <si>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</si>
  <si>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</si>
  <si>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</si>
  <si>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</si>
  <si>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</si>
  <si>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</si>
  <si>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</si>
  <si>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</si>
  <si>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</si>
  <si>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</si>
  <si>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</si>
  <si>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</si>
  <si>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</si>
  <si>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</si>
  <si>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</si>
  <si>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</si>
  <si>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</si>
  <si>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</si>
  <si>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</si>
  <si>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</si>
  <si>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</si>
  <si>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</si>
  <si>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</si>
  <si>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</si>
  <si>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</si>
  <si>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</si>
  <si>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</si>
  <si>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</si>
  <si>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</si>
  <si>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</si>
  <si>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</si>
  <si>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</si>
  <si>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</si>
  <si>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</si>
  <si>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</si>
  <si>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</si>
  <si>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</si>
  <si>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</si>
  <si>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</si>
  <si>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</si>
  <si>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</si>
  <si>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</si>
  <si>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</si>
  <si>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</si>
  <si>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</si>
  <si>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</si>
  <si>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</si>
  <si>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</si>
  <si>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</si>
  <si>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</si>
  <si>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</si>
  <si>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</si>
  <si>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</si>
  <si>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</si>
  <si>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</si>
  <si>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</si>
  <si>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</si>
  <si>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</si>
  <si>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</si>
  <si>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</si>
  <si>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</si>
  <si>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</si>
  <si>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</si>
  <si>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</si>
  <si>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</si>
  <si>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</si>
  <si>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</si>
  <si>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</si>
  <si>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</si>
  <si>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</si>
  <si>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</si>
  <si>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</si>
  <si>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</si>
  <si>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</si>
  <si>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</si>
  <si>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</si>
  <si>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</si>
  <si>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</si>
  <si>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</si>
  <si>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</si>
  <si>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</si>
  <si>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</si>
  <si>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</si>
  <si>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</si>
  <si>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</si>
  <si>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</si>
  <si>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</si>
  <si>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</si>
  <si>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</si>
  <si>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</si>
  <si>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</si>
  <si>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</si>
  <si>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</si>
  <si>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</si>
  <si>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</si>
  <si>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</si>
  <si>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</si>
  <si>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</si>
  <si>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</si>
  <si>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</si>
  <si>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</si>
  <si>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</si>
  <si>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</si>
  <si>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</si>
  <si>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</si>
  <si>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</si>
  <si>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</si>
  <si>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</si>
  <si>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</si>
  <si>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</si>
  <si>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</si>
  <si>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</si>
  <si>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</si>
  <si>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</si>
  <si>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</si>
  <si>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</si>
  <si>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</si>
  <si>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</si>
  <si>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</si>
  <si>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</si>
  <si>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</si>
  <si>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</si>
  <si>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</si>
  <si>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</si>
  <si>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</si>
  <si>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</si>
  <si>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</si>
  <si>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</si>
  <si>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</si>
  <si>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</si>
  <si>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</si>
  <si>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</si>
  <si>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</si>
  <si>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</si>
  <si>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</si>
  <si>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</si>
  <si>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</si>
  <si>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</si>
  <si>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</si>
  <si>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</si>
  <si>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</si>
  <si>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</si>
  <si>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</si>
  <si>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</si>
  <si>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</si>
  <si>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</si>
  <si>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</si>
  <si>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</si>
  <si>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</si>
  <si>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</si>
  <si>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</si>
  <si>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</si>
  <si>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</si>
  <si>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</si>
  <si>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</si>
  <si>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</si>
  <si>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</si>
  <si>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</si>
  <si>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</si>
  <si>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</si>
  <si>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</si>
  <si>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</si>
  <si>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</si>
  <si>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</si>
  <si>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</si>
  <si>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</si>
  <si>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</si>
  <si>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</si>
  <si>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</si>
  <si>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</si>
  <si>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</si>
  <si>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</si>
  <si>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</si>
  <si>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</si>
  <si>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</si>
  <si>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</si>
  <si>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</si>
  <si>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</si>
  <si>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</si>
  <si>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</si>
  <si>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</si>
  <si>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</si>
  <si>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</si>
  <si>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</si>
  <si>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</si>
  <si>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</si>
  <si>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</si>
  <si>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</si>
  <si>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</si>
  <si>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</si>
  <si>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</si>
  <si>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</si>
  <si>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</si>
  <si>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</si>
  <si>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</si>
  <si>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</si>
  <si>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</si>
  <si>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</si>
  <si>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</si>
  <si>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</si>
  <si>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</si>
  <si>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</si>
  <si>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</si>
  <si>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</si>
  <si>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</si>
  <si>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</si>
  <si>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</si>
  <si>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</si>
  <si>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</si>
  <si>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</si>
  <si>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</si>
  <si>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</si>
  <si>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</si>
  <si>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</si>
  <si>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</si>
  <si>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</si>
  <si>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</si>
  <si>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</si>
  <si>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</si>
  <si>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</si>
  <si>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</si>
  <si>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</si>
  <si>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</si>
  <si>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</si>
  <si>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</si>
  <si>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</si>
  <si>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</si>
  <si>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</si>
  <si>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</si>
  <si>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</si>
  <si>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</si>
  <si>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</si>
  <si>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</si>
  <si>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</si>
  <si>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</si>
  <si>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</si>
  <si>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</si>
  <si>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</si>
  <si>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</si>
  <si>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</si>
  <si>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</si>
  <si>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</si>
  <si>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</si>
  <si>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</si>
  <si>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</si>
  <si>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</si>
  <si>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</si>
  <si>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</si>
  <si>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</si>
  <si>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</si>
  <si>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</si>
  <si>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</si>
  <si>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</si>
  <si>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</si>
  <si>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</si>
  <si>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</si>
  <si>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</si>
  <si>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</si>
  <si>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</si>
  <si>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</si>
  <si>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</si>
  <si>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</si>
  <si>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</si>
  <si>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</si>
  <si>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</si>
  <si>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</si>
  <si>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</si>
  <si>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</si>
  <si>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</si>
  <si>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</si>
  <si>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</si>
  <si>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</si>
  <si>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</si>
  <si>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</si>
  <si>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</si>
  <si>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</si>
  <si>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</si>
  <si>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</si>
  <si>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</si>
  <si>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</si>
  <si>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</si>
  <si>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</si>
  <si>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</si>
  <si>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</si>
  <si>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</si>
  <si>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</si>
  <si>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</si>
  <si>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</si>
  <si>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</si>
  <si>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</si>
  <si>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</si>
  <si>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</si>
  <si>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</si>
  <si>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</si>
  <si>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</si>
  <si>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</si>
  <si>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</si>
  <si>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</si>
  <si>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</si>
  <si>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</si>
  <si>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</si>
  <si>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</si>
  <si>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</si>
  <si>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</si>
  <si>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</si>
  <si>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</si>
  <si>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</si>
  <si>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</si>
  <si>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</si>
  <si>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</si>
  <si>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</si>
  <si>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</si>
  <si>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</si>
  <si>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</si>
  <si>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</si>
  <si>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</si>
  <si>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</si>
  <si>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</si>
  <si>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</si>
  <si>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</si>
  <si>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</si>
  <si>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</si>
  <si>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</si>
  <si>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</si>
  <si>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</si>
  <si>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</si>
  <si>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</si>
  <si>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</si>
  <si>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</si>
  <si>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</si>
  <si>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</si>
  <si>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</si>
  <si>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</si>
  <si>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</si>
  <si>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</si>
  <si>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</si>
  <si>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</si>
  <si>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</si>
  <si>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</si>
  <si>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</si>
  <si>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</si>
  <si>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</si>
  <si>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</si>
  <si>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</si>
  <si>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</si>
  <si>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</si>
  <si>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</si>
  <si>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</si>
  <si>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</si>
  <si>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</si>
  <si>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</si>
  <si>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</si>
  <si>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</si>
  <si>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</si>
  <si>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</si>
  <si>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</si>
  <si>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</si>
  <si>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</si>
  <si>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</si>
  <si>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</si>
  <si>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</si>
  <si>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</si>
  <si>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</si>
  <si>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</si>
  <si>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</si>
  <si>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</si>
  <si>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</si>
  <si>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</si>
  <si>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</si>
  <si>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</si>
  <si>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</si>
  <si>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</si>
  <si>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</si>
  <si>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</si>
  <si>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</si>
  <si>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</si>
  <si>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</si>
  <si>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</si>
  <si>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</si>
  <si>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</si>
  <si>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</si>
  <si>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</si>
  <si>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</si>
  <si>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</si>
  <si>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</si>
  <si>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</si>
  <si>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</si>
  <si>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</si>
  <si>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</si>
  <si>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</si>
  <si>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</si>
  <si>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</si>
  <si>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</si>
  <si>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</si>
  <si>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</si>
  <si>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</si>
  <si>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</si>
  <si>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</si>
  <si>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</si>
  <si>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</si>
  <si>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</si>
  <si>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</si>
  <si>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</si>
  <si>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</si>
  <si>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</si>
  <si>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</si>
  <si>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</si>
  <si>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</si>
  <si>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</si>
  <si>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</si>
  <si>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</si>
  <si>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</si>
  <si>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</si>
  <si>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</si>
  <si>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</si>
  <si>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</si>
  <si>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</si>
  <si>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</si>
  <si>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</si>
  <si>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</si>
  <si>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</si>
  <si>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</si>
  <si>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</si>
  <si>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</si>
  <si>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</si>
  <si>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</si>
  <si>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</si>
  <si>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</si>
  <si>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</si>
  <si>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</si>
  <si>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</si>
  <si>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</si>
  <si>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</si>
  <si>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</si>
  <si>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</si>
  <si>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</si>
  <si>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</si>
  <si>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</si>
  <si>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</si>
  <si>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</si>
  <si>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</si>
  <si>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</si>
  <si>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</si>
  <si>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</si>
  <si>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</si>
  <si>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</si>
  <si>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</si>
  <si>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</si>
  <si>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</si>
  <si>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</si>
  <si>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</si>
  <si>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</si>
  <si>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</si>
  <si>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</si>
  <si>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</si>
  <si>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</si>
  <si>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</si>
  <si>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</si>
  <si>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</si>
  <si>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</si>
  <si>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</si>
  <si>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</si>
  <si>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</si>
  <si>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</si>
  <si>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</si>
  <si>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</si>
  <si>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</si>
  <si>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</si>
  <si>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</si>
  <si>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</si>
  <si>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</si>
  <si>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</si>
  <si>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</si>
  <si>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</si>
  <si>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</si>
  <si>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</si>
  <si>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</si>
  <si>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</si>
  <si>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</si>
  <si>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</si>
  <si>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</si>
  <si>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</si>
  <si>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</si>
  <si>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</si>
  <si>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</si>
  <si>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</si>
  <si>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</si>
  <si>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</si>
  <si>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</si>
  <si>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</si>
  <si>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</si>
  <si>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</si>
  <si>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</si>
  <si>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</si>
  <si>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</si>
  <si>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</si>
  <si>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</si>
  <si>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</si>
  <si>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</si>
  <si>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</si>
  <si>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</si>
  <si>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</si>
  <si>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</si>
  <si>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</si>
  <si>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</si>
  <si>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</si>
  <si>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</si>
  <si>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</si>
  <si>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</si>
  <si>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</si>
  <si>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</si>
  <si>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</si>
  <si>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</si>
  <si>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</si>
  <si>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</si>
  <si>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</si>
  <si>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</si>
  <si>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</si>
  <si>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</si>
  <si>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</si>
  <si>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</si>
  <si>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</si>
  <si>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</si>
  <si>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</si>
  <si>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</si>
  <si>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</si>
  <si>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</si>
  <si>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</si>
  <si>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</si>
  <si>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</si>
  <si>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</si>
  <si>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</si>
  <si>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</si>
  <si>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</si>
  <si>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</si>
  <si>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</si>
  <si>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</si>
  <si>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</si>
  <si>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</si>
  <si>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</si>
  <si>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</si>
  <si>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</si>
  <si>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</si>
  <si>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</si>
  <si>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</si>
  <si>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</si>
  <si>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</si>
  <si>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</si>
  <si>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</si>
  <si>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</si>
  <si>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</si>
  <si>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</si>
  <si>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</si>
  <si>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</si>
  <si>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</si>
  <si>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</si>
  <si>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</si>
  <si>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</si>
  <si>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</si>
  <si>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</si>
  <si>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</si>
  <si>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</si>
  <si>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</si>
  <si>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</si>
  <si>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</si>
  <si>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</si>
  <si>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</si>
  <si>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</si>
  <si>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</si>
  <si>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</si>
  <si>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</si>
  <si>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</si>
  <si>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</si>
  <si>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</si>
  <si>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</si>
  <si>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</si>
  <si>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</si>
  <si>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</si>
  <si>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</si>
  <si>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</si>
  <si>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</si>
  <si>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</si>
  <si>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</si>
  <si>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</si>
  <si>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</si>
  <si>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</si>
  <si>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</si>
  <si>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</si>
  <si>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</si>
  <si>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</si>
  <si>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</si>
  <si>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</si>
  <si>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</si>
  <si>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</si>
  <si>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</si>
  <si>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</si>
  <si>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</si>
  <si>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</si>
  <si>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</si>
  <si>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</si>
  <si>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</si>
  <si>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</si>
  <si>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</si>
  <si>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</si>
  <si>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</si>
  <si>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</si>
  <si>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</si>
  <si>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</si>
  <si>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</si>
  <si>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</si>
  <si>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</si>
  <si>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</si>
  <si>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</si>
  <si>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</si>
  <si>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</si>
  <si>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</si>
  <si>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</si>
  <si>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</si>
  <si>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</si>
  <si>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</si>
  <si>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</si>
  <si>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</si>
  <si>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</si>
  <si>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</si>
  <si>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</si>
  <si>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</si>
  <si>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</si>
  <si>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</si>
  <si>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</si>
  <si>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</si>
  <si>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</si>
  <si>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</si>
  <si>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</si>
  <si>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</si>
  <si>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</si>
  <si>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</si>
  <si>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</si>
  <si>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</si>
  <si>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</si>
  <si>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</si>
  <si>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</si>
  <si>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</si>
  <si>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</si>
  <si>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</si>
  <si>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</si>
  <si>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</si>
  <si>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</si>
  <si>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</si>
  <si>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</si>
  <si>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</si>
  <si>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</si>
  <si>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</si>
  <si>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</si>
  <si>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</si>
  <si>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</si>
  <si>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</si>
  <si>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</si>
  <si>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</si>
  <si>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</si>
  <si>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</si>
  <si>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</si>
  <si>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</si>
  <si>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</si>
  <si>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</si>
  <si>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</si>
  <si>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</si>
  <si>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</si>
  <si>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</si>
  <si>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</si>
  <si>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</si>
  <si>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</si>
  <si>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</si>
  <si>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</si>
  <si>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</si>
  <si>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</si>
  <si>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</si>
  <si>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</si>
  <si>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</si>
  <si>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</si>
  <si>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</si>
  <si>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</si>
  <si>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</si>
  <si>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</si>
  <si>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</si>
  <si>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</si>
  <si>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</si>
  <si>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</si>
  <si>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</si>
  <si>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</si>
  <si>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</si>
  <si>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</si>
  <si>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</si>
  <si>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</si>
  <si>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</si>
  <si>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</si>
  <si>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</si>
  <si>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</si>
  <si>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</si>
  <si>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</si>
  <si>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</si>
  <si>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</si>
  <si>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</si>
  <si>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</si>
  <si>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</si>
  <si>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</si>
  <si>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</si>
  <si>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</si>
  <si>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</si>
  <si>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</si>
  <si>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</si>
  <si>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</si>
  <si>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</si>
  <si>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</si>
  <si>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</si>
  <si>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</si>
  <si>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</si>
  <si>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</si>
  <si>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</si>
  <si>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</si>
  <si>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</si>
  <si>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</si>
  <si>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</si>
  <si>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</si>
  <si>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</si>
  <si>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</si>
  <si>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</si>
  <si>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</si>
  <si>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</si>
  <si>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</si>
  <si>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</si>
  <si>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</si>
  <si>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</si>
  <si>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</si>
  <si>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</si>
  <si>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</si>
  <si>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</si>
  <si>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</si>
  <si>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</si>
  <si>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</si>
  <si>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</si>
  <si>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</si>
  <si>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</si>
  <si>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</si>
  <si>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</si>
  <si>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</si>
  <si>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</si>
  <si>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</si>
  <si>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</si>
  <si>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</si>
  <si>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</si>
  <si>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</si>
  <si>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</si>
  <si>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</si>
  <si>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</si>
  <si>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</si>
  <si>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</si>
  <si>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</si>
  <si>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</si>
  <si>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</si>
  <si>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</si>
  <si>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</si>
  <si>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</si>
  <si>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</si>
  <si>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</si>
  <si>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</si>
  <si>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</si>
  <si>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</si>
  <si>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</si>
  <si>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</si>
  <si>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</si>
  <si>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</si>
  <si>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</si>
  <si>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</si>
  <si>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</si>
  <si>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</si>
  <si>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</si>
  <si>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</si>
  <si>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</si>
  <si>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</si>
  <si>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</si>
  <si>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</si>
  <si>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</si>
  <si>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</si>
  <si>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</si>
  <si>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</si>
  <si>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</si>
  <si>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</si>
  <si>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</si>
  <si>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</si>
  <si>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</si>
  <si>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</si>
  <si>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</si>
  <si>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</si>
  <si>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</si>
  <si>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</si>
  <si>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</si>
  <si>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</si>
  <si>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</si>
  <si>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</si>
  <si>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</si>
  <si>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</si>
  <si>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</si>
  <si>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</si>
  <si>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</si>
  <si>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</si>
  <si>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</si>
  <si>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</si>
  <si>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</si>
  <si>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</si>
  <si>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</si>
  <si>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</si>
  <si>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</si>
  <si>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</si>
  <si>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</si>
  <si>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</si>
  <si>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</si>
  <si>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</si>
  <si>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</si>
  <si>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</si>
  <si>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</si>
  <si>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</si>
  <si>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</si>
  <si>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</si>
  <si>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</si>
  <si>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</si>
  <si>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</si>
  <si>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</si>
  <si>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</si>
  <si>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</si>
  <si>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</si>
  <si>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</si>
  <si>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</si>
  <si>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</si>
  <si>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</si>
  <si>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</si>
  <si>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</si>
  <si>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</si>
  <si>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</si>
  <si>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</si>
  <si>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</si>
  <si>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</si>
  <si>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</si>
  <si>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</si>
  <si>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</si>
  <si>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</si>
  <si>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</si>
  <si>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</si>
  <si>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</si>
  <si>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</si>
  <si>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</si>
  <si>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</si>
  <si>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</si>
  <si>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</si>
  <si>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</si>
  <si>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</si>
  <si>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</si>
  <si>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</si>
  <si>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</si>
  <si>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</si>
  <si>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</si>
  <si>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</si>
  <si>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</si>
  <si>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</si>
  <si>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</si>
  <si>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</si>
  <si>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</si>
  <si>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</si>
  <si>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</si>
  <si>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</si>
  <si>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</si>
  <si>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</si>
  <si>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</si>
  <si>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</si>
  <si>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</si>
  <si>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</si>
  <si>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</si>
  <si>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</si>
  <si>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</si>
  <si>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</si>
  <si>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</si>
  <si>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</si>
  <si>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</si>
  <si>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</si>
  <si>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</si>
  <si>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</si>
  <si>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</si>
  <si>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</si>
  <si>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</si>
  <si>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</si>
  <si>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</si>
  <si>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</si>
  <si>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</si>
  <si>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</si>
  <si>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</si>
  <si>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</si>
  <si>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</si>
  <si>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</si>
  <si>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</si>
  <si>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</si>
  <si>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</si>
  <si>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</si>
  <si>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</si>
  <si>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</si>
  <si>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</si>
  <si>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</si>
  <si>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</si>
  <si>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</si>
  <si>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</si>
  <si>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</si>
  <si>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</si>
  <si>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</si>
  <si>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</si>
  <si>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</si>
  <si>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</si>
  <si>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</si>
  <si>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</si>
  <si>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</si>
  <si>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</si>
  <si>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</si>
  <si>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</si>
  <si>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</si>
  <si>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</si>
  <si>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</si>
  <si>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</si>
  <si>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</si>
  <si>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</si>
  <si>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</si>
  <si>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</si>
  <si>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</si>
  <si>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</si>
  <si>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</si>
  <si>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</si>
  <si>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</si>
  <si>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</si>
  <si>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</si>
  <si>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</si>
  <si>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</si>
  <si>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</si>
  <si>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</si>
  <si>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</si>
  <si>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</si>
  <si>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</si>
  <si>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</si>
  <si>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</si>
  <si>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</si>
  <si>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</si>
  <si>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</si>
  <si>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</si>
  <si>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</si>
  <si>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</si>
  <si>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</si>
  <si>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</si>
  <si>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</si>
  <si>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</si>
  <si>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</si>
  <si>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</si>
  <si>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</si>
  <si>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</si>
  <si>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</si>
  <si>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</si>
  <si>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</si>
  <si>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</si>
  <si>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</si>
  <si>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</si>
  <si>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</si>
  <si>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</si>
  <si>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</si>
  <si>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</si>
  <si>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</si>
  <si>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</si>
  <si>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</si>
  <si>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</si>
  <si>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</si>
  <si>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</si>
  <si>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</si>
  <si>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</si>
  <si>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</si>
  <si>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</si>
  <si>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</si>
  <si>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</si>
  <si>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</si>
  <si>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</si>
  <si>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</si>
  <si>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</si>
  <si>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</si>
  <si>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</si>
  <si>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</si>
  <si>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</si>
  <si>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</si>
  <si>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</si>
  <si>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</si>
  <si>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</si>
  <si>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</si>
  <si>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</si>
  <si>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</si>
  <si>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</si>
  <si>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</si>
  <si>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</si>
  <si>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</si>
  <si>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</si>
  <si>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</si>
  <si>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</si>
  <si>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</si>
  <si>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</si>
  <si>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</si>
  <si>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</si>
  <si>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</si>
  <si>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</si>
  <si>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</si>
  <si>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</si>
  <si>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</si>
  <si>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</si>
  <si>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</si>
  <si>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</si>
  <si>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</si>
  <si>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</si>
  <si>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</si>
  <si>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</si>
  <si>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</si>
  <si>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</si>
  <si>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</si>
  <si>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</si>
  <si>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</si>
  <si>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</si>
  <si>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</si>
  <si>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</si>
  <si>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</si>
  <si>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</si>
  <si>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</si>
  <si>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</si>
  <si>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</si>
  <si>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</si>
  <si>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</si>
  <si>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</si>
  <si>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</si>
  <si>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</si>
  <si>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</si>
  <si>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</si>
  <si>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</si>
  <si>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</si>
  <si>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</si>
  <si>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</si>
  <si>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</si>
  <si>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</si>
  <si>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</si>
  <si>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</si>
  <si>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</si>
  <si>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</si>
  <si>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</si>
  <si>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</si>
  <si>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</si>
  <si>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</si>
  <si>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</si>
  <si>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</si>
  <si>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</si>
  <si>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</si>
  <si>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</si>
  <si>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</si>
  <si>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</si>
  <si>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</si>
  <si>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</si>
  <si>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</si>
  <si>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</si>
  <si>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</si>
  <si>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</si>
  <si>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</si>
  <si>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</si>
  <si>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</si>
  <si>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</si>
  <si>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</si>
  <si>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</si>
  <si>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</si>
  <si>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</si>
  <si>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</si>
  <si>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</si>
  <si>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</si>
  <si>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</si>
  <si>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</si>
  <si>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</si>
  <si>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</si>
  <si>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</si>
  <si>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</si>
  <si>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</si>
  <si>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</si>
  <si>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</si>
  <si>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</si>
  <si>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</si>
  <si>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</si>
  <si>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</si>
  <si>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</si>
  <si>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</si>
  <si>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</si>
  <si>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</si>
  <si>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</si>
  <si>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</si>
  <si>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</si>
  <si>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</si>
  <si>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</si>
  <si>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</si>
  <si>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</si>
  <si>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</si>
  <si>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</si>
  <si>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</si>
  <si>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</si>
  <si>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</si>
  <si>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</si>
  <si>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</si>
  <si>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</si>
  <si>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</si>
  <si>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</si>
  <si>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</si>
  <si>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</si>
  <si>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</si>
  <si>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</si>
  <si>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</si>
  <si>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</si>
  <si>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</si>
  <si>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</si>
  <si>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</si>
  <si>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</si>
  <si>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</si>
  <si>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</si>
  <si>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</si>
  <si>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</si>
  <si>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</si>
  <si>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</si>
  <si>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</si>
  <si>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</si>
  <si>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</si>
  <si>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</si>
  <si>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</si>
  <si>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</si>
  <si>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</si>
  <si>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</si>
  <si>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</si>
  <si>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</si>
  <si>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</si>
  <si>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</si>
  <si>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</si>
  <si>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</si>
  <si>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</si>
  <si>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</si>
  <si>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</si>
  <si>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</si>
  <si>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</si>
  <si>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</si>
  <si>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</si>
  <si>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</si>
  <si>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</si>
  <si>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</si>
  <si>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</si>
  <si>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</si>
  <si>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</si>
  <si>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</si>
  <si>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</si>
  <si>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</si>
  <si>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</si>
  <si>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</si>
  <si>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</si>
  <si>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</si>
  <si>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</si>
  <si>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</si>
  <si>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</si>
  <si>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</si>
  <si>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</si>
  <si>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</si>
  <si>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</si>
  <si>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</si>
  <si>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</si>
  <si>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</si>
  <si>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</si>
  <si>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</si>
  <si>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</si>
  <si>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</si>
  <si>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</si>
  <si>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</si>
  <si>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</si>
  <si>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</si>
  <si>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</si>
  <si>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</si>
  <si>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</si>
  <si>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</si>
  <si>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</si>
  <si>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</si>
  <si>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</si>
  <si>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</si>
  <si>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</si>
  <si>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</si>
  <si>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</si>
  <si>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</si>
  <si>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</si>
  <si>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</si>
  <si>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</si>
  <si>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</si>
  <si>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</si>
  <si>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</si>
  <si>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</si>
  <si>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</si>
  <si>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</si>
  <si>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</si>
  <si>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</si>
  <si>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</si>
  <si>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</si>
  <si>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</si>
  <si>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</si>
  <si>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</si>
  <si>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</si>
  <si>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</si>
  <si>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</si>
  <si>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</si>
  <si>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</si>
  <si>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</si>
  <si>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</si>
  <si>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</si>
  <si>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</si>
  <si>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</si>
  <si>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</si>
  <si>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</si>
  <si>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</si>
  <si>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</si>
  <si>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</si>
  <si>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</si>
  <si>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</si>
  <si>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</si>
  <si>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</si>
  <si>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</si>
  <si>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</si>
  <si>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</si>
  <si>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</si>
  <si>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</si>
  <si>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</si>
  <si>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</si>
  <si>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</si>
  <si>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</si>
  <si>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</si>
  <si>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</si>
  <si>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</si>
  <si>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</si>
  <si>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</si>
  <si>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</si>
  <si>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</si>
  <si>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</si>
  <si>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</si>
  <si>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</si>
  <si>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</si>
  <si>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</si>
  <si>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</si>
  <si>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</si>
  <si>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</si>
  <si>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</si>
  <si>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</si>
  <si>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</si>
  <si>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</si>
  <si>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</si>
  <si>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</si>
  <si>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</si>
  <si>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</si>
  <si>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</si>
  <si>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</si>
  <si>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</si>
  <si>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</si>
  <si>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</si>
  <si>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</si>
  <si>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</si>
  <si>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</si>
  <si>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</si>
  <si>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</si>
  <si>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</si>
  <si>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</si>
  <si>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</si>
  <si>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</si>
  <si>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</si>
  <si>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</si>
  <si>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</si>
  <si>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</si>
  <si>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</si>
  <si>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</si>
  <si>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</si>
  <si>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</si>
  <si>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</si>
  <si>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</si>
  <si>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</si>
  <si>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</si>
  <si>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</si>
  <si>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</si>
  <si>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</si>
  <si>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</si>
  <si>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</si>
  <si>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</si>
  <si>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</si>
  <si>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</si>
  <si>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</si>
  <si>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</si>
  <si>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</si>
  <si>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</si>
  <si>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</si>
  <si>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</si>
  <si>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</si>
  <si>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</si>
  <si>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</si>
  <si>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</si>
  <si>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</si>
  <si>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</si>
  <si>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</si>
  <si>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</si>
  <si>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</si>
  <si>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</si>
  <si>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</si>
  <si>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</si>
  <si>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</si>
  <si>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</si>
  <si>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</si>
  <si>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</si>
  <si>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</si>
  <si>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</si>
  <si>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</si>
  <si>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</si>
  <si>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</si>
  <si>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</si>
  <si>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</si>
  <si>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</si>
  <si>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</si>
  <si>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</si>
  <si>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</si>
  <si>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</si>
  <si>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</si>
  <si>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</si>
  <si>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</si>
  <si>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</si>
  <si>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</si>
  <si>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</si>
  <si>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</si>
  <si>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</si>
  <si>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</si>
  <si>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</si>
  <si>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</si>
  <si>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</si>
  <si>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</si>
  <si>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</si>
  <si>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</si>
  <si>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</si>
  <si>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</si>
  <si>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</si>
  <si>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</si>
  <si>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</si>
  <si>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</si>
  <si>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</si>
  <si>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</si>
  <si>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</si>
  <si>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</si>
  <si>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</si>
  <si>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</si>
  <si>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</si>
  <si>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</si>
  <si>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</si>
  <si>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</si>
  <si>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</si>
  <si>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</si>
  <si>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</si>
  <si>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</si>
  <si>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</si>
  <si>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</si>
  <si>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</si>
  <si>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</si>
  <si>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</si>
  <si>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</si>
  <si>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</si>
  <si>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</si>
  <si>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</si>
  <si>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</si>
  <si>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</si>
  <si>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</si>
  <si>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</si>
  <si>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</si>
  <si>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</si>
  <si>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</si>
  <si>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</si>
  <si>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</si>
  <si>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</si>
  <si>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</si>
  <si>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</si>
  <si>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</si>
  <si>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</si>
  <si>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</si>
  <si>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</si>
  <si>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</si>
  <si>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</si>
  <si>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</si>
  <si>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</si>
  <si>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</si>
  <si>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</si>
  <si>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</si>
  <si>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</si>
  <si>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</si>
  <si>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</si>
  <si>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</si>
  <si>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</si>
  <si>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</si>
  <si>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</si>
  <si>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</si>
  <si>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</si>
  <si>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</si>
  <si>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</si>
  <si>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</si>
  <si>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</si>
  <si>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</si>
  <si>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</si>
  <si>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</si>
  <si>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</si>
  <si>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</si>
  <si>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</si>
  <si>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</si>
  <si>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</si>
  <si>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</si>
  <si>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</si>
  <si>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</si>
  <si>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</si>
  <si>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</si>
  <si>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</si>
  <si>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</si>
  <si>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</si>
  <si>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</si>
  <si>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</si>
  <si>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</si>
  <si>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</si>
  <si>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</si>
  <si>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</si>
  <si>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</si>
  <si>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</si>
  <si>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</si>
  <si>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</si>
  <si>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</si>
  <si>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</si>
  <si>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</si>
  <si>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</si>
  <si>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</si>
  <si>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</si>
  <si>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</si>
  <si>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</si>
  <si>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</si>
  <si>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</si>
  <si>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</si>
  <si>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</si>
  <si>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</si>
  <si>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</si>
  <si>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</si>
  <si>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</si>
  <si>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</si>
  <si>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</si>
  <si>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</si>
  <si>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</si>
  <si>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</si>
  <si>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</si>
  <si>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</si>
  <si>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</si>
  <si>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</si>
  <si>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</si>
  <si>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</si>
  <si>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</si>
  <si>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</si>
  <si>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</si>
  <si>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</si>
  <si>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</si>
  <si>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</si>
  <si>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</si>
  <si>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</si>
  <si>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</si>
  <si>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</si>
  <si>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</si>
  <si>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</si>
  <si>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</si>
  <si>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</si>
  <si>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</si>
  <si>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</si>
  <si>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</si>
  <si>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</si>
  <si>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</si>
  <si>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</si>
  <si>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</si>
  <si>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</si>
  <si>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</si>
  <si>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</si>
  <si>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</si>
  <si>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</si>
  <si>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</si>
  <si>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</si>
  <si>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</si>
  <si>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</si>
  <si>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</si>
  <si>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</si>
  <si>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</si>
  <si>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</si>
  <si>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</si>
  <si>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</si>
  <si>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</si>
  <si>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</si>
  <si>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</si>
  <si>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</si>
  <si>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</si>
  <si>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</si>
  <si>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</si>
  <si>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</si>
  <si>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</si>
  <si>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</si>
  <si>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</si>
  <si>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</si>
  <si>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</si>
  <si>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</si>
  <si>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</si>
  <si>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</si>
  <si>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</si>
  <si>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</si>
  <si>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</si>
  <si>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</si>
  <si>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</si>
  <si>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</si>
  <si>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</si>
  <si>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</si>
  <si>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</si>
  <si>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</si>
  <si>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</si>
  <si>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</si>
  <si>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</si>
  <si>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</si>
  <si>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</si>
  <si>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</si>
  <si>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</si>
  <si>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</si>
  <si>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</si>
  <si>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</si>
  <si>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</si>
  <si>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</si>
  <si>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</si>
  <si>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</si>
  <si>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</si>
  <si>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</si>
  <si>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</si>
  <si>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</si>
  <si>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</si>
  <si>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</si>
  <si>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</si>
  <si>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</si>
  <si>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</si>
  <si>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</si>
  <si>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</si>
  <si>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</si>
  <si>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</si>
  <si>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</si>
  <si>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</si>
  <si>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</si>
  <si>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</si>
  <si>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</si>
  <si>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</si>
  <si>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</si>
  <si>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</si>
  <si>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</si>
  <si>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</si>
  <si>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</si>
  <si>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</si>
  <si>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</si>
  <si>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</si>
  <si>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</si>
  <si>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</si>
  <si>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</si>
  <si>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</si>
  <si>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</si>
  <si>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</si>
  <si>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</si>
  <si>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</si>
  <si>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</si>
  <si>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</si>
  <si>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</si>
  <si>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</si>
  <si>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</si>
  <si>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</si>
  <si>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</si>
  <si>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</si>
  <si>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</si>
  <si>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</si>
  <si>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</si>
  <si>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</si>
  <si>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</si>
  <si>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</si>
  <si>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</si>
  <si>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</si>
  <si>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</si>
  <si>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</si>
  <si>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</si>
  <si>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</si>
  <si>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</si>
  <si>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</si>
  <si>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</si>
  <si>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</si>
  <si>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</si>
  <si>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</si>
  <si>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</si>
  <si>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</si>
  <si>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</si>
  <si>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</si>
  <si>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</si>
  <si>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</si>
  <si>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</si>
  <si>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</si>
  <si>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</si>
  <si>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</si>
  <si>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</si>
  <si>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</si>
  <si>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</si>
  <si>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</si>
  <si>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</si>
  <si>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</si>
  <si>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</si>
  <si>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</si>
  <si>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</si>
  <si>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</si>
  <si>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</si>
  <si>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</si>
  <si>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</si>
  <si>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</si>
  <si>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</si>
  <si>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</si>
  <si>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</si>
  <si>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</si>
  <si>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</si>
  <si>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</si>
  <si>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</si>
  <si>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</si>
  <si>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</si>
  <si>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</si>
  <si>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</si>
  <si>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</si>
  <si>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</si>
  <si>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</si>
  <si>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</si>
  <si>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</si>
  <si>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</si>
  <si>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</si>
  <si>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</si>
  <si>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</si>
  <si>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</si>
  <si>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</si>
  <si>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</si>
  <si>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</si>
  <si>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</si>
  <si>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</si>
  <si>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</si>
  <si>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</si>
  <si>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</si>
  <si>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</si>
  <si>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</si>
  <si>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</si>
  <si>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</si>
  <si>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</si>
  <si>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</si>
  <si>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</si>
  <si>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</si>
  <si>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</si>
  <si>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</si>
  <si>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</si>
  <si>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</si>
  <si>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</si>
  <si>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</si>
  <si>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</si>
  <si>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</si>
  <si>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</si>
  <si>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</si>
  <si>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</si>
  <si>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</si>
  <si>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</si>
  <si>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</si>
  <si>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</si>
  <si>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</si>
  <si>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</si>
  <si>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</si>
  <si>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</si>
  <si>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</si>
  <si>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</si>
  <si>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</si>
  <si>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</si>
  <si>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</si>
  <si>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</si>
  <si>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</si>
  <si>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</si>
  <si>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</si>
  <si>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</si>
  <si>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</si>
  <si>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</si>
  <si>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</si>
  <si>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</si>
  <si>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</si>
  <si>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</si>
  <si>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</si>
  <si>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</si>
  <si>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</si>
  <si>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</si>
  <si>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</si>
  <si>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</si>
  <si>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</si>
  <si>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</si>
  <si>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</si>
  <si>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</si>
  <si>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</si>
  <si>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</si>
  <si>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</si>
  <si>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</si>
  <si>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</si>
  <si>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</si>
  <si>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</si>
  <si>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</si>
  <si>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</si>
  <si>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</si>
  <si>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</si>
  <si>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</si>
  <si>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</si>
  <si>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</si>
  <si>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</si>
  <si>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</si>
  <si>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</si>
  <si>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</si>
  <si>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</si>
  <si>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</si>
  <si>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</si>
  <si>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</si>
  <si>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</si>
  <si>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</si>
  <si>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</si>
  <si>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</si>
  <si>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</si>
  <si>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</si>
  <si>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</si>
  <si>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</si>
  <si>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</si>
  <si>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</si>
  <si>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</si>
  <si>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</si>
  <si>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</si>
  <si>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</si>
  <si>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</si>
  <si>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</si>
  <si>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</si>
  <si>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</si>
  <si>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</si>
  <si>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</si>
  <si>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</si>
  <si>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</si>
  <si>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</si>
  <si>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</si>
  <si>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</si>
  <si>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</si>
  <si>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</si>
  <si>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</si>
  <si>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</si>
  <si>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</si>
  <si>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</si>
  <si>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</si>
  <si>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</si>
  <si>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</si>
  <si>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</si>
  <si>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</si>
  <si>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</si>
  <si>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</si>
  <si>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</si>
  <si>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</si>
  <si>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</si>
  <si>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</si>
  <si>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</si>
  <si>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</si>
  <si>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</si>
  <si>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</si>
  <si>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</si>
  <si>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</si>
  <si>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</si>
  <si>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</si>
  <si>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</si>
  <si>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</si>
  <si>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</si>
  <si>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</si>
  <si>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</si>
  <si>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</si>
  <si>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</si>
  <si>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</si>
  <si>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</si>
  <si>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</si>
  <si>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</si>
  <si>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</si>
  <si>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</si>
  <si>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</si>
  <si>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</si>
  <si>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</si>
  <si>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</si>
  <si>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</si>
  <si>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</si>
  <si>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</si>
  <si>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</si>
  <si>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</si>
  <si>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</si>
  <si>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</si>
  <si>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</si>
  <si>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</si>
  <si>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</si>
  <si>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</si>
  <si>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</si>
  <si>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</si>
  <si>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</si>
  <si>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</si>
  <si>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</si>
  <si>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</si>
  <si>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</si>
  <si>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</si>
  <si>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</si>
  <si>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</si>
  <si>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</si>
  <si>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</si>
  <si>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</si>
  <si>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</si>
  <si>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</si>
  <si>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</si>
  <si>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</si>
  <si>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</si>
  <si>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</si>
  <si>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</si>
  <si>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</si>
  <si>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</si>
  <si>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</si>
  <si>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</si>
  <si>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</si>
  <si>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</si>
  <si>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</si>
  <si>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</si>
  <si>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</si>
  <si>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</si>
  <si>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</si>
  <si>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</si>
  <si>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</si>
  <si>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</si>
  <si>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</si>
  <si>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</si>
  <si>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</si>
  <si>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</si>
  <si>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</si>
  <si>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</si>
  <si>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</si>
  <si>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</si>
  <si>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</si>
  <si>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</si>
  <si>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</si>
  <si>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</si>
  <si>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</si>
  <si>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</si>
  <si>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</si>
  <si>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</si>
  <si>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</si>
  <si>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</si>
  <si>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</si>
  <si>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</si>
  <si>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</si>
  <si>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</si>
  <si>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</si>
  <si>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</si>
  <si>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</si>
  <si>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</si>
  <si>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</si>
  <si>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</si>
  <si>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</si>
  <si>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</si>
  <si>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</si>
  <si>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</si>
  <si>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</si>
  <si>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</si>
  <si>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</si>
  <si>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</si>
  <si>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</si>
  <si>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</si>
  <si>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</si>
  <si>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</si>
  <si>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</si>
  <si>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</si>
  <si>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</si>
  <si>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</si>
  <si>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</si>
  <si>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</si>
  <si>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</si>
  <si>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</si>
  <si>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</si>
  <si>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</si>
  <si>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</si>
  <si>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</si>
  <si>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</si>
  <si>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</si>
  <si>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</si>
  <si>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</si>
  <si>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</si>
  <si>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</si>
  <si>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</si>
  <si>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</si>
  <si>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</si>
  <si>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</si>
  <si>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</si>
  <si>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</si>
  <si>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</si>
  <si>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</si>
  <si>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</si>
  <si>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</si>
  <si>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</si>
  <si>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</si>
  <si>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</si>
  <si>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</si>
  <si>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</si>
  <si>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</si>
  <si>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</si>
  <si>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</si>
  <si>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</si>
  <si>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</si>
  <si>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</si>
  <si>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</si>
  <si>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</si>
  <si>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</si>
  <si>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</si>
  <si>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</si>
  <si>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</si>
  <si>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</si>
  <si>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</si>
  <si>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</si>
  <si>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</si>
  <si>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</si>
  <si>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</si>
  <si>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</si>
  <si>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</si>
  <si>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</si>
  <si>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</si>
  <si>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</si>
  <si>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</si>
  <si>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</si>
  <si>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</si>
  <si>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</si>
  <si>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</si>
  <si>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</si>
  <si>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</si>
  <si>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</si>
  <si>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</si>
  <si>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</si>
  <si>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</si>
  <si>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</si>
  <si>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</si>
  <si>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</si>
  <si>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</si>
  <si>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</si>
  <si>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</si>
  <si>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</si>
  <si>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</si>
  <si>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</si>
  <si>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</si>
  <si>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</si>
  <si>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</si>
  <si>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</si>
  <si>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</si>
  <si>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</si>
  <si>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</si>
  <si>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</si>
  <si>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</si>
  <si>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</si>
  <si>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</si>
  <si>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</si>
  <si>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</si>
  <si>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</si>
  <si>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</si>
  <si>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</si>
  <si>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</si>
  <si>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</si>
  <si>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</si>
  <si>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</si>
  <si>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</si>
  <si>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</si>
  <si>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</si>
  <si>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</si>
  <si>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</si>
  <si>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</si>
  <si>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</si>
  <si>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</si>
  <si>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</si>
  <si>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</si>
  <si>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</si>
  <si>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</si>
  <si>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</si>
  <si>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</si>
  <si>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</si>
  <si>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</si>
  <si>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</si>
  <si>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</si>
  <si>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</si>
  <si>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</si>
  <si>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</si>
  <si>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</si>
  <si>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</si>
  <si>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</si>
  <si>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</si>
  <si>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</si>
  <si>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</si>
  <si>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</si>
  <si>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</si>
  <si>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</si>
  <si>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</si>
  <si>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</si>
  <si>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</si>
  <si>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</si>
  <si>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</si>
  <si>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</si>
  <si>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</si>
  <si>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</si>
  <si>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</si>
  <si>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</si>
  <si>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</si>
  <si>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</si>
  <si>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</si>
  <si>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</si>
  <si>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</si>
  <si>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</si>
  <si>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</si>
  <si>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</si>
  <si>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</si>
  <si>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</si>
  <si>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</si>
  <si>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</si>
  <si>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</si>
  <si>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</si>
  <si>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</si>
  <si>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</si>
  <si>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</si>
  <si>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</si>
  <si>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</si>
  <si>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</si>
  <si>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</si>
  <si>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</si>
  <si>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</si>
  <si>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</si>
  <si>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</si>
  <si>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</si>
  <si>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</si>
  <si>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</si>
  <si>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</si>
  <si>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</si>
  <si>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</si>
  <si>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</si>
  <si>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</si>
  <si>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</si>
  <si>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</si>
  <si>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</si>
  <si>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</si>
  <si>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</si>
  <si>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</si>
  <si>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</si>
  <si>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</si>
  <si>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</si>
  <si>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</si>
  <si>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</si>
  <si>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</si>
  <si>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</si>
  <si>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</si>
  <si>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</si>
  <si>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</si>
  <si>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</si>
  <si>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</si>
  <si>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</si>
  <si>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</si>
  <si>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</si>
  <si>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</si>
  <si>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</si>
  <si>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</si>
  <si>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</si>
  <si>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</si>
  <si>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</si>
  <si>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</si>
  <si>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</si>
  <si>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</si>
  <si>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</si>
  <si>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</si>
  <si>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</si>
  <si>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</si>
  <si>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</si>
  <si>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</si>
  <si>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</si>
  <si>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</si>
  <si>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</si>
  <si>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</si>
  <si>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</si>
  <si>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</si>
  <si>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</si>
  <si>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</si>
  <si>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</si>
  <si>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</si>
  <si>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</si>
  <si>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</si>
  <si>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</si>
  <si>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</si>
  <si>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</si>
  <si>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</si>
  <si>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</si>
  <si>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</si>
  <si>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</si>
  <si>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</si>
  <si>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</si>
  <si>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</si>
  <si>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</si>
  <si>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</si>
  <si>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</si>
  <si>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</si>
  <si>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</si>
  <si>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</si>
  <si>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</si>
  <si>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</si>
  <si>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</si>
  <si>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</si>
  <si>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</si>
  <si>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</si>
  <si>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</si>
  <si>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</si>
  <si>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</si>
  <si>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</si>
  <si>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</si>
  <si>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</si>
  <si>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</si>
  <si>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</si>
  <si>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</si>
  <si>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</si>
  <si>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</si>
  <si>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</si>
  <si>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</si>
  <si>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</si>
  <si>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</si>
  <si>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</si>
  <si>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</si>
  <si>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</si>
  <si>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</si>
  <si>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</si>
  <si>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</si>
  <si>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</si>
  <si>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</si>
  <si>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</si>
  <si>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</si>
  <si>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</si>
  <si>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</si>
  <si>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</si>
  <si>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</si>
  <si>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</si>
  <si>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</si>
  <si>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</si>
  <si>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</si>
  <si>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</si>
  <si>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</si>
  <si>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</si>
  <si>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</si>
  <si>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</si>
  <si>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</si>
  <si>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</si>
  <si>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</si>
  <si>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</si>
  <si>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</si>
  <si>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</si>
  <si>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</si>
  <si>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</si>
  <si>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</si>
  <si>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</si>
  <si>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</si>
  <si>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</si>
  <si>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</si>
  <si>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</si>
  <si>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</si>
  <si>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</si>
  <si>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</si>
  <si>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</si>
  <si>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</si>
  <si>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</si>
  <si>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</si>
  <si>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</si>
  <si>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</si>
  <si>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</si>
  <si>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</si>
  <si>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</si>
  <si>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</si>
  <si>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</si>
  <si>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</si>
  <si>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</si>
  <si>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</si>
  <si>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</si>
  <si>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</si>
  <si>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</si>
  <si>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</si>
  <si>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</si>
  <si>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</si>
  <si>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</si>
  <si>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</si>
  <si>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</si>
  <si>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</si>
  <si>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</si>
  <si>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</si>
  <si>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</si>
  <si>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</si>
  <si>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</si>
  <si>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</si>
  <si>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</si>
  <si>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</si>
  <si>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</si>
  <si>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</si>
  <si>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</si>
  <si>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</si>
  <si>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</si>
  <si>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</si>
  <si>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</si>
  <si>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</si>
  <si>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</si>
  <si>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</si>
  <si>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</si>
  <si>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</si>
  <si>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</si>
  <si>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</si>
  <si>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</si>
  <si>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</si>
  <si>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</si>
  <si>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</si>
  <si>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</si>
  <si>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</si>
  <si>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</si>
  <si>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</si>
  <si>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</si>
  <si>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</si>
  <si>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</si>
  <si>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</si>
  <si>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</si>
  <si>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</si>
  <si>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</si>
  <si>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</si>
  <si>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</si>
  <si>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</si>
  <si>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</si>
  <si>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</si>
  <si>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</si>
  <si>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</si>
  <si>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</si>
  <si>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</si>
  <si>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</si>
  <si>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</si>
  <si>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</si>
  <si>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</si>
  <si>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</si>
  <si>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</si>
  <si>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</si>
  <si>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</si>
  <si>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</si>
  <si>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</si>
  <si>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</si>
  <si>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</si>
  <si>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</si>
  <si>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</si>
  <si>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</si>
  <si>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</si>
  <si>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</si>
  <si>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</si>
  <si>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</si>
  <si>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</si>
  <si>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</si>
  <si>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</si>
  <si>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</si>
  <si>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</si>
  <si>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</si>
  <si>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</si>
  <si>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</si>
  <si>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</si>
  <si>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</si>
  <si>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</si>
  <si>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</si>
  <si>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</si>
  <si>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</si>
  <si>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</si>
  <si>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</si>
  <si>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</si>
  <si>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</si>
  <si>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</si>
  <si>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</si>
  <si>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</si>
  <si>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</si>
  <si>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</si>
  <si>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</si>
  <si>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</si>
  <si>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</si>
  <si>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</si>
  <si>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</si>
  <si>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</si>
  <si>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</si>
  <si>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</si>
  <si>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</si>
  <si>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</si>
  <si>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</si>
  <si>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</si>
  <si>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</si>
  <si>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</si>
  <si>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</si>
  <si>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</si>
  <si>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</si>
  <si>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</si>
  <si>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</si>
  <si>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</si>
  <si>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</si>
  <si>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</si>
  <si>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</si>
  <si>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</si>
  <si>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</si>
  <si>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</si>
  <si>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</si>
  <si>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</si>
  <si>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</si>
  <si>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</si>
  <si>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</si>
  <si>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</si>
  <si>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</si>
  <si>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</si>
  <si>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</si>
  <si>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</si>
  <si>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</si>
  <si>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</si>
  <si>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</si>
  <si>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</si>
  <si>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</si>
  <si>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</si>
  <si>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</si>
  <si>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</si>
  <si>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</si>
  <si>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</si>
  <si>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</si>
  <si>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</si>
  <si>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</si>
  <si>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</si>
  <si>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</si>
  <si>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</si>
  <si>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</si>
  <si>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</si>
  <si>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</si>
  <si>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</si>
  <si>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</si>
  <si>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</si>
  <si>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</si>
  <si>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</si>
  <si>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</si>
  <si>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</si>
  <si>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</si>
  <si>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</si>
  <si>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</si>
  <si>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</si>
  <si>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</si>
  <si>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</si>
  <si>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</si>
  <si>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</si>
  <si>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</si>
  <si>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</si>
  <si>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</si>
  <si>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</si>
  <si>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</si>
  <si>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</si>
  <si>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</si>
  <si>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</si>
  <si>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</si>
  <si>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</si>
  <si>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</si>
  <si>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</si>
  <si>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</si>
  <si>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</si>
  <si>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</si>
  <si>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</si>
  <si>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</si>
  <si>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</si>
  <si>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</si>
  <si>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</si>
  <si>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</si>
  <si>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</si>
  <si>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</si>
  <si>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</si>
  <si>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</si>
  <si>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</si>
  <si>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</si>
  <si>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</si>
  <si>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</si>
  <si>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</si>
  <si>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</si>
  <si>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</si>
  <si>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</si>
  <si>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</si>
  <si>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</si>
  <si>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</si>
  <si>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</si>
  <si>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</si>
  <si>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</si>
  <si>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</si>
  <si>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</si>
  <si>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</si>
  <si>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</si>
  <si>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</si>
  <si>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</si>
  <si>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</si>
  <si>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</si>
  <si>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</si>
  <si>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</si>
  <si>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</si>
  <si>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</si>
  <si>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</si>
  <si>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</si>
  <si>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</si>
  <si>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</si>
  <si>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</si>
  <si>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</si>
  <si>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</si>
  <si>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</si>
  <si>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</si>
  <si>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</si>
  <si>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</si>
  <si>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</si>
  <si>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</si>
  <si>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</si>
  <si>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</si>
  <si>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</si>
  <si>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</si>
  <si>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</si>
  <si>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</si>
  <si>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</si>
  <si>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</si>
  <si>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</si>
  <si>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</si>
  <si>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</si>
  <si>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</si>
  <si>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</si>
  <si>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</si>
  <si>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</si>
  <si>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</si>
  <si>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</si>
  <si>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</si>
  <si>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</si>
  <si>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</si>
  <si>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</si>
  <si>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</si>
  <si>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</si>
  <si>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</si>
  <si>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</si>
  <si>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</si>
  <si>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</si>
  <si>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</si>
  <si>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</si>
  <si>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</si>
  <si>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</si>
  <si>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</si>
  <si>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</si>
  <si>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</si>
  <si>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</si>
  <si>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</si>
  <si>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</si>
  <si>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</si>
  <si>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</si>
  <si>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</si>
  <si>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</si>
  <si>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</si>
  <si>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</si>
  <si>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</si>
  <si>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</si>
  <si>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</si>
  <si>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</si>
  <si>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</si>
  <si>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</si>
  <si>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</si>
  <si>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</si>
  <si>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</si>
  <si>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</si>
  <si>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</si>
  <si>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</si>
  <si>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</si>
  <si>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</si>
  <si>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</si>
  <si>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</si>
  <si>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</si>
  <si>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</si>
  <si>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</si>
  <si>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</si>
  <si>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</si>
  <si>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</si>
  <si>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</si>
  <si>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</si>
  <si>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</si>
  <si>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</si>
  <si>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</si>
  <si>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</si>
  <si>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</si>
  <si>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</si>
  <si>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</si>
  <si>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</si>
  <si>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</si>
  <si>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</si>
  <si>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</si>
  <si>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</si>
  <si>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</si>
  <si>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</si>
  <si>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</si>
  <si>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</si>
  <si>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</si>
  <si>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</si>
  <si>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</si>
  <si>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</si>
  <si>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</si>
  <si>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</si>
  <si>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</si>
  <si>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</si>
  <si>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</si>
  <si>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</si>
  <si>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</si>
  <si>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</si>
  <si>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</si>
  <si>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</si>
  <si>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</si>
  <si>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</si>
  <si>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</si>
  <si>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</si>
  <si>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</si>
  <si>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</si>
  <si>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</si>
  <si>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</si>
  <si>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</si>
  <si>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</si>
  <si>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</si>
  <si>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</si>
  <si>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</si>
  <si>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</si>
  <si>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</si>
  <si>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</si>
  <si>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</si>
  <si>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</si>
  <si>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</si>
  <si>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</si>
  <si>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</si>
  <si>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</si>
  <si>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</si>
  <si>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</si>
  <si>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</si>
  <si>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</si>
  <si>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</si>
  <si>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</si>
  <si>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</si>
  <si>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</si>
  <si>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</si>
  <si>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</si>
  <si>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</si>
  <si>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</si>
  <si>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</si>
  <si>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</si>
  <si>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</si>
  <si>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</si>
  <si>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</si>
  <si>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</si>
  <si>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</si>
  <si>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</si>
  <si>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</si>
  <si>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</si>
  <si>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</si>
  <si>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</si>
  <si>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</si>
  <si>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</si>
  <si>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</si>
  <si>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</si>
  <si>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</si>
  <si>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</si>
  <si>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</si>
  <si>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</si>
  <si>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</si>
  <si>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</si>
  <si>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</si>
  <si>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</si>
  <si>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</si>
  <si>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</si>
  <si>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</si>
  <si>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</si>
  <si>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</si>
  <si>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</si>
  <si>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</si>
  <si>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</si>
  <si>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</si>
  <si>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</si>
  <si>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</si>
  <si>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</si>
  <si>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</si>
  <si>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</si>
  <si>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</si>
  <si>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</si>
  <si>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</si>
  <si>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</si>
  <si>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</si>
  <si>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</si>
  <si>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</si>
  <si>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</si>
  <si>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</si>
  <si>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</si>
  <si>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</si>
  <si>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</si>
  <si>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</si>
  <si>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</si>
  <si>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</si>
  <si>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</si>
  <si>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</si>
  <si>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</si>
  <si>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</si>
  <si>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</si>
  <si>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</si>
  <si>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</si>
  <si>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</si>
  <si>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</si>
  <si>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</si>
  <si>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</si>
  <si>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</si>
  <si>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</si>
  <si>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</si>
  <si>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</si>
  <si>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</si>
  <si>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</si>
  <si>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</si>
  <si>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</si>
  <si>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</si>
  <si>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</si>
  <si>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</si>
  <si>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</si>
  <si>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</si>
  <si>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</si>
  <si>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</si>
  <si>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</si>
  <si>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</si>
  <si>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</si>
  <si>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</si>
  <si>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</si>
  <si>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</si>
  <si>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</si>
  <si>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</si>
  <si>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</si>
  <si>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</si>
  <si>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</si>
  <si>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</si>
  <si>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</si>
  <si>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</si>
  <si>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</si>
  <si>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</si>
  <si>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</si>
  <si>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</si>
  <si>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</si>
  <si>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</si>
  <si>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</si>
  <si>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</si>
  <si>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</si>
  <si>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</si>
  <si>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</si>
  <si>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</si>
  <si>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</si>
  <si>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</si>
  <si>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</si>
  <si>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</si>
  <si>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</si>
  <si>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</si>
  <si>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</si>
  <si>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</si>
  <si>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</si>
  <si>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</si>
  <si>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</si>
  <si>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</si>
  <si>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</si>
  <si>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</si>
  <si>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</si>
  <si>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</si>
  <si>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</si>
  <si>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</si>
  <si>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</si>
  <si>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</si>
  <si>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</si>
  <si>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</si>
  <si>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</si>
  <si>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</si>
  <si>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</si>
  <si>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</si>
  <si>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</si>
  <si>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</si>
  <si>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</si>
  <si>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</si>
  <si>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</si>
  <si>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</si>
  <si>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</si>
  <si>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</si>
  <si>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</si>
  <si>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</si>
  <si>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</si>
  <si>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</si>
  <si>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</si>
  <si>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</si>
  <si>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</si>
  <si>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</si>
  <si>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</si>
  <si>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</si>
  <si>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</si>
  <si>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</si>
  <si>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</si>
  <si>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</si>
  <si>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</si>
  <si>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</si>
  <si>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</si>
  <si>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</si>
  <si>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</si>
  <si>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</si>
  <si>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</si>
  <si>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</si>
  <si>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</si>
  <si>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</si>
  <si>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</si>
  <si>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</si>
  <si>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</si>
  <si>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</si>
  <si>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</si>
  <si>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</si>
  <si>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</si>
  <si>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</si>
  <si>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</si>
  <si>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</si>
  <si>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</si>
  <si>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</si>
  <si>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</si>
  <si>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</si>
  <si>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</si>
  <si>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</si>
  <si>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</si>
  <si>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</si>
  <si>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</si>
  <si>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</si>
  <si>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</si>
  <si>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</si>
  <si>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</si>
  <si>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</si>
  <si>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</si>
  <si>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</si>
  <si>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</si>
  <si>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</si>
  <si>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</si>
  <si>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</si>
  <si>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</si>
  <si>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</si>
  <si>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</si>
  <si>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</si>
  <si>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</si>
  <si>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</si>
  <si>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</si>
  <si>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</si>
  <si>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</si>
  <si>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</si>
  <si>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</si>
  <si>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</si>
  <si>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</si>
  <si>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</si>
  <si>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</si>
  <si>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</si>
  <si>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</si>
  <si>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</si>
  <si>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</si>
  <si>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</si>
  <si>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</si>
  <si>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</si>
  <si>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</si>
  <si>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</si>
  <si>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</si>
  <si>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</si>
  <si>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</si>
  <si>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</si>
  <si>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</si>
  <si>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</si>
  <si>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</si>
  <si>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</si>
  <si>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</si>
  <si>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</si>
  <si>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</si>
  <si>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</si>
  <si>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</si>
  <si>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</si>
  <si>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</si>
  <si>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</si>
  <si>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</si>
  <si>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</si>
  <si>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</si>
  <si>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</si>
  <si>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</si>
  <si>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</si>
  <si>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</si>
  <si>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</si>
  <si>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</si>
  <si>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</si>
  <si>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</si>
  <si>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</si>
  <si>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</si>
  <si>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</si>
  <si>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</si>
  <si>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</si>
  <si>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</si>
  <si>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</si>
  <si>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</si>
  <si>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</si>
  <si>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</si>
  <si>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</si>
  <si>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</si>
  <si>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</si>
  <si>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</si>
  <si>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</si>
  <si>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</si>
  <si>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</si>
  <si>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</si>
  <si>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</si>
  <si>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</si>
  <si>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</si>
  <si>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</si>
  <si>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</si>
  <si>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</si>
  <si>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</si>
  <si>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</si>
  <si>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</si>
  <si>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</si>
  <si>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</si>
  <si>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</si>
  <si>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</si>
  <si>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</si>
  <si>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</si>
  <si>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</si>
  <si>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</si>
  <si>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</si>
  <si>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</si>
  <si>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</si>
  <si>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</si>
  <si>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</si>
  <si>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</si>
  <si>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</si>
  <si>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</si>
  <si>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</si>
  <si>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</si>
  <si>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</si>
  <si>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</si>
  <si>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</si>
  <si>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</si>
  <si>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</si>
  <si>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</si>
  <si>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</si>
  <si>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</si>
  <si>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</si>
  <si>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</si>
  <si>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</si>
  <si>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</si>
  <si>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</si>
  <si>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</si>
  <si>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</si>
  <si>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</si>
  <si>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</si>
  <si>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</si>
  <si>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</si>
  <si>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</si>
  <si>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</si>
  <si>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</si>
  <si>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</si>
  <si>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</si>
  <si>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</si>
  <si>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</si>
  <si>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</si>
  <si>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</si>
  <si>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</si>
  <si>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</si>
  <si>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</si>
  <si>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</si>
  <si>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</si>
  <si>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</si>
  <si>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</si>
  <si>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</si>
  <si>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</si>
  <si>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</si>
  <si>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</si>
  <si>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</si>
  <si>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</si>
  <si>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</si>
  <si>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</si>
  <si>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</si>
  <si>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</si>
  <si>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</si>
  <si>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</si>
  <si>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</si>
  <si>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</si>
  <si>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</si>
  <si>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</si>
  <si>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</si>
  <si>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</si>
  <si>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</si>
  <si>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</si>
  <si>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</si>
  <si>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</si>
  <si>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</si>
  <si>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</si>
  <si>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</si>
  <si>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</si>
  <si>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</si>
  <si>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</si>
  <si>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</si>
  <si>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</si>
  <si>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</si>
  <si>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</si>
  <si>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</si>
  <si>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</si>
  <si>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</si>
  <si>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</si>
  <si>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</si>
  <si>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</si>
  <si>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</si>
  <si>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</si>
  <si>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</si>
  <si>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</si>
  <si>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</si>
  <si>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</si>
  <si>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</si>
  <si>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</si>
  <si>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</si>
  <si>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</si>
  <si>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</si>
  <si>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</si>
  <si>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</si>
  <si>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</si>
  <si>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</si>
  <si>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</si>
  <si>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</si>
  <si>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</si>
  <si>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</si>
  <si>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</si>
  <si>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</si>
  <si>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</si>
  <si>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</si>
  <si>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</si>
  <si>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</si>
  <si>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</si>
  <si>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</si>
  <si>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</si>
  <si>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</si>
  <si>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</si>
  <si>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</si>
  <si>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</si>
  <si>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</si>
  <si>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</si>
  <si>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</si>
  <si>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</si>
  <si>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</si>
  <si>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</si>
  <si>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</si>
  <si>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</si>
  <si>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</si>
  <si>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</si>
  <si>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</si>
  <si>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</si>
  <si>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</si>
  <si>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</si>
  <si>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</si>
  <si>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</si>
  <si>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</si>
  <si>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</si>
  <si>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</si>
  <si>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</si>
  <si>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</si>
  <si>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</si>
  <si>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</si>
  <si>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</si>
  <si>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</si>
  <si>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</si>
  <si>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</si>
  <si>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</si>
  <si>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</si>
  <si>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</si>
  <si>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</si>
  <si>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</si>
  <si>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</si>
  <si>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</si>
  <si>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</si>
  <si>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</si>
  <si>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</si>
  <si>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</si>
  <si>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</si>
  <si>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</si>
  <si>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</si>
  <si>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</si>
  <si>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</si>
  <si>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</si>
  <si>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</si>
  <si>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</si>
  <si>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</si>
  <si>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</si>
  <si>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</si>
  <si>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</si>
  <si>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</si>
  <si>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</si>
  <si>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</si>
  <si>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</si>
  <si>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</si>
  <si>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</si>
  <si>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</si>
  <si>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</si>
  <si>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</si>
  <si>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</si>
  <si>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</si>
  <si>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</si>
  <si>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</si>
  <si>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</si>
  <si>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</si>
  <si>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</si>
  <si>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</si>
  <si>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</si>
  <si>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</si>
  <si>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</si>
  <si>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</si>
  <si>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</si>
  <si>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</si>
  <si>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</si>
  <si>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</si>
  <si>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</si>
  <si>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</si>
  <si>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</si>
  <si>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</si>
  <si>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</si>
  <si>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</si>
  <si>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</si>
  <si>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</si>
  <si>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</si>
  <si>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</si>
  <si>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</si>
  <si>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</si>
  <si>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</si>
  <si>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</si>
  <si>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</si>
  <si>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</si>
  <si>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</si>
  <si>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</si>
  <si>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</si>
  <si>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</si>
  <si>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</si>
  <si>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</si>
  <si>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</si>
  <si>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</si>
  <si>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</si>
  <si>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</si>
  <si>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</si>
  <si>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</si>
  <si>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</si>
  <si>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</si>
  <si>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</si>
  <si>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</si>
  <si>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</si>
  <si>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</si>
  <si>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</si>
  <si>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</si>
  <si>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</si>
  <si>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</si>
  <si>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</si>
  <si>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</si>
  <si>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</si>
  <si>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</si>
  <si>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</si>
  <si>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</si>
  <si>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</si>
  <si>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</si>
  <si>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</si>
  <si>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</si>
  <si>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</si>
  <si>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</si>
  <si>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</si>
  <si>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</si>
  <si>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</si>
  <si>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</si>
  <si>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</si>
  <si>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</si>
  <si>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</si>
  <si>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</si>
  <si>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</si>
  <si>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</si>
  <si>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</si>
  <si>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</si>
  <si>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</si>
  <si>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</si>
  <si>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</si>
  <si>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</si>
  <si>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</si>
  <si>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</si>
  <si>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</si>
  <si>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</si>
  <si>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</si>
  <si>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</si>
  <si>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</si>
  <si>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</si>
  <si>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</si>
  <si>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</si>
  <si>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</si>
  <si>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</si>
  <si>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</si>
  <si>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</si>
  <si>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</si>
  <si>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</si>
  <si>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</si>
  <si>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</si>
  <si>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</si>
  <si>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</si>
  <si>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</si>
  <si>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</si>
  <si>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</si>
  <si>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</si>
  <si>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</si>
  <si>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</si>
  <si>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</si>
  <si>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</si>
  <si>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</si>
  <si>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</si>
  <si>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</si>
  <si>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</si>
  <si>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</si>
  <si>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</si>
  <si>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</si>
  <si>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</si>
  <si>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</si>
  <si>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</si>
  <si>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</si>
  <si>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</si>
  <si>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</si>
  <si>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</si>
  <si>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</si>
  <si>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</si>
  <si>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</si>
  <si>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</si>
  <si>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</si>
  <si>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</si>
  <si>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</si>
  <si>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</si>
  <si>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</si>
  <si>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</si>
  <si>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</si>
  <si>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</si>
  <si>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</si>
  <si>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</si>
  <si>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</si>
  <si>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</si>
  <si>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</si>
  <si>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</si>
  <si>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</si>
  <si>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</si>
  <si>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</si>
  <si>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</si>
  <si>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</si>
  <si>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</si>
  <si>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</si>
  <si>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</si>
  <si>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</si>
  <si>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</si>
  <si>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</si>
  <si>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</si>
  <si>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</si>
  <si>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</si>
  <si>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</si>
  <si>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</si>
  <si>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</si>
  <si>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</si>
  <si>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</si>
  <si>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</si>
  <si>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</si>
  <si>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</si>
  <si>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</si>
  <si>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</si>
  <si>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</si>
  <si>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</si>
  <si>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</si>
  <si>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</si>
  <si>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</si>
  <si>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</si>
  <si>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</si>
  <si>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</si>
  <si>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</si>
  <si>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</si>
  <si>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</si>
  <si>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</si>
  <si>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</si>
  <si>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</si>
  <si>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</si>
  <si>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</si>
  <si>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</si>
  <si>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</si>
  <si>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</si>
  <si>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</si>
  <si>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</si>
  <si>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</si>
  <si>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</si>
  <si>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</si>
  <si>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</si>
  <si>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</si>
  <si>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</si>
  <si>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</si>
  <si>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</si>
  <si>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</si>
  <si>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</si>
  <si>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</si>
  <si>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</si>
  <si>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</si>
  <si>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</si>
  <si>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</si>
  <si>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</si>
  <si>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</si>
  <si>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</si>
  <si>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</si>
  <si>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</si>
  <si>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</si>
  <si>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</si>
  <si>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</si>
  <si>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</si>
  <si>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</si>
  <si>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</si>
  <si>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</si>
  <si>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</si>
  <si>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</si>
  <si>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</si>
  <si>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</si>
  <si>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</si>
  <si>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</si>
  <si>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</si>
  <si>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</si>
  <si>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</si>
  <si>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</si>
  <si>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</si>
  <si>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</si>
  <si>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</si>
  <si>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</si>
  <si>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</si>
  <si>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</si>
  <si>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</si>
  <si>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</si>
  <si>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</si>
  <si>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</si>
  <si>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</si>
  <si>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</si>
  <si>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</si>
  <si>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</si>
  <si>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</si>
  <si>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</si>
  <si>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</si>
  <si>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</si>
  <si>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</si>
  <si>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</si>
  <si>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</si>
  <si>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</si>
  <si>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</si>
  <si>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</si>
  <si>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</si>
  <si>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</si>
  <si>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</si>
  <si>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</si>
  <si>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</si>
  <si>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</si>
  <si>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</si>
  <si>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</si>
  <si>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</si>
  <si>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</si>
  <si>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</si>
  <si>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</si>
  <si>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</si>
  <si>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</si>
  <si>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</si>
  <si>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</si>
  <si>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</si>
  <si>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</si>
  <si>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</si>
  <si>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</si>
  <si>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</si>
  <si>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</si>
  <si>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</si>
  <si>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</si>
  <si>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</si>
  <si>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</si>
  <si>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</si>
  <si>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</si>
  <si>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</si>
  <si>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</si>
  <si>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</si>
  <si>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</si>
  <si>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</si>
  <si>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</si>
  <si>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</si>
  <si>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</si>
  <si>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</si>
  <si>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</si>
  <si>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</si>
  <si>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</si>
  <si>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</si>
  <si>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</si>
  <si>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</si>
  <si>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</si>
  <si>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</si>
  <si>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</si>
  <si>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</si>
  <si>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</si>
  <si>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</si>
  <si>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</si>
  <si>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</si>
  <si>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</si>
  <si>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</si>
  <si>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</si>
  <si>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</si>
  <si>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</si>
  <si>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</si>
  <si>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</si>
  <si>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</si>
  <si>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</si>
  <si>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</si>
  <si>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</si>
  <si>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</si>
  <si>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</si>
  <si>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</si>
  <si>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</si>
  <si>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</si>
  <si>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</si>
  <si>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</si>
  <si>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</si>
  <si>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</si>
  <si>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</si>
  <si>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</si>
  <si>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</si>
  <si>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</si>
  <si>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</si>
  <si>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</si>
  <si>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</si>
  <si>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</si>
  <si>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</si>
  <si>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</si>
  <si>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</si>
  <si>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</si>
  <si>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</si>
  <si>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</si>
  <si>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</si>
  <si>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</si>
  <si>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</si>
  <si>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</si>
  <si>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</si>
  <si>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</si>
  <si>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</si>
  <si>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</si>
  <si>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</si>
  <si>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</si>
  <si>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</si>
  <si>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</si>
  <si>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</si>
  <si>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</si>
  <si>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</si>
  <si>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</si>
  <si>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</si>
  <si>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</si>
  <si>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</si>
  <si>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</si>
  <si>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</si>
  <si>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</si>
  <si>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</si>
  <si>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</si>
  <si>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</si>
  <si>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</si>
  <si>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</si>
  <si>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</si>
  <si>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</si>
  <si>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</si>
  <si>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</si>
  <si>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</si>
  <si>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</si>
  <si>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</si>
  <si>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</si>
  <si>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</si>
  <si>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</si>
  <si>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</si>
  <si>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</si>
  <si>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</si>
  <si>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</si>
  <si>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</si>
  <si>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</si>
  <si>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</si>
  <si>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</si>
  <si>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</si>
  <si>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</si>
  <si>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</si>
  <si>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</si>
  <si>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</si>
  <si>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</si>
  <si>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</si>
  <si>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</si>
  <si>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</si>
  <si>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</si>
  <si>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</si>
  <si>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</si>
  <si>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</si>
  <si>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</si>
  <si>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</si>
  <si>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</si>
  <si>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</si>
  <si>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</si>
  <si>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</si>
  <si>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</si>
  <si>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</si>
  <si>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</si>
  <si>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</si>
  <si>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</si>
  <si>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</si>
  <si>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</si>
  <si>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</si>
  <si>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</si>
  <si>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</si>
  <si>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</si>
  <si>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</si>
  <si>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</si>
  <si>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</si>
  <si>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</si>
  <si>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</si>
  <si>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</si>
  <si>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</si>
  <si>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</si>
  <si>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</si>
  <si>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</si>
  <si>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</si>
  <si>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</si>
  <si>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</si>
  <si>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</si>
  <si>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</si>
  <si>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</si>
  <si>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</si>
  <si>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</si>
  <si>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</si>
  <si>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</si>
  <si>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</si>
  <si>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</si>
  <si>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</si>
  <si>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</si>
  <si>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</si>
  <si>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</si>
  <si>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</si>
  <si>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</si>
  <si>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</si>
  <si>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</si>
  <si>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</si>
  <si>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</si>
  <si>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</si>
  <si>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</si>
  <si>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</si>
  <si>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</si>
  <si>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</si>
  <si>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</si>
  <si>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</si>
  <si>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</si>
  <si>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</si>
  <si>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</si>
  <si>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</si>
  <si>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</si>
  <si>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</si>
  <si>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</si>
  <si>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</si>
  <si>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</si>
  <si>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</si>
  <si>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</si>
  <si>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</si>
  <si>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</si>
  <si>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</si>
  <si>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</si>
  <si>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</si>
  <si>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</si>
  <si>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</si>
  <si>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</si>
  <si>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</si>
  <si>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</si>
  <si>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</si>
  <si>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</si>
  <si>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</si>
  <si>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</si>
  <si>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</si>
  <si>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</si>
  <si>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</si>
  <si>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</si>
  <si>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</si>
  <si>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</si>
  <si>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</si>
  <si>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</si>
  <si>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</si>
  <si>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</si>
  <si>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</si>
  <si>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</si>
  <si>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</si>
  <si>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</si>
  <si>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</si>
  <si>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</si>
  <si>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</si>
  <si>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</si>
  <si>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</si>
  <si>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</si>
  <si>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</si>
  <si>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</si>
  <si>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</si>
  <si>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</si>
  <si>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</si>
  <si>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</si>
  <si>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</si>
  <si>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</si>
  <si>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</si>
  <si>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</si>
  <si>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</si>
  <si>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</si>
  <si>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</si>
  <si>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</si>
  <si>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</si>
  <si>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</si>
  <si>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</si>
  <si>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</si>
  <si>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</si>
  <si>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</si>
  <si>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</si>
  <si>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</si>
  <si>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</si>
  <si>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</si>
  <si>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</si>
  <si>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</si>
  <si>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</si>
  <si>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</si>
  <si>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</si>
  <si>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</si>
  <si>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</si>
  <si>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</si>
  <si>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</si>
  <si>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</si>
  <si>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</si>
  <si>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</si>
  <si>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</si>
  <si>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</si>
  <si>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</si>
  <si>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</si>
  <si>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</si>
  <si>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</si>
  <si>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</si>
  <si>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</si>
  <si>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</si>
  <si>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</si>
  <si>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</si>
  <si>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</si>
  <si>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</si>
  <si>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</si>
  <si>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</si>
  <si>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</si>
  <si>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</si>
  <si>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</si>
  <si>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</si>
  <si>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</si>
  <si>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</si>
  <si>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</si>
  <si>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</si>
  <si>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</si>
  <si>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</si>
  <si>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</si>
  <si>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</si>
  <si>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</si>
  <si>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</si>
  <si>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</si>
  <si>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</si>
  <si>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</si>
  <si>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</si>
  <si>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</si>
  <si>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</si>
  <si>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</si>
  <si>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</si>
  <si>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</si>
  <si>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</si>
  <si>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</si>
  <si>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</si>
  <si>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</si>
  <si>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</si>
  <si>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</si>
  <si>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</si>
  <si>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</si>
  <si>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</si>
  <si>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</si>
  <si>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</si>
  <si>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</si>
  <si>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</si>
  <si>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</si>
  <si>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</si>
  <si>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</si>
  <si>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</si>
  <si>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</si>
  <si>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</si>
  <si>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</si>
  <si>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</si>
  <si>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</si>
  <si>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</si>
  <si>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</si>
  <si>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</si>
  <si>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</si>
  <si>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</si>
  <si>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</si>
  <si>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</si>
  <si>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</si>
  <si>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</si>
  <si>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</si>
  <si>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</si>
  <si>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</si>
  <si>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</si>
  <si>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</si>
  <si>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</si>
  <si>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</si>
  <si>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</si>
  <si>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</si>
  <si>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</si>
  <si>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</si>
  <si>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</si>
  <si>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</si>
  <si>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</si>
  <si>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</si>
  <si>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</si>
  <si>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</si>
  <si>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</si>
  <si>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</si>
  <si>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</si>
  <si>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</si>
  <si>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</si>
  <si>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</si>
  <si>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</si>
  <si>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</si>
  <si>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</si>
  <si>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</si>
  <si>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</si>
  <si>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</si>
  <si>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</si>
  <si>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</si>
  <si>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</si>
  <si>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</si>
  <si>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</si>
  <si>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</si>
  <si>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</si>
  <si>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</si>
  <si>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</si>
  <si>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</si>
  <si>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</si>
  <si>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</si>
  <si>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</si>
  <si>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</si>
  <si>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</si>
  <si>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</si>
  <si>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</si>
  <si>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</si>
  <si>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</si>
  <si>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</si>
  <si>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</si>
  <si>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</si>
  <si>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</si>
  <si>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</si>
  <si>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</si>
  <si>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</si>
  <si>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</si>
  <si>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</si>
  <si>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</si>
  <si>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</si>
  <si>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</si>
  <si>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</si>
  <si>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</si>
  <si>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</si>
  <si>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</si>
  <si>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</si>
  <si>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</si>
  <si>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</si>
  <si>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</si>
  <si>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</si>
  <si>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</si>
  <si>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</si>
  <si>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</si>
  <si>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</si>
  <si>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</si>
  <si>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</si>
  <si>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</si>
  <si>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</si>
  <si>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</si>
  <si>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</si>
  <si>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</si>
  <si>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</si>
  <si>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</si>
  <si>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</si>
  <si>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</si>
  <si>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</si>
  <si>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</si>
  <si>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</si>
  <si>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</si>
  <si>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</si>
  <si>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</si>
  <si>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</si>
  <si>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</si>
  <si>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</si>
  <si>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</si>
  <si>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</si>
  <si>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</si>
  <si>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</si>
  <si>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</si>
  <si>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</si>
  <si>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</si>
  <si>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</si>
  <si>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</si>
  <si>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</si>
  <si>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</si>
  <si>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</si>
  <si>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</si>
  <si>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</si>
  <si>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</si>
  <si>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</si>
  <si>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</si>
  <si>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</si>
  <si>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</si>
  <si>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</si>
  <si>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</si>
  <si>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</si>
  <si>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</si>
  <si>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</si>
  <si>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</si>
  <si>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</si>
  <si>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</si>
  <si>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</si>
  <si>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</si>
  <si>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</si>
  <si>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</si>
  <si>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</si>
  <si>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</si>
  <si>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</si>
  <si>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</si>
  <si>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</si>
  <si>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</si>
  <si>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</si>
  <si>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</si>
  <si>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</si>
  <si>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</si>
  <si>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</si>
  <si>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</si>
  <si>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</si>
  <si>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</si>
  <si>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</si>
  <si>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</si>
  <si>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</si>
  <si>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</si>
  <si>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</si>
  <si>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</si>
  <si>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</si>
  <si>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</si>
  <si>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</si>
  <si>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</si>
  <si>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</si>
  <si>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</si>
  <si>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</si>
  <si>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</si>
  <si>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</si>
  <si>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</si>
  <si>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</si>
  <si>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</si>
  <si>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</si>
  <si>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</si>
  <si>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</si>
  <si>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</si>
  <si>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</si>
  <si>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</si>
  <si>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</si>
  <si>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</si>
  <si>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</si>
  <si>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</si>
  <si>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</si>
  <si>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</si>
  <si>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</si>
  <si>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</si>
  <si>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</si>
  <si>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</si>
  <si>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</si>
  <si>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</si>
  <si>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</si>
  <si>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</si>
  <si>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</si>
  <si>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</si>
  <si>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</si>
  <si>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</si>
  <si>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</si>
  <si>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</si>
  <si>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</si>
  <si>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</si>
  <si>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</si>
  <si>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</si>
  <si>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</si>
  <si>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</si>
  <si>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</si>
  <si>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</si>
  <si>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</si>
  <si>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</si>
  <si>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</si>
  <si>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</si>
  <si>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</si>
  <si>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</si>
  <si>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</si>
  <si>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</si>
  <si>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</si>
  <si>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</si>
  <si>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</si>
  <si>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</si>
  <si>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</si>
  <si>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</si>
  <si>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</si>
  <si>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</si>
  <si>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</si>
  <si>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</si>
  <si>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</si>
  <si>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</si>
  <si>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</si>
  <si>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</si>
  <si>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</si>
  <si>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</si>
  <si>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</si>
  <si>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</si>
  <si>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</si>
  <si>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</si>
  <si>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</si>
  <si>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</si>
  <si>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</si>
  <si>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</si>
  <si>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</si>
  <si>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</si>
  <si>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</si>
  <si>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</si>
  <si>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</si>
  <si>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</si>
  <si>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</si>
  <si>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</si>
  <si>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</si>
  <si>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</si>
  <si>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</si>
  <si>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</si>
  <si>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</si>
  <si>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</si>
  <si>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</si>
  <si>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</si>
  <si>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</si>
  <si>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</si>
  <si>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</si>
  <si>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</si>
  <si>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</si>
  <si>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</si>
  <si>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</si>
  <si>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</si>
  <si>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</si>
  <si>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</si>
  <si>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</si>
  <si>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</si>
  <si>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</si>
  <si>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</si>
  <si>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</si>
  <si>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</si>
  <si>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</si>
  <si>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</si>
  <si>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</si>
  <si>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</si>
  <si>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</si>
  <si>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</si>
  <si>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</si>
  <si>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</si>
  <si>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</si>
  <si>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</si>
  <si>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</si>
  <si>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</si>
  <si>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</si>
  <si>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</si>
  <si>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</si>
  <si>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</si>
  <si>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</si>
  <si>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</si>
  <si>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</si>
  <si>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</si>
  <si>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</si>
  <si>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</si>
  <si>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</si>
  <si>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</si>
  <si>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</si>
  <si>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</si>
  <si>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</si>
  <si>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</si>
  <si>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</si>
  <si>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</si>
  <si>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</si>
  <si>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</si>
  <si>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</si>
  <si>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</si>
  <si>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</si>
  <si>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</si>
  <si>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</si>
  <si>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</si>
  <si>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</si>
  <si>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</si>
  <si>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</si>
  <si>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</si>
  <si>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</si>
  <si>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</si>
  <si>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</si>
  <si>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</si>
  <si>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</si>
  <si>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</si>
  <si>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</si>
  <si>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</si>
  <si>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</si>
  <si>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</si>
  <si>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</si>
  <si>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</si>
  <si>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</si>
  <si>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</si>
  <si>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</si>
  <si>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</si>
  <si>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</si>
  <si>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</si>
  <si>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</si>
  <si>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</si>
  <si>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</si>
  <si>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</si>
  <si>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</si>
  <si>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</si>
  <si>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</si>
  <si>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</si>
  <si>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</si>
  <si>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</si>
  <si>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</si>
  <si>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</si>
  <si>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</si>
  <si>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</si>
  <si>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</si>
  <si>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</si>
  <si>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</si>
  <si>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</si>
  <si>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</si>
  <si>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</si>
  <si>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</si>
  <si>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</si>
  <si>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</si>
  <si>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</si>
  <si>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</si>
  <si>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</si>
  <si>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</si>
  <si>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</si>
  <si>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</si>
  <si>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</si>
  <si>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</si>
  <si>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</si>
  <si>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</si>
  <si>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</si>
  <si>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</si>
  <si>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</si>
  <si>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</si>
  <si>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</si>
  <si>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</si>
  <si>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</si>
  <si>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</si>
  <si>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</si>
  <si>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</si>
  <si>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</si>
  <si>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</si>
  <si>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</si>
  <si>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</si>
  <si>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</si>
  <si>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</si>
  <si>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</si>
  <si>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</si>
  <si>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</si>
  <si>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</si>
  <si>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</si>
  <si>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</si>
  <si>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</si>
  <si>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</si>
  <si>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</si>
  <si>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</si>
  <si>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</si>
  <si>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</si>
  <si>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</si>
  <si>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</si>
  <si>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</si>
  <si>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</si>
  <si>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</si>
  <si>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</si>
  <si>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</si>
  <si>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</si>
  <si>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</si>
  <si>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</si>
  <si>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</si>
  <si>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</si>
  <si>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</si>
  <si>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</si>
  <si>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</si>
  <si>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</si>
  <si>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</si>
  <si>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</si>
  <si>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</si>
  <si>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</si>
  <si>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</si>
  <si>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</si>
  <si>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</si>
  <si>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</si>
  <si>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</si>
  <si>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</si>
  <si>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</si>
  <si>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</si>
  <si>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</si>
  <si>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</si>
  <si>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</si>
  <si>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</si>
  <si>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</si>
  <si>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</si>
  <si>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</si>
  <si>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</si>
  <si>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</si>
  <si>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</si>
  <si>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</si>
  <si>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</si>
  <si>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</si>
  <si>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</si>
  <si>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</si>
  <si>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</si>
  <si>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</si>
  <si>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</si>
  <si>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</si>
  <si>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</si>
  <si>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</si>
  <si>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</si>
  <si>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</si>
  <si>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</si>
  <si>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</si>
  <si>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</si>
  <si>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</si>
  <si>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</si>
  <si>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</si>
  <si>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</si>
  <si>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</si>
  <si>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</si>
  <si>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</si>
  <si>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</si>
  <si>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</si>
  <si>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</si>
  <si>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</si>
  <si>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</si>
  <si>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</si>
  <si>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</si>
  <si>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</si>
  <si>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</si>
  <si>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</si>
  <si>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</si>
  <si>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</si>
  <si>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</si>
  <si>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</si>
  <si>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</si>
  <si>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</si>
  <si>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</si>
  <si>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</si>
  <si>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</si>
  <si>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</si>
  <si>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</si>
  <si>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</si>
  <si>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</si>
  <si>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</si>
  <si>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</si>
  <si>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</si>
  <si>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</si>
  <si>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</si>
  <si>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</si>
  <si>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</si>
  <si>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</si>
  <si>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</si>
  <si>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</si>
  <si>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</si>
  <si>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</si>
  <si>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</si>
  <si>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</si>
  <si>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</si>
  <si>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</si>
  <si>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</si>
  <si>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</si>
  <si>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</si>
  <si>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</si>
  <si>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</si>
  <si>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</si>
  <si>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</si>
  <si>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</si>
  <si>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</si>
  <si>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</si>
  <si>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</si>
  <si>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</si>
  <si>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</si>
  <si>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</si>
  <si>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</si>
  <si>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</si>
  <si>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</si>
  <si>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</si>
  <si>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</si>
  <si>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</si>
  <si>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</si>
  <si>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</si>
  <si>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</si>
  <si>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</si>
  <si>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</si>
  <si>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</si>
  <si>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</si>
  <si>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</si>
  <si>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</si>
  <si>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</si>
  <si>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</si>
  <si>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</si>
  <si>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</si>
  <si>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</si>
  <si>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</si>
  <si>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</si>
  <si>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</si>
  <si>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</si>
  <si>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</si>
  <si>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</si>
  <si>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</si>
  <si>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</si>
  <si>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</si>
  <si>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</si>
  <si>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</si>
  <si>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</si>
  <si>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</si>
  <si>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</si>
  <si>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</si>
  <si>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</si>
  <si>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</si>
  <si>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</si>
  <si>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</si>
  <si>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</si>
  <si>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</si>
  <si>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</si>
  <si>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</si>
  <si>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</si>
  <si>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</si>
  <si>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</si>
  <si>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</si>
  <si>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</si>
  <si>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</si>
  <si>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</si>
  <si>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</si>
  <si>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</si>
  <si>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</si>
  <si>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</si>
  <si>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</si>
  <si>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</si>
  <si>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</si>
  <si>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</si>
  <si>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</si>
  <si>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</si>
  <si>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</si>
  <si>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</si>
  <si>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</si>
  <si>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</si>
  <si>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</si>
  <si>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</si>
  <si>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</si>
  <si>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</si>
  <si>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</si>
  <si>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</si>
  <si>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</si>
  <si>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</si>
  <si>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</si>
  <si>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</si>
  <si>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</si>
  <si>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</si>
  <si>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</si>
  <si>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</si>
  <si>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</si>
  <si>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</si>
  <si>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</si>
  <si>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</si>
  <si>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</si>
  <si>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</si>
  <si>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</si>
  <si>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</si>
  <si>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</si>
  <si>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</si>
  <si>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</si>
  <si>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</si>
  <si>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</si>
  <si>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</si>
  <si>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</si>
  <si>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</si>
  <si>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</si>
  <si>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</si>
  <si>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</si>
  <si>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</si>
  <si>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</si>
  <si>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</si>
  <si>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</si>
  <si>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</si>
  <si>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</si>
  <si>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</si>
  <si>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</si>
  <si>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</si>
  <si>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</si>
  <si>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</si>
  <si>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</si>
  <si>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</si>
  <si>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</si>
  <si>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</si>
  <si>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</si>
  <si>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</si>
  <si>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</si>
  <si>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</si>
  <si>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</si>
  <si>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</si>
  <si>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</si>
  <si>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</si>
  <si>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</si>
  <si>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</si>
  <si>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</si>
  <si>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</si>
  <si>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</si>
  <si>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</si>
  <si>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</si>
  <si>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</si>
  <si>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</si>
  <si>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</si>
  <si>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</si>
  <si>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</si>
  <si>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</si>
  <si>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</si>
  <si>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</si>
  <si>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</si>
  <si>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</si>
  <si>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</si>
  <si>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</si>
  <si>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</si>
  <si>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</si>
  <si>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</si>
  <si>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</si>
  <si>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</si>
  <si>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</si>
  <si>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</si>
  <si>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</si>
  <si>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</si>
  <si>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</si>
  <si>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</si>
  <si>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</si>
  <si>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</si>
  <si>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</si>
  <si>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</si>
  <si>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</si>
  <si>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</si>
  <si>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</si>
  <si>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</si>
  <si>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</si>
  <si>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</si>
  <si>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</si>
  <si>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</si>
  <si>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</si>
  <si>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</si>
  <si>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</si>
  <si>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</si>
  <si>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</si>
  <si>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</si>
  <si>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</si>
  <si>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</si>
  <si>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</si>
  <si>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</si>
  <si>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</si>
  <si>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</si>
  <si>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</si>
  <si>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</si>
  <si>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</si>
  <si>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</si>
  <si>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</si>
  <si>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</si>
  <si>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</si>
  <si>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</si>
  <si>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</si>
  <si>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</si>
  <si>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</si>
  <si>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</si>
  <si>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</si>
  <si>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</si>
  <si>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</si>
  <si>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</si>
  <si>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</si>
  <si>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</si>
  <si>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</si>
  <si>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</si>
  <si>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</si>
  <si>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</si>
  <si>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</si>
  <si>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</si>
  <si>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</si>
  <si>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</si>
  <si>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</si>
  <si>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</si>
  <si>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</si>
  <si>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</si>
  <si>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</si>
  <si>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</si>
  <si>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</si>
  <si>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</si>
  <si>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</si>
  <si>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</si>
  <si>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</si>
  <si>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</si>
  <si>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</si>
  <si>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</si>
  <si>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</si>
  <si>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</si>
  <si>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</si>
  <si>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</si>
  <si>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</si>
  <si>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</si>
  <si>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</si>
  <si>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</si>
  <si>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</si>
  <si>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</si>
  <si>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</si>
  <si>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</si>
  <si>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</si>
  <si>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</si>
  <si>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</si>
  <si>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</si>
  <si>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</si>
  <si>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</si>
  <si>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</si>
  <si>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</si>
  <si>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</si>
  <si>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</si>
  <si>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</si>
  <si>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</si>
  <si>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</si>
  <si>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</si>
  <si>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</si>
  <si>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</si>
  <si>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</si>
  <si>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</si>
  <si>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</si>
  <si>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</si>
  <si>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</si>
  <si>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</si>
  <si>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</si>
  <si>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</si>
  <si>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</si>
  <si>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</si>
  <si>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</si>
  <si>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</si>
  <si>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</si>
  <si>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</si>
  <si>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</si>
  <si>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</si>
  <si>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</si>
  <si>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</si>
  <si>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</si>
  <si>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</si>
  <si>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</si>
  <si>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</si>
  <si>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</si>
  <si>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</si>
  <si>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</si>
  <si>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</si>
  <si>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</si>
  <si>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</si>
  <si>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</si>
  <si>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</si>
  <si>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</si>
  <si>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</si>
  <si>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</si>
  <si>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</si>
  <si>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</si>
  <si>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</si>
  <si>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</si>
  <si>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</si>
  <si>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</si>
  <si>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</si>
  <si>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</si>
  <si>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</si>
  <si>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</si>
  <si>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</si>
  <si>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</si>
  <si>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</si>
  <si>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</si>
  <si>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</si>
  <si>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</si>
  <si>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</si>
  <si>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</si>
  <si>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</si>
  <si>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</si>
  <si>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</si>
  <si>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</si>
  <si>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</si>
  <si>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</si>
  <si>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</si>
  <si>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</si>
  <si>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</si>
  <si>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</si>
  <si>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</si>
  <si>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</si>
  <si>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</si>
  <si>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</si>
  <si>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</si>
  <si>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</si>
  <si>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</si>
  <si>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</si>
  <si>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</si>
  <si>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</si>
  <si>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</si>
  <si>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</si>
  <si>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</si>
  <si>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</si>
  <si>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</si>
  <si>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</si>
  <si>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</si>
  <si>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</si>
  <si>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</si>
  <si>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</si>
  <si>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</si>
  <si>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</si>
  <si>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</si>
  <si>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</si>
  <si>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</si>
  <si>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</si>
  <si>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</si>
  <si>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</si>
  <si>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</si>
  <si>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</si>
  <si>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</si>
  <si>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</si>
  <si>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</si>
  <si>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</si>
  <si>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</si>
  <si>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</si>
  <si>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</si>
  <si>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</si>
  <si>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</si>
  <si>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</si>
  <si>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</si>
  <si>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</si>
  <si>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</si>
  <si>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</si>
  <si>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</si>
  <si>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</si>
  <si>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</si>
  <si>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</si>
  <si>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</si>
  <si>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</si>
  <si>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</si>
  <si>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</si>
  <si>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</si>
  <si>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</si>
  <si>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</si>
  <si>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</si>
  <si>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</si>
  <si>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</si>
  <si>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</si>
  <si>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</si>
  <si>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</si>
  <si>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</si>
  <si>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</si>
  <si>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</si>
  <si>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</si>
  <si>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</si>
  <si>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</si>
  <si>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</si>
  <si>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</si>
  <si>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</si>
  <si>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</si>
  <si>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</si>
  <si>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</si>
  <si>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</si>
  <si>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</si>
  <si>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</si>
  <si>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</si>
  <si>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</si>
  <si>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</si>
  <si>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</si>
  <si>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</si>
  <si>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</si>
  <si>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</si>
  <si>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</si>
  <si>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</si>
  <si>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</si>
  <si>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</si>
  <si>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</si>
  <si>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</si>
  <si>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</si>
  <si>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</si>
  <si>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</si>
  <si>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</si>
  <si>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</si>
  <si>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</si>
  <si>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</si>
  <si>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</si>
  <si>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</si>
  <si>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</si>
  <si>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</si>
  <si>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</si>
  <si>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</si>
  <si>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</si>
  <si>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</si>
  <si>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</si>
  <si>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</si>
  <si>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</si>
  <si>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</si>
  <si>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</si>
  <si>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</si>
  <si>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</si>
  <si>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</si>
  <si>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</si>
  <si>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</si>
  <si>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</si>
  <si>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</si>
  <si>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</si>
  <si>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</si>
  <si>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</si>
  <si>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</si>
  <si>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</si>
  <si>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</si>
  <si>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</si>
  <si>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</si>
  <si>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</si>
  <si>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</si>
  <si>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</si>
  <si>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</si>
  <si>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</si>
  <si>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</si>
  <si>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</si>
  <si>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</si>
  <si>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</si>
  <si>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</si>
  <si>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</si>
  <si>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</si>
  <si>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</si>
  <si>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</si>
  <si>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</si>
  <si>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</si>
  <si>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</si>
  <si>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</si>
  <si>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</si>
  <si>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</si>
  <si>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</si>
  <si>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</si>
  <si>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</si>
  <si>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</si>
  <si>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</si>
  <si>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</si>
  <si>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</si>
  <si>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</si>
  <si>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</si>
  <si>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</si>
  <si>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</si>
  <si>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</si>
  <si>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</si>
  <si>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</si>
  <si>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</si>
  <si>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</si>
  <si>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</si>
  <si>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</si>
  <si>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</si>
  <si>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</si>
  <si>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</si>
  <si>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</si>
  <si>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</si>
  <si>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</si>
  <si>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</si>
  <si>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</si>
  <si>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</si>
  <si>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</si>
  <si>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</si>
  <si>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</si>
  <si>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</si>
  <si>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</si>
  <si>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</si>
  <si>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</si>
  <si>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</si>
  <si>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</si>
  <si>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</si>
  <si>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</si>
  <si>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</si>
  <si>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</si>
  <si>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</si>
  <si>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</si>
  <si>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</si>
  <si>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</si>
  <si>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</si>
  <si>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</si>
  <si>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</si>
  <si>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</si>
  <si>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</si>
  <si>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</si>
  <si>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</si>
  <si>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</si>
  <si>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</si>
  <si>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</si>
  <si>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</si>
  <si>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</si>
  <si>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</si>
  <si>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</si>
  <si>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</si>
  <si>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</si>
  <si>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</si>
  <si>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</si>
  <si>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</si>
  <si>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</si>
  <si>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</si>
  <si>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</si>
  <si>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</si>
  <si>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</si>
  <si>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</si>
  <si>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</si>
  <si>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</si>
  <si>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</si>
  <si>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</si>
  <si>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</si>
  <si>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</si>
  <si>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</si>
  <si>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</si>
  <si>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</si>
  <si>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</si>
  <si>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</si>
  <si>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</si>
  <si>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</si>
  <si>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</si>
  <si>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</si>
  <si>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</si>
  <si>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</si>
  <si>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</si>
  <si>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</si>
  <si>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</si>
  <si>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</si>
  <si>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</si>
  <si>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</si>
  <si>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</si>
  <si>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</si>
  <si>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</si>
  <si>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</si>
  <si>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</si>
  <si>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</si>
  <si>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</si>
  <si>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</si>
  <si>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</si>
  <si>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</si>
  <si>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</si>
  <si>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</si>
  <si>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</si>
  <si>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</si>
  <si>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</si>
  <si>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</si>
  <si>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</si>
  <si>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</si>
  <si>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</si>
  <si>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</si>
  <si>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</si>
  <si>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</si>
  <si>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</si>
  <si>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</si>
  <si>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</si>
  <si>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</si>
  <si>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</si>
  <si>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</si>
  <si>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</si>
  <si>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</si>
  <si>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</si>
  <si>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</si>
  <si>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</si>
  <si>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</si>
  <si>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</si>
  <si>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</si>
  <si>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</si>
  <si>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</si>
  <si>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</si>
  <si>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</si>
  <si>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</si>
  <si>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</si>
  <si>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</si>
  <si>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</si>
  <si>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</si>
  <si>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</si>
  <si>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</si>
  <si>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</si>
  <si>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</si>
  <si>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</si>
  <si>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</si>
  <si>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</si>
  <si>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</si>
  <si>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</si>
  <si>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</si>
  <si>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</si>
  <si>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</si>
  <si>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</si>
  <si>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</si>
  <si>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</si>
  <si>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</si>
  <si>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</si>
  <si>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</si>
  <si>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</si>
  <si>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</si>
  <si>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</si>
  <si>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</si>
  <si>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</si>
  <si>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</si>
  <si>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</si>
  <si>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</si>
  <si>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</si>
  <si>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</si>
  <si>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</si>
  <si>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</si>
  <si>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</si>
  <si>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</si>
  <si>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</si>
  <si>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</si>
  <si>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</si>
  <si>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</si>
  <si>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</si>
  <si>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</si>
  <si>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</si>
  <si>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</si>
  <si>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</si>
  <si>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</si>
  <si>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</si>
  <si>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</si>
  <si>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</si>
  <si>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</si>
  <si>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</si>
  <si>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</si>
  <si>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</si>
  <si>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</si>
  <si>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</si>
  <si>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</si>
  <si>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</si>
  <si>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</si>
  <si>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</si>
  <si>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</si>
  <si>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</si>
  <si>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</si>
  <si>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</si>
  <si>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</si>
  <si>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</si>
  <si>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</si>
  <si>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</si>
  <si>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</si>
  <si>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</si>
  <si>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</si>
  <si>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</si>
  <si>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</si>
  <si>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</si>
  <si>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</si>
  <si>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</si>
  <si>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</si>
  <si>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</si>
  <si>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</si>
  <si>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</si>
  <si>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</si>
  <si>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</si>
  <si>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</si>
  <si>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</si>
  <si>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</si>
  <si>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</si>
  <si>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</si>
  <si>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</si>
  <si>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</si>
  <si>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</si>
  <si>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</si>
  <si>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</si>
  <si>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</si>
  <si>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</si>
  <si>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</si>
  <si>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</si>
  <si>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</si>
  <si>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</si>
  <si>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</si>
  <si>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</si>
  <si>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</si>
  <si>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</si>
  <si>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</si>
  <si>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</si>
  <si>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</si>
  <si>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</si>
  <si>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</si>
  <si>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</si>
  <si>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</si>
  <si>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</si>
  <si>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</si>
  <si>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</si>
  <si>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</si>
  <si>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</si>
  <si>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</si>
  <si>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</si>
  <si>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</si>
  <si>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</si>
  <si>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</si>
  <si>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</si>
  <si>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</si>
  <si>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</si>
  <si>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</si>
  <si>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</si>
  <si>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</si>
  <si>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</si>
  <si>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</si>
  <si>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</si>
  <si>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</si>
  <si>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</si>
  <si>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</si>
  <si>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</si>
  <si>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</si>
  <si>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</si>
  <si>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</si>
  <si>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</si>
  <si>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</si>
  <si>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</si>
  <si>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</si>
  <si>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</si>
  <si>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</si>
  <si>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</si>
  <si>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</si>
  <si>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</si>
  <si>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</si>
  <si>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</si>
  <si>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</si>
  <si>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</si>
  <si>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</si>
  <si>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</si>
  <si>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</si>
  <si>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</si>
  <si>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</si>
  <si>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</si>
  <si>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</si>
  <si>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</si>
  <si>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</si>
  <si>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</si>
  <si>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</si>
  <si>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</si>
  <si>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</si>
  <si>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</si>
  <si>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</si>
  <si>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</si>
  <si>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</si>
  <si>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</si>
  <si>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</si>
  <si>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</si>
  <si>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</si>
  <si>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</si>
  <si>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</si>
  <si>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</si>
  <si>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</si>
  <si>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</si>
  <si>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</si>
  <si>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</si>
  <si>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</si>
  <si>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</si>
  <si>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</si>
  <si>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</si>
  <si>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</si>
  <si>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</si>
  <si>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</si>
  <si>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</si>
  <si>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</si>
  <si>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</si>
  <si>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</si>
  <si>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</si>
  <si>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</si>
  <si>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</si>
  <si>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</si>
  <si>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</si>
  <si>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</si>
  <si>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</si>
  <si>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</si>
  <si>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</si>
  <si>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</si>
  <si>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</si>
  <si>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</si>
  <si>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</si>
  <si>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</si>
  <si>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</si>
  <si>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</si>
  <si>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</si>
  <si>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</si>
  <si>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</si>
  <si>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</si>
  <si>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</si>
  <si>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</si>
  <si>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</si>
  <si>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</si>
  <si>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</si>
  <si>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</si>
  <si>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</si>
  <si>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</si>
  <si>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</si>
  <si>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</si>
  <si>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</si>
  <si>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</si>
  <si>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</si>
  <si>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</si>
  <si>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</si>
  <si>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</si>
  <si>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</si>
  <si>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</si>
  <si>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</si>
  <si>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</si>
  <si>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</si>
  <si>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</si>
  <si>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</si>
  <si>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</si>
  <si>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</si>
  <si>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</si>
  <si>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</si>
  <si>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</si>
  <si>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</si>
  <si>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</si>
  <si>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</si>
  <si>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</si>
  <si>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</si>
  <si>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</si>
  <si>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</si>
  <si>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</si>
  <si>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</si>
  <si>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</si>
  <si>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</si>
  <si>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</si>
  <si>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</si>
  <si>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</si>
  <si>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</si>
  <si>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</si>
  <si>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</si>
  <si>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</si>
  <si>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</si>
  <si>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</si>
  <si>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</si>
  <si>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</si>
  <si>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</si>
  <si>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</si>
  <si>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</si>
  <si>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</si>
  <si>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</si>
  <si>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</si>
  <si>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</si>
  <si>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</si>
  <si>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</si>
  <si>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</si>
  <si>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</si>
  <si>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</si>
  <si>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</si>
  <si>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</si>
  <si>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</si>
  <si>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</si>
  <si>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</si>
  <si>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</si>
  <si>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</si>
  <si>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</si>
  <si>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</si>
  <si>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</si>
  <si>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</si>
  <si>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</si>
  <si>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</si>
  <si>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</si>
  <si>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</si>
  <si>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</si>
  <si>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</si>
  <si>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</si>
  <si>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</si>
  <si>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</si>
  <si>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</si>
  <si>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</si>
  <si>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</si>
  <si>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</si>
  <si>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</si>
  <si>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</si>
  <si>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</si>
  <si>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</si>
  <si>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</si>
  <si>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</si>
  <si>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</si>
  <si>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</si>
  <si>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</si>
  <si>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</si>
  <si>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</si>
  <si>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</si>
  <si>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</si>
  <si>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</si>
  <si>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</si>
  <si>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</si>
  <si>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</si>
  <si>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</si>
  <si>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</si>
  <si>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</si>
  <si>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</si>
  <si>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</si>
  <si>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</si>
  <si>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</si>
  <si>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</si>
  <si>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</si>
  <si>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</si>
  <si>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</si>
  <si>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</si>
  <si>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</si>
  <si>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</si>
  <si>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</si>
  <si>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</si>
  <si>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</si>
  <si>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</si>
  <si>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</si>
  <si>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</si>
  <si>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</si>
  <si>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</si>
  <si>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</si>
  <si>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</si>
  <si>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</si>
  <si>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</si>
  <si>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</si>
  <si>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</si>
  <si>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</si>
  <si>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</si>
  <si>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</si>
  <si>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</si>
  <si>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</si>
  <si>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</si>
  <si>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</si>
  <si>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</si>
  <si>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</si>
  <si>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</si>
  <si>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</si>
  <si>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</si>
  <si>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</si>
  <si>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</si>
  <si>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</si>
  <si>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</si>
  <si>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</si>
  <si>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</si>
  <si>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</si>
  <si>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</si>
  <si>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</si>
  <si>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</si>
  <si>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</si>
  <si>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</si>
  <si>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</si>
  <si>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</si>
  <si>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</si>
  <si>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</si>
  <si>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</si>
  <si>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</si>
  <si>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</si>
  <si>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</si>
  <si>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</si>
  <si>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</si>
  <si>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</si>
  <si>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</si>
  <si>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</si>
  <si>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</si>
  <si>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</si>
  <si>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</si>
  <si>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</si>
  <si>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</si>
  <si>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</si>
  <si>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</si>
  <si>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</si>
  <si>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</si>
  <si>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</si>
  <si>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</si>
  <si>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</si>
  <si>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</si>
  <si>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</si>
  <si>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</si>
  <si>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</si>
  <si>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</si>
  <si>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</si>
  <si>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</si>
  <si>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</si>
  <si>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</si>
  <si>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</si>
  <si>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</si>
  <si>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</si>
  <si>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</si>
  <si>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</si>
  <si>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</si>
  <si>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</si>
  <si>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</si>
  <si>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</si>
  <si>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</si>
  <si>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</si>
  <si>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</si>
  <si>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</si>
  <si>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</si>
  <si>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</si>
  <si>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</si>
  <si>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</si>
  <si>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</si>
  <si>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</si>
  <si>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</si>
  <si>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</si>
  <si>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</si>
  <si>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</si>
  <si>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</si>
  <si>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</si>
  <si>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</si>
  <si>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</si>
  <si>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</si>
  <si>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</si>
  <si>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</si>
  <si>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</si>
  <si>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</si>
  <si>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</si>
  <si>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</si>
  <si>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</si>
  <si>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</si>
  <si>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</si>
  <si>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</si>
  <si>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</si>
  <si>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</si>
  <si>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</si>
  <si>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</si>
  <si>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</si>
  <si>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</si>
  <si>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</si>
  <si>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</si>
  <si>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</si>
  <si>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</si>
  <si>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</si>
  <si>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</si>
  <si>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</si>
  <si>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</si>
  <si>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</si>
  <si>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</si>
  <si>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</si>
  <si>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</si>
  <si>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</si>
  <si>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</si>
  <si>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</si>
  <si>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</si>
  <si>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</si>
  <si>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</si>
  <si>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</si>
  <si>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</si>
  <si>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</si>
  <si>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</si>
  <si>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</si>
  <si>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</si>
  <si>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</si>
  <si>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</si>
  <si>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</si>
  <si>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</si>
  <si>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</si>
  <si>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</si>
  <si>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</si>
  <si>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</si>
  <si>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</si>
  <si>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</si>
  <si>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</si>
  <si>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</si>
  <si>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</si>
  <si>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</si>
  <si>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</si>
  <si>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</si>
  <si>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</si>
  <si>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</si>
  <si>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</si>
  <si>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</si>
  <si>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</si>
  <si>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</si>
  <si>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</si>
  <si>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</si>
  <si>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</si>
  <si>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</si>
  <si>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</si>
  <si>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</si>
  <si>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</si>
  <si>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</si>
  <si>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</si>
  <si>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</si>
  <si>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</si>
  <si>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</si>
  <si>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</si>
  <si>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</si>
  <si>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</si>
  <si>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</si>
  <si>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</si>
  <si>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</si>
  <si>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</si>
  <si>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</si>
  <si>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</si>
  <si>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</si>
  <si>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</si>
  <si>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</si>
  <si>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</si>
  <si>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</si>
  <si>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</si>
  <si>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</si>
  <si>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</si>
  <si>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</si>
  <si>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</si>
  <si>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</si>
  <si>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</si>
  <si>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</si>
  <si>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</si>
  <si>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</si>
  <si>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</si>
  <si>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</si>
  <si>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</si>
  <si>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</si>
  <si>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</si>
  <si>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</si>
  <si>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</si>
  <si>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</si>
  <si>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</si>
  <si>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</si>
  <si>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</si>
  <si>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</si>
  <si>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</si>
  <si>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</si>
  <si>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</si>
  <si>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</si>
  <si>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</si>
  <si>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</si>
  <si>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</si>
  <si>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</si>
  <si>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</si>
  <si>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</si>
  <si>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</si>
  <si>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</si>
  <si>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</si>
  <si>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</si>
  <si>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</si>
  <si>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</si>
  <si>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</si>
  <si>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</si>
  <si>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</si>
  <si>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</si>
  <si>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</si>
  <si>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</si>
  <si>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</si>
  <si>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</si>
  <si>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</si>
  <si>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</si>
  <si>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</si>
  <si>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</si>
  <si>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</si>
  <si>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</si>
  <si>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</si>
  <si>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</si>
  <si>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</si>
  <si>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</si>
  <si>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</si>
  <si>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</si>
  <si>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</si>
  <si>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</si>
  <si>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</si>
  <si>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</si>
  <si>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</si>
  <si>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</si>
  <si>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</si>
  <si>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</si>
  <si>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</si>
  <si>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</si>
  <si>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</si>
  <si>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</si>
  <si>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</si>
  <si>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</si>
  <si>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</si>
  <si>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</si>
  <si>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</si>
  <si>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</si>
  <si>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</si>
  <si>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</si>
  <si>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</si>
  <si>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</si>
  <si>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</si>
  <si>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</si>
  <si>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</si>
  <si>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</si>
  <si>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</si>
  <si>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</si>
  <si>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</si>
  <si>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</si>
  <si>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</si>
  <si>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</si>
  <si>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</si>
  <si>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</si>
  <si>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</si>
  <si>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</si>
  <si>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</si>
  <si>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</si>
  <si>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</si>
  <si>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</si>
  <si>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</si>
  <si>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</si>
  <si>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</si>
  <si>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</si>
  <si>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</si>
  <si>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</si>
  <si>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</si>
  <si>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</si>
  <si>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</si>
  <si>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</si>
  <si>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</si>
  <si>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</si>
  <si>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</si>
  <si>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</si>
  <si>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</si>
  <si>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</si>
  <si>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</si>
  <si>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</si>
  <si>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</si>
  <si>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</si>
  <si>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</si>
  <si>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</si>
  <si>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</si>
  <si>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</si>
  <si>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</si>
  <si>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</si>
  <si>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</si>
  <si>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</si>
  <si>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</si>
  <si>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</si>
  <si>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</si>
  <si>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</si>
  <si>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</si>
  <si>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</si>
  <si>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</si>
  <si>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</si>
  <si>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</si>
  <si>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</si>
  <si>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</si>
  <si>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</si>
  <si>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</si>
  <si>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</si>
  <si>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</si>
  <si>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</si>
  <si>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</si>
  <si>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</si>
  <si>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</si>
  <si>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</si>
  <si>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</si>
  <si>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</si>
  <si>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</si>
  <si>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</si>
  <si>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</si>
  <si>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</si>
  <si>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</si>
  <si>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</si>
  <si>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</si>
  <si>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</si>
  <si>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</si>
  <si>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</si>
  <si>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</si>
  <si>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</si>
  <si>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</si>
  <si>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</si>
  <si>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</si>
  <si>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</si>
  <si>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</si>
  <si>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</si>
  <si>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</si>
  <si>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</si>
  <si>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</si>
  <si>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</si>
  <si>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</si>
  <si>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</si>
  <si>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</si>
  <si>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</si>
  <si>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</si>
  <si>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</si>
  <si>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</si>
  <si>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</si>
  <si>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</si>
  <si>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</si>
  <si>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</si>
  <si>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</si>
  <si>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</si>
  <si>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</si>
  <si>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</si>
  <si>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</si>
  <si>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</si>
  <si>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</si>
  <si>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</si>
  <si>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</si>
  <si>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</si>
  <si>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</si>
  <si>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</si>
  <si>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</si>
  <si>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</si>
  <si>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</si>
  <si>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</si>
  <si>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</si>
  <si>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</si>
  <si>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</si>
  <si>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</si>
  <si>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</si>
  <si>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</si>
  <si>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</si>
  <si>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</si>
  <si>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</si>
  <si>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</si>
  <si>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</si>
  <si>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</si>
  <si>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</si>
  <si>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</si>
  <si>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</si>
  <si>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</si>
  <si>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</si>
  <si>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</si>
  <si>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</si>
  <si>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</si>
  <si>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</si>
  <si>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</si>
  <si>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</si>
  <si>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</si>
  <si>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</si>
  <si>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</si>
  <si>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</si>
  <si>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</si>
  <si>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</si>
  <si>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</si>
  <si>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</si>
  <si>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</si>
  <si>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</si>
  <si>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</si>
  <si>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</si>
  <si>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</si>
  <si>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</si>
  <si>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</si>
  <si>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</si>
  <si>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</si>
  <si>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</si>
  <si>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</si>
  <si>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</si>
  <si>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</si>
  <si>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</si>
  <si>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</si>
  <si>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</si>
  <si>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</si>
  <si>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</si>
  <si>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</si>
  <si>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</si>
  <si>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</si>
  <si>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</si>
  <si>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</si>
  <si>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</si>
  <si>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</si>
  <si>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</si>
  <si>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</si>
  <si>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</si>
  <si>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</si>
  <si>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</si>
  <si>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</si>
  <si>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</si>
  <si>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</si>
  <si>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</si>
  <si>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</si>
  <si>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</si>
  <si>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</si>
  <si>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</si>
  <si>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</si>
  <si>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</si>
  <si>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</si>
  <si>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</si>
  <si>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</si>
  <si>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</si>
  <si>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</si>
  <si>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</si>
  <si>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</si>
  <si>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</si>
  <si>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</si>
  <si>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</si>
  <si>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</si>
  <si>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</si>
  <si>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</si>
  <si>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</si>
  <si>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</si>
  <si>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</si>
  <si>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</si>
  <si>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</si>
  <si>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</si>
  <si>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</si>
  <si>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</si>
  <si>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</si>
  <si>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</si>
  <si>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</si>
  <si>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</si>
  <si>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</si>
  <si>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</si>
  <si>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</si>
  <si>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</si>
  <si>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</si>
  <si>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</si>
  <si>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</si>
  <si>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</si>
  <si>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</si>
  <si>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</si>
  <si>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</si>
  <si>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</si>
  <si>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</si>
  <si>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</si>
  <si>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</si>
  <si>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</si>
  <si>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</si>
  <si>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</si>
  <si>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</si>
  <si>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</si>
  <si>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</si>
  <si>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</si>
  <si>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</si>
  <si>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</si>
  <si>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</si>
  <si>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</si>
  <si>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</si>
  <si>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</si>
  <si>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</si>
  <si>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</si>
  <si>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</si>
  <si>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</si>
  <si>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</si>
  <si>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</si>
  <si>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</si>
  <si>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</si>
  <si>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</si>
  <si>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</si>
  <si>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</si>
  <si>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</si>
  <si>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</si>
  <si>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</si>
  <si>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</si>
  <si>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</si>
  <si>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</si>
  <si>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</si>
  <si>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</si>
  <si>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</si>
  <si>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</si>
  <si>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</si>
  <si>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</si>
  <si>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</si>
  <si>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</si>
  <si>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</si>
  <si>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</si>
  <si>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</si>
  <si>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</si>
  <si>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</si>
  <si>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</si>
  <si>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</si>
  <si>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</si>
  <si>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</si>
  <si>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</si>
  <si>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</si>
  <si>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</si>
  <si>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</si>
  <si>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</si>
  <si>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</si>
  <si>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</si>
  <si>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</si>
  <si>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</si>
  <si>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</si>
  <si>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</si>
  <si>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</si>
  <si>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</si>
  <si>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</si>
  <si>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</si>
  <si>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</si>
  <si>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</si>
  <si>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</si>
  <si>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</si>
  <si>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</si>
  <si>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</si>
  <si>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</si>
  <si>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</si>
  <si>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</si>
  <si>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</si>
  <si>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</si>
  <si>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</si>
  <si>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</si>
  <si>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</si>
  <si>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</si>
  <si>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</si>
  <si>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</si>
  <si>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</si>
  <si>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</si>
  <si>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</si>
  <si>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</si>
  <si>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</si>
  <si>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</si>
  <si>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</si>
  <si>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</si>
  <si>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</si>
  <si>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</si>
  <si>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</si>
  <si>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</si>
  <si>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</si>
  <si>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</si>
  <si>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</si>
  <si>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</si>
  <si>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</si>
  <si>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</si>
  <si>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</si>
  <si>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</si>
  <si>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</si>
  <si>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</si>
  <si>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</si>
  <si>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</si>
  <si>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</si>
  <si>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</si>
  <si>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</si>
  <si>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</si>
  <si>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</si>
  <si>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</si>
  <si>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</si>
  <si>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</si>
  <si>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</si>
  <si>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</si>
  <si>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</si>
  <si>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</si>
  <si>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</si>
  <si>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</si>
  <si>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</si>
  <si>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</si>
  <si>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</si>
  <si>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</si>
  <si>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</si>
  <si>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</si>
  <si>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</si>
  <si>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</si>
  <si>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</si>
  <si>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</si>
  <si>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</si>
  <si>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</si>
  <si>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</si>
  <si>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</si>
  <si>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</si>
  <si>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</si>
  <si>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</si>
  <si>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</si>
  <si>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</si>
  <si>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</si>
  <si>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</si>
  <si>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</si>
  <si>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</si>
  <si>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</si>
  <si>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</si>
  <si>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</si>
  <si>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</si>
  <si>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</si>
  <si>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</si>
  <si>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</si>
  <si>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</si>
  <si>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</si>
  <si>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</si>
  <si>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</si>
  <si>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</si>
  <si>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</si>
  <si>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</si>
  <si>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</si>
  <si>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</si>
  <si>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</si>
  <si>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</si>
  <si>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</si>
  <si>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</si>
  <si>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</si>
  <si>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</si>
  <si>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</si>
  <si>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</si>
  <si>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</si>
  <si>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</si>
  <si>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</si>
  <si>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</si>
  <si>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</si>
  <si>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</si>
  <si>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</si>
  <si>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</si>
  <si>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</si>
  <si>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</si>
  <si>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</si>
  <si>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</si>
  <si>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</si>
  <si>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</si>
  <si>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</si>
  <si>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</si>
  <si>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</si>
  <si>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</si>
  <si>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</si>
  <si>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</si>
  <si>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</si>
  <si>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</si>
  <si>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</si>
  <si>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</si>
  <si>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</si>
  <si>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</si>
  <si>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</si>
  <si>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</si>
  <si>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</si>
  <si>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</si>
  <si>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</si>
  <si>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</si>
  <si>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</si>
  <si>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</si>
  <si>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</si>
  <si>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</si>
  <si>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</si>
  <si>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</si>
  <si>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</si>
  <si>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</si>
  <si>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</si>
  <si>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</si>
  <si>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</si>
  <si>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</si>
  <si>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</si>
  <si>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</si>
  <si>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</si>
  <si>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</si>
  <si>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</si>
  <si>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</si>
  <si>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</si>
  <si>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</si>
  <si>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</si>
  <si>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</si>
  <si>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</si>
  <si>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</si>
  <si>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</si>
  <si>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</si>
  <si>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</si>
  <si>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</si>
  <si>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</si>
  <si>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</si>
  <si>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</si>
  <si>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</si>
  <si>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</si>
  <si>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</si>
  <si>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</si>
  <si>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</si>
  <si>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</si>
  <si>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</si>
  <si>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</si>
  <si>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</si>
  <si>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</si>
  <si>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</si>
  <si>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</si>
  <si>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</si>
  <si>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</si>
  <si>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</si>
  <si>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</si>
  <si>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</si>
  <si>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</si>
  <si>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</si>
  <si>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</si>
  <si>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</si>
  <si>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</si>
  <si>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</si>
  <si>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</si>
  <si>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</si>
  <si>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</si>
  <si>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</si>
  <si>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</si>
  <si>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</si>
  <si>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</si>
  <si>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</si>
  <si>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</si>
  <si>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</si>
  <si>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</si>
  <si>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</si>
  <si>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</si>
  <si>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</si>
  <si>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</si>
  <si>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</si>
  <si>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</si>
  <si>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</si>
  <si>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</si>
  <si>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</si>
  <si>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</si>
  <si>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</si>
  <si>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</si>
  <si>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</si>
  <si>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</si>
  <si>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</si>
  <si>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</si>
  <si>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</si>
  <si>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</si>
  <si>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</si>
  <si>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</si>
  <si>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</si>
  <si>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</si>
  <si>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</si>
  <si>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</si>
  <si>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</si>
  <si>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</si>
  <si>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</si>
  <si>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</si>
  <si>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</si>
  <si>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</si>
  <si>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</si>
  <si>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</si>
  <si>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</si>
  <si>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</si>
  <si>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</si>
  <si>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</si>
  <si>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</si>
  <si>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</si>
  <si>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</si>
  <si>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</si>
  <si>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</si>
  <si>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</si>
  <si>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</si>
  <si>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</si>
  <si>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</si>
  <si>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</si>
  <si>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</si>
  <si>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</si>
  <si>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</si>
  <si>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</si>
  <si>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</si>
  <si>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</si>
  <si>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</si>
  <si>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</si>
  <si>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</si>
  <si>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</si>
  <si>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</si>
  <si>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</si>
  <si>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</si>
  <si>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</si>
  <si>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</si>
  <si>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</si>
  <si>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</si>
  <si>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</si>
  <si>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</si>
  <si>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</si>
  <si>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</si>
  <si>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</si>
  <si>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</si>
  <si>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</si>
  <si>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</si>
  <si>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</si>
  <si>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</si>
  <si>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</si>
  <si>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</si>
  <si>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</si>
  <si>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</si>
  <si>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</si>
  <si>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</si>
  <si>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</si>
  <si>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</si>
  <si>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</si>
  <si>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</si>
  <si>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</si>
  <si>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</si>
  <si>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</si>
  <si>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</si>
  <si>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</si>
  <si>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</si>
  <si>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</si>
  <si>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</si>
  <si>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</si>
  <si>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</si>
  <si>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</si>
  <si>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</si>
  <si>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</si>
  <si>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</si>
  <si>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</si>
  <si>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</si>
  <si>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</si>
  <si>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</si>
  <si>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</si>
  <si>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</si>
  <si>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</si>
  <si>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</si>
  <si>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</si>
  <si>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</si>
  <si>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</si>
  <si>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</si>
  <si>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</si>
  <si>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</si>
  <si>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</si>
  <si>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</si>
  <si>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</si>
  <si>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</si>
  <si>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</si>
  <si>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</si>
  <si>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</si>
  <si>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</si>
  <si>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</si>
  <si>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</si>
  <si>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</si>
  <si>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</si>
  <si>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</si>
  <si>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</si>
  <si>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</si>
  <si>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</si>
  <si>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</si>
  <si>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</si>
  <si>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</si>
  <si>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</si>
  <si>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</si>
  <si>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</si>
  <si>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</si>
  <si>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</si>
  <si>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</si>
  <si>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</si>
  <si>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</si>
  <si>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</si>
  <si>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</si>
  <si>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</si>
  <si>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</si>
  <si>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</si>
  <si>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</si>
  <si>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</si>
  <si>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</si>
  <si>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</si>
  <si>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</si>
  <si>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</si>
  <si>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</si>
  <si>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</si>
  <si>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</si>
  <si>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</si>
  <si>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</si>
  <si>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</si>
  <si>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</si>
  <si>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</si>
  <si>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</si>
  <si>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</si>
  <si>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</si>
  <si>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</si>
  <si>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</si>
  <si>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</si>
  <si>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</si>
  <si>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</si>
  <si>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</si>
  <si>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</si>
  <si>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</si>
  <si>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</si>
  <si>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</si>
  <si>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</si>
  <si>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</si>
  <si>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</si>
  <si>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</si>
  <si>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</si>
  <si>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</si>
  <si>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</si>
  <si>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</si>
  <si>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</si>
  <si>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</si>
  <si>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</si>
  <si>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</si>
  <si>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</si>
  <si>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</si>
  <si>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</si>
  <si>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</si>
  <si>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</si>
  <si>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</si>
  <si>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</si>
  <si>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</si>
  <si>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</si>
  <si>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</si>
  <si>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</si>
  <si>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</si>
  <si>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</si>
  <si>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</si>
  <si>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</si>
  <si>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</si>
  <si>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</si>
  <si>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</si>
  <si>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</si>
  <si>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</si>
  <si>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</si>
  <si>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</si>
  <si>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</si>
  <si>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</si>
  <si>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</si>
  <si>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</si>
  <si>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</si>
  <si>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</si>
  <si>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</si>
  <si>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</si>
  <si>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</si>
  <si>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</si>
  <si>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</si>
  <si>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</si>
  <si>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</si>
  <si>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</si>
  <si>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</si>
  <si>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</si>
  <si>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</si>
  <si>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</si>
  <si>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</si>
  <si>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</si>
  <si>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</si>
  <si>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</si>
  <si>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</si>
  <si>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</si>
  <si>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</si>
  <si>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</si>
  <si>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</si>
  <si>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</si>
  <si>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</si>
  <si>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</si>
  <si>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</si>
  <si>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</si>
  <si>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</si>
  <si>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</si>
  <si>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</si>
  <si>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</si>
  <si>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</si>
  <si>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</si>
  <si>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</si>
  <si>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</si>
  <si>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</si>
  <si>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</si>
  <si>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</si>
  <si>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</si>
  <si>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</si>
  <si>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</si>
  <si>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</si>
  <si>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</si>
  <si>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</si>
  <si>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</si>
  <si>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</si>
  <si>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</si>
  <si>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</si>
  <si>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</si>
  <si>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</si>
  <si>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</si>
  <si>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</si>
  <si>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</si>
  <si>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</si>
  <si>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</si>
  <si>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</si>
  <si>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</si>
  <si>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</si>
  <si>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</si>
  <si>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</si>
  <si>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</si>
  <si>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</si>
  <si>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</si>
  <si>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</si>
  <si>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</si>
  <si>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</si>
  <si>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</si>
  <si>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</si>
  <si>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</si>
  <si>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</si>
  <si>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</si>
  <si>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</si>
  <si>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</si>
  <si>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</si>
  <si>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</si>
  <si>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</si>
  <si>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</si>
  <si>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</si>
  <si>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</si>
  <si>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</si>
  <si>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</si>
  <si>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</si>
  <si>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</si>
  <si>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</si>
  <si>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</si>
  <si>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</si>
  <si>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</si>
  <si>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</si>
  <si>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</si>
  <si>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</si>
  <si>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</si>
  <si>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</si>
  <si>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</si>
  <si>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</si>
  <si>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</si>
  <si>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</si>
  <si>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</si>
  <si>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</si>
  <si>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</si>
  <si>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</si>
  <si>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</si>
  <si>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</si>
  <si>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</si>
  <si>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</si>
  <si>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</si>
  <si>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</si>
  <si>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</si>
  <si>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</si>
  <si>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</si>
  <si>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</si>
  <si>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</si>
  <si>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</si>
  <si>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</si>
  <si>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</si>
  <si>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</si>
  <si>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</si>
  <si>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</si>
  <si>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</si>
  <si>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</si>
  <si>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</si>
  <si>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</si>
  <si>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</si>
  <si>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</si>
  <si>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</si>
  <si>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</si>
  <si>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</si>
  <si>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</si>
  <si>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</si>
  <si>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</si>
  <si>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</si>
  <si>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</si>
  <si>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</si>
  <si>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</si>
  <si>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</si>
  <si>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</si>
  <si>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</si>
  <si>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</si>
  <si>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</si>
  <si>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</si>
  <si>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</si>
  <si>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</si>
  <si>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</si>
  <si>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</si>
  <si>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</si>
  <si>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</si>
  <si>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</si>
  <si>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</si>
  <si>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</si>
  <si>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</si>
  <si>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</si>
  <si>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</si>
  <si>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</si>
  <si>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</si>
  <si>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</si>
  <si>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</si>
  <si>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</si>
  <si>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</si>
  <si>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</si>
  <si>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</si>
  <si>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</si>
  <si>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</si>
  <si>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</si>
  <si>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</si>
  <si>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</si>
  <si>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</si>
  <si>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</si>
  <si>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</si>
  <si>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</si>
  <si>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</si>
  <si>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</si>
  <si>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</si>
  <si>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</si>
  <si>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</si>
  <si>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</si>
  <si>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</si>
  <si>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</si>
  <si>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</si>
  <si>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</si>
  <si>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</si>
  <si>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</si>
  <si>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</si>
  <si>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</si>
  <si>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</si>
  <si>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</si>
  <si>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</si>
  <si>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</si>
  <si>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</si>
  <si>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</si>
  <si>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</si>
  <si>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</si>
  <si>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</si>
  <si>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</si>
  <si>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</si>
  <si>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</si>
  <si>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</si>
  <si>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</si>
  <si>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</si>
  <si>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</si>
  <si>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</si>
  <si>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</si>
  <si>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</si>
  <si>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</si>
  <si>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</si>
  <si>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</si>
  <si>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</si>
  <si>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</si>
  <si>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</si>
  <si>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</si>
  <si>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</si>
  <si>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</si>
  <si>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</si>
  <si>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</si>
  <si>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</si>
  <si>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</si>
  <si>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</si>
  <si>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</si>
  <si>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</si>
  <si>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</si>
  <si>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</si>
  <si>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</si>
  <si>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</si>
  <si>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</si>
  <si>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</si>
  <si>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</si>
  <si>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</si>
  <si>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</si>
  <si>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</si>
  <si>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</si>
  <si>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</si>
  <si>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</si>
  <si>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</si>
  <si>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</si>
  <si>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</si>
  <si>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</si>
  <si>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</si>
  <si>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</si>
  <si>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</si>
  <si>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</si>
  <si>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</si>
  <si>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</si>
  <si>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</si>
  <si>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</si>
  <si>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</si>
  <si>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</si>
  <si>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</si>
  <si>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</si>
  <si>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</si>
  <si>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</si>
  <si>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</si>
  <si>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</si>
  <si>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</si>
  <si>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</si>
  <si>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</si>
  <si>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</si>
  <si>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</si>
  <si>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</si>
  <si>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</si>
  <si>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</si>
  <si>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</si>
  <si>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</si>
  <si>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</si>
  <si>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</si>
  <si>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</si>
  <si>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</si>
  <si>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</si>
  <si>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</si>
  <si>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</si>
  <si>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</si>
  <si>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</si>
  <si>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</si>
  <si>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</si>
  <si>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</si>
  <si>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</si>
  <si>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</si>
  <si>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</si>
  <si>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</si>
  <si>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</si>
  <si>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</si>
  <si>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</si>
  <si>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</si>
  <si>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</si>
  <si>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</si>
  <si>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</si>
  <si>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</si>
  <si>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</si>
  <si>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</si>
  <si>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</si>
  <si>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</si>
  <si>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</si>
  <si>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</si>
  <si>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</si>
  <si>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</si>
  <si>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</si>
  <si>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</si>
  <si>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</si>
  <si>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</si>
  <si>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</si>
  <si>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</si>
  <si>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</si>
  <si>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</si>
  <si>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</si>
  <si>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</si>
  <si>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</si>
  <si>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</si>
  <si>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</si>
  <si>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</si>
  <si>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</si>
  <si>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</si>
  <si>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</si>
  <si>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</si>
  <si>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</si>
  <si>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</si>
  <si>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</si>
  <si>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</si>
  <si>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</si>
  <si>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</si>
  <si>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</si>
  <si>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</si>
  <si>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</si>
  <si>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</si>
  <si>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</si>
  <si>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</si>
  <si>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</si>
  <si>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</si>
  <si>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</si>
  <si>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</si>
  <si>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</si>
  <si>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</si>
  <si>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</si>
  <si>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</si>
  <si>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</si>
  <si>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</si>
  <si>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</si>
  <si>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</si>
  <si>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</si>
  <si>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</si>
  <si>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</si>
  <si>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</si>
  <si>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</si>
  <si>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</si>
  <si>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</si>
  <si>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</si>
  <si>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</si>
  <si>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</si>
  <si>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</si>
  <si>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</si>
  <si>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</si>
  <si>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</si>
  <si>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</si>
  <si>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</si>
  <si>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</si>
  <si>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</si>
  <si>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</si>
  <si>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</si>
  <si>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</si>
  <si>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</si>
  <si>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</si>
  <si>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</si>
  <si>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</si>
  <si>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</si>
  <si>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</si>
  <si>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</si>
  <si>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</si>
  <si>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</si>
  <si>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</si>
  <si>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</si>
  <si>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</si>
  <si>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</si>
  <si>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</si>
  <si>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</si>
  <si>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</si>
  <si>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</si>
  <si>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</si>
  <si>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</si>
  <si>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</si>
  <si>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</si>
  <si>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</si>
  <si>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</si>
  <si>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</si>
  <si>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</si>
  <si>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</si>
  <si>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</si>
  <si>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</si>
  <si>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</si>
  <si>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</si>
  <si>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</si>
  <si>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</si>
  <si>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</si>
  <si>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</si>
  <si>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</si>
  <si>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</si>
  <si>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</si>
  <si>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</si>
  <si>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</si>
  <si>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</si>
  <si>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</si>
  <si>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</si>
  <si>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</si>
  <si>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</si>
  <si>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</si>
  <si>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</si>
  <si>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</si>
  <si>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</si>
  <si>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</si>
  <si>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</si>
  <si>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</si>
  <si>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</si>
  <si>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</si>
  <si>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</si>
  <si>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</si>
  <si>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</si>
  <si>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</si>
  <si>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</si>
  <si>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</si>
  <si>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</si>
  <si>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</si>
  <si>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</si>
  <si>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</si>
  <si>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</si>
  <si>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</si>
  <si>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</si>
  <si>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</si>
  <si>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</si>
  <si>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</si>
  <si>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</si>
  <si>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</si>
  <si>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</si>
  <si>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</si>
  <si>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</si>
  <si>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</si>
  <si>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</si>
  <si>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</si>
  <si>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</si>
  <si>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</si>
  <si>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</si>
  <si>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</si>
  <si>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</si>
  <si>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</si>
  <si>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</si>
  <si>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</si>
  <si>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</si>
  <si>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</si>
  <si>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</si>
  <si>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</si>
  <si>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</si>
  <si>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</si>
  <si>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</si>
  <si>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</si>
  <si>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</si>
  <si>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</si>
  <si>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</si>
  <si>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</si>
  <si>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</si>
  <si>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</si>
  <si>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</si>
  <si>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</si>
  <si>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</si>
  <si>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</si>
  <si>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</si>
  <si>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</si>
  <si>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</si>
  <si>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</si>
  <si>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</si>
  <si>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</si>
  <si>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</si>
  <si>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</si>
  <si>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</si>
  <si>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</si>
  <si>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</si>
  <si>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</si>
  <si>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</si>
  <si>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</si>
  <si>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</si>
  <si>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</si>
  <si>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</si>
  <si>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</si>
  <si>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</si>
  <si>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</si>
  <si>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</si>
  <si>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</si>
  <si>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</si>
  <si>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</si>
  <si>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</si>
  <si>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</si>
  <si>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</si>
  <si>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</si>
  <si>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</si>
  <si>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</si>
  <si>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</si>
  <si>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</si>
  <si>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</si>
  <si>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</si>
  <si>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</si>
  <si>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</si>
  <si>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</si>
  <si>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</si>
  <si>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</si>
  <si>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</si>
  <si>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</si>
  <si>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</si>
  <si>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</si>
  <si>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</si>
  <si>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</si>
  <si>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</si>
  <si>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</si>
  <si>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</si>
  <si>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</si>
  <si>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</si>
  <si>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</si>
  <si>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</si>
  <si>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</si>
  <si>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</si>
  <si>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</si>
  <si>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</si>
  <si>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</si>
  <si>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</si>
  <si>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</si>
  <si>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</si>
  <si>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</si>
  <si>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</si>
  <si>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</si>
  <si>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</si>
  <si>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</si>
  <si>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</si>
  <si>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</si>
  <si>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</si>
  <si>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</si>
  <si>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</si>
  <si>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</si>
  <si>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</si>
  <si>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</si>
  <si>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</si>
  <si>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</si>
  <si>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</si>
  <si>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</si>
  <si>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</si>
  <si>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</si>
  <si>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</si>
  <si>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</si>
  <si>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</si>
  <si>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</si>
  <si>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</si>
  <si>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</si>
  <si>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</si>
  <si>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</si>
  <si>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</si>
  <si>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</si>
  <si>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</si>
  <si>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</si>
  <si>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</si>
  <si>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</si>
  <si>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</si>
  <si>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</si>
  <si>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</si>
  <si>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</si>
  <si>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</si>
  <si>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</si>
  <si>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</si>
  <si>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</si>
  <si>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</si>
  <si>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</si>
  <si>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</si>
  <si>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</si>
  <si>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</si>
  <si>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</si>
  <si>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</si>
  <si>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</si>
  <si>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</si>
  <si>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</si>
  <si>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</si>
  <si>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</si>
  <si>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</si>
  <si>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</si>
  <si>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</si>
  <si>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</si>
  <si>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</si>
  <si>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</si>
  <si>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</si>
  <si>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</si>
  <si>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</si>
  <si>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</si>
  <si>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</si>
  <si>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</si>
  <si>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</si>
  <si>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</si>
  <si>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</si>
  <si>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</si>
  <si>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</si>
  <si>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</si>
  <si>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</si>
  <si>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</si>
  <si>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</si>
  <si>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</si>
  <si>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</si>
  <si>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</si>
  <si>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</si>
  <si>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</si>
  <si>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</si>
  <si>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</si>
  <si>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</si>
  <si>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</si>
  <si>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</si>
  <si>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</si>
  <si>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</si>
  <si>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</si>
  <si>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</si>
  <si>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</si>
  <si>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</si>
  <si>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</si>
  <si>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</si>
  <si>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</si>
  <si>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</si>
  <si>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</si>
  <si>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</si>
  <si>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</si>
  <si>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</si>
  <si>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</si>
  <si>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</si>
  <si>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</si>
  <si>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</si>
  <si>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</si>
  <si>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</si>
  <si>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</si>
  <si>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</si>
  <si>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</si>
  <si>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</si>
  <si>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</si>
  <si>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</si>
  <si>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</si>
  <si>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</si>
  <si>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</si>
  <si>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</si>
  <si>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</si>
  <si>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</si>
  <si>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</si>
  <si>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</si>
  <si>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</si>
  <si>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</si>
  <si>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</si>
  <si>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</si>
  <si>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</si>
  <si>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</si>
  <si>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</si>
  <si>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</si>
  <si>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</si>
  <si>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</si>
  <si>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</si>
  <si>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</si>
  <si>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</si>
  <si>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</si>
  <si>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</si>
  <si>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</si>
  <si>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</si>
  <si>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</si>
  <si>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</si>
  <si>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</si>
  <si>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</si>
  <si>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</si>
  <si>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</si>
  <si>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</si>
  <si>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</si>
  <si>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</si>
  <si>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</si>
  <si>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</si>
  <si>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</si>
  <si>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</si>
  <si>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</si>
  <si>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</si>
  <si>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</si>
  <si>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</si>
  <si>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</si>
  <si>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</si>
  <si>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</si>
  <si>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</si>
  <si>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</si>
  <si>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</si>
  <si>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</si>
  <si>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</si>
  <si>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</si>
  <si>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</si>
  <si>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</si>
  <si>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</si>
  <si>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</si>
  <si>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</si>
  <si>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</si>
  <si>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</si>
  <si>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</si>
  <si>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</si>
  <si>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</si>
  <si>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</si>
  <si>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</si>
  <si>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</si>
  <si>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</si>
  <si>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</si>
  <si>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</si>
  <si>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</si>
  <si>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</si>
  <si>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</si>
  <si>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</si>
  <si>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</si>
  <si>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</si>
  <si>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</si>
  <si>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</si>
  <si>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</si>
  <si>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</si>
  <si>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</si>
  <si>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</si>
  <si>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</si>
  <si>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</si>
  <si>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</si>
  <si>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</si>
  <si>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</si>
  <si>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</si>
  <si>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</si>
  <si>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</si>
  <si>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</si>
  <si>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</si>
  <si>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</si>
  <si>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</si>
  <si>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</si>
  <si>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</si>
  <si>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</si>
  <si>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</si>
  <si>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</si>
  <si>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</si>
  <si>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</si>
  <si>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</si>
  <si>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</si>
  <si>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</si>
  <si>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</si>
  <si>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</si>
  <si>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</si>
  <si>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</si>
  <si>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</si>
  <si>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</si>
  <si>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</si>
  <si>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</si>
  <si>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</si>
  <si>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</si>
  <si>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</si>
  <si>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</si>
  <si>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</si>
  <si>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</si>
  <si>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</si>
  <si>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</si>
  <si>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</si>
  <si>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</si>
  <si>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</si>
  <si>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</si>
  <si>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</si>
  <si>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</si>
  <si>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</si>
  <si>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</si>
  <si>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</si>
  <si>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</si>
  <si>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</si>
  <si>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</si>
  <si>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</si>
  <si>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</si>
  <si>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</si>
  <si>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</si>
  <si>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</si>
  <si>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</si>
  <si>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</si>
  <si>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</si>
  <si>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</si>
  <si>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</si>
  <si>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</si>
  <si>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</si>
  <si>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</si>
  <si>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</si>
  <si>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</si>
  <si>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</si>
  <si>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</si>
  <si>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</si>
  <si>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</si>
  <si>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</si>
  <si>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</si>
  <si>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</si>
  <si>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</si>
  <si>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</si>
  <si>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</si>
  <si>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</si>
  <si>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</si>
  <si>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</si>
  <si>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</si>
  <si>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</si>
  <si>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</si>
  <si>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</si>
  <si>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</si>
  <si>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</si>
  <si>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</si>
  <si>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</si>
  <si>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</si>
  <si>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</si>
  <si>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</si>
  <si>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</si>
  <si>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</si>
  <si>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</si>
  <si>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</si>
  <si>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</si>
  <si>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</si>
  <si>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</si>
  <si>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</si>
  <si>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</si>
  <si>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</si>
  <si>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</si>
  <si>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</si>
  <si>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</si>
  <si>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</si>
  <si>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</si>
  <si>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</si>
  <si>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</si>
  <si>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</si>
  <si>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</si>
  <si>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</si>
  <si>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</si>
  <si>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</si>
  <si>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</si>
  <si>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</si>
  <si>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</si>
  <si>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</si>
  <si>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</si>
  <si>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</si>
  <si>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</si>
  <si>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</si>
  <si>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</si>
  <si>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</si>
  <si>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</si>
  <si>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</si>
  <si>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</si>
  <si>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</si>
  <si>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</si>
  <si>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</si>
  <si>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</si>
  <si>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</si>
  <si>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</si>
  <si>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</si>
  <si>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</si>
  <si>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</si>
  <si>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</si>
  <si>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</si>
  <si>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</si>
  <si>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</si>
  <si>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</si>
  <si>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</si>
  <si>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</si>
  <si>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</si>
  <si>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</si>
  <si>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</si>
  <si>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</si>
  <si>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</si>
  <si>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</si>
  <si>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</si>
  <si>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</si>
  <si>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</si>
  <si>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</si>
  <si>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</si>
  <si>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</si>
  <si>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</si>
  <si>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</si>
  <si>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</si>
  <si>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</si>
  <si>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</si>
  <si>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</si>
  <si>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</si>
  <si>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</si>
  <si>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</si>
  <si>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</si>
  <si>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</si>
  <si>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</si>
  <si>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</si>
  <si>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</si>
  <si>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</si>
  <si>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</si>
  <si>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</si>
  <si>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</si>
  <si>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</si>
  <si>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</si>
  <si>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</si>
  <si>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</si>
  <si>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</si>
  <si>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</si>
  <si>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</si>
  <si>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</si>
  <si>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</si>
  <si>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</si>
  <si>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</si>
  <si>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</si>
  <si>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</si>
  <si>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</si>
  <si>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</si>
  <si>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</si>
  <si>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</si>
  <si>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</si>
  <si>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</si>
  <si>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</si>
  <si>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</si>
  <si>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</si>
  <si>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</si>
  <si>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</si>
  <si>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</si>
  <si>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</si>
  <si>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</si>
  <si>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</si>
  <si>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</si>
  <si>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</si>
  <si>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</si>
  <si>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</si>
  <si>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</si>
  <si>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</si>
  <si>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</si>
  <si>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</si>
  <si>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</si>
  <si>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</si>
  <si>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</si>
  <si>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</si>
  <si>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</si>
  <si>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</si>
  <si>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</si>
  <si>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</si>
  <si>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</si>
  <si>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</si>
  <si>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</si>
  <si>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</si>
  <si>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</si>
  <si>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</si>
  <si>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</si>
  <si>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</si>
  <si>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</si>
  <si>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</si>
  <si>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</si>
  <si>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</si>
  <si>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</si>
  <si>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</si>
  <si>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</si>
  <si>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</si>
  <si>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</si>
  <si>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</si>
  <si>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</si>
  <si>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</si>
  <si>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</si>
  <si>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</si>
  <si>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</si>
  <si>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</si>
  <si>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</si>
  <si>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</si>
  <si>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</si>
  <si>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</si>
  <si>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</si>
  <si>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</si>
  <si>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</si>
  <si>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</si>
  <si>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</si>
  <si>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</si>
  <si>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</si>
  <si>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</si>
  <si>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</si>
  <si>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</si>
  <si>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</si>
  <si>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</si>
  <si>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</si>
  <si>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</si>
  <si>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</si>
  <si>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</si>
  <si>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</si>
  <si>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</si>
  <si>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</si>
  <si>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</si>
  <si>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</si>
  <si>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</si>
  <si>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</si>
  <si>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</si>
  <si>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</si>
  <si>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</si>
  <si>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</si>
  <si>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</si>
  <si>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</si>
  <si>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</si>
  <si>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</si>
  <si>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</si>
  <si>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</si>
  <si>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</si>
  <si>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</si>
  <si>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</si>
  <si>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</si>
  <si>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</si>
  <si>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</si>
  <si>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</si>
  <si>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</si>
  <si>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</si>
  <si>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</si>
  <si>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</si>
  <si>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</si>
  <si>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</si>
  <si>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</si>
  <si>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</si>
  <si>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</si>
  <si>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</si>
  <si>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</si>
  <si>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</si>
  <si>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</si>
  <si>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</si>
  <si>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</si>
  <si>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</si>
  <si>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</si>
  <si>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</si>
  <si>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</si>
  <si>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</si>
  <si>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</si>
  <si>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</si>
  <si>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</si>
  <si>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</si>
  <si>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</si>
  <si>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</si>
  <si>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</si>
  <si>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</si>
  <si>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</si>
  <si>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</si>
  <si>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</si>
  <si>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</si>
  <si>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</si>
  <si>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</si>
  <si>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</si>
  <si>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</si>
  <si>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</si>
  <si>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</si>
  <si>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</si>
  <si>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</si>
  <si>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</si>
  <si>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</si>
  <si>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</si>
  <si>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</si>
  <si>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</si>
  <si>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</si>
  <si>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</si>
  <si>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</si>
  <si>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</si>
  <si>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</si>
  <si>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</si>
  <si>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</si>
  <si>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</si>
  <si>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</si>
  <si>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</si>
  <si>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</si>
  <si>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</si>
  <si>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</si>
  <si>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</si>
  <si>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</si>
  <si>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</si>
  <si>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</si>
  <si>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</si>
  <si>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</si>
  <si>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</si>
  <si>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</si>
  <si>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</si>
  <si>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</si>
  <si>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</si>
  <si>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</si>
  <si>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</si>
  <si>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</si>
  <si>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</si>
  <si>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</si>
  <si>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</si>
  <si>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</si>
  <si>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</si>
  <si>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</si>
  <si>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</si>
  <si>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</si>
  <si>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</si>
  <si>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</si>
  <si>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</si>
  <si>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</si>
  <si>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</si>
  <si>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</si>
  <si>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</si>
  <si>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</si>
  <si>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</si>
  <si>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</si>
  <si>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</si>
  <si>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</si>
  <si>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</si>
  <si>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</si>
  <si>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</si>
  <si>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</si>
  <si>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</si>
  <si>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</si>
  <si>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</si>
  <si>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</si>
  <si>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</si>
  <si>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</si>
  <si>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</si>
  <si>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</si>
  <si>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</si>
  <si>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</si>
  <si>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</si>
  <si>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</si>
  <si>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</si>
  <si>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</si>
  <si>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</si>
  <si>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</si>
  <si>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</si>
  <si>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</si>
  <si>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</si>
  <si>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</si>
  <si>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</si>
  <si>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</si>
  <si>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</si>
  <si>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</si>
  <si>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</si>
  <si>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</si>
  <si>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</si>
  <si>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</si>
  <si>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</si>
  <si>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</si>
  <si>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</si>
  <si>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</si>
  <si>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</si>
  <si>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</si>
  <si>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</si>
  <si>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</si>
  <si>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</si>
  <si>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</si>
  <si>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</si>
  <si>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</si>
  <si>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</si>
  <si>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</si>
  <si>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</si>
  <si>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</si>
  <si>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</si>
  <si>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</si>
  <si>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</si>
  <si>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</si>
  <si>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</si>
  <si>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</si>
  <si>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</si>
  <si>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</si>
  <si>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</si>
  <si>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</si>
  <si>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</si>
  <si>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</si>
  <si>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</si>
  <si>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</si>
  <si>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</si>
  <si>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</si>
  <si>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</si>
  <si>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</si>
  <si>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</si>
  <si>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</si>
  <si>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</si>
  <si>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</si>
  <si>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</si>
  <si>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</si>
  <si>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</si>
  <si>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</si>
  <si>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</si>
  <si>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</si>
  <si>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</si>
  <si>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</si>
  <si>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</si>
  <si>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</si>
  <si>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</si>
  <si>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</si>
  <si>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</si>
  <si>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</si>
  <si>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</si>
  <si>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</si>
  <si>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</si>
  <si>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</si>
  <si>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</si>
  <si>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</si>
  <si>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</si>
  <si>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</si>
  <si>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</si>
  <si>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</si>
  <si>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</si>
  <si>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</si>
  <si>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</si>
  <si>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</si>
  <si>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</si>
  <si>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</si>
  <si>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</si>
  <si>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</si>
  <si>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</si>
  <si>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</si>
  <si>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</si>
  <si>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</si>
  <si>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</si>
  <si>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</si>
  <si>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</si>
  <si>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</si>
  <si>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</si>
  <si>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</si>
  <si>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</si>
  <si>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</si>
  <si>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</si>
  <si>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</si>
  <si>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</si>
  <si>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</si>
  <si>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</si>
  <si>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</si>
  <si>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</si>
  <si>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</si>
  <si>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</si>
  <si>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</si>
  <si>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</si>
  <si>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</si>
  <si>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</si>
  <si>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</si>
  <si>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</si>
  <si>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</si>
  <si>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</si>
  <si>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</si>
  <si>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</si>
  <si>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</si>
  <si>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</si>
  <si>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</si>
  <si>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</si>
  <si>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</si>
  <si>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</si>
  <si>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</si>
  <si>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</si>
  <si>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</si>
  <si>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</si>
  <si>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</si>
  <si>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</si>
  <si>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</si>
  <si>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</si>
  <si>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</si>
  <si>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</si>
  <si>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</si>
  <si>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</si>
  <si>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</si>
  <si>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</si>
  <si>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</si>
  <si>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</si>
  <si>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</si>
  <si>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</si>
  <si>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</si>
  <si>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</si>
  <si>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</si>
  <si>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</si>
  <si>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</si>
  <si>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</si>
  <si>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</si>
  <si>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</si>
  <si>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</si>
  <si>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</si>
  <si>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</si>
  <si>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</si>
  <si>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</si>
  <si>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</si>
  <si>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</si>
  <si>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</si>
  <si>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</si>
  <si>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</si>
  <si>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</si>
  <si>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</si>
  <si>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</si>
  <si>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</si>
  <si>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</si>
  <si>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</si>
  <si>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</si>
  <si>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</si>
  <si>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</si>
  <si>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</si>
  <si>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</si>
  <si>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</si>
  <si>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</si>
  <si>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</si>
  <si>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</si>
  <si>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</si>
  <si>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</si>
  <si>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</si>
  <si>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</si>
  <si>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</si>
  <si>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</si>
  <si>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</si>
  <si>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</si>
  <si>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</si>
  <si>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</si>
  <si>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</si>
  <si>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</si>
  <si>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</si>
  <si>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</si>
  <si>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</si>
  <si>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</si>
  <si>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</si>
  <si>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</si>
  <si>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</si>
  <si>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</si>
  <si>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</si>
  <si>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</si>
  <si>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</si>
  <si>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</si>
  <si>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</si>
  <si>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</si>
  <si>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</si>
  <si>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</si>
  <si>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</si>
  <si>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</si>
  <si>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</si>
  <si>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</si>
  <si>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</si>
  <si>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</si>
  <si>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</si>
  <si>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</si>
  <si>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</si>
  <si>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</si>
  <si>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</si>
  <si>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</si>
  <si>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</si>
  <si>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</si>
  <si>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</si>
  <si>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</si>
  <si>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</si>
  <si>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</si>
  <si>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</si>
  <si>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</si>
  <si>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</si>
  <si>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</si>
  <si>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</si>
  <si>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</si>
  <si>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</si>
  <si>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</si>
  <si>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</si>
  <si>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</si>
  <si>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</si>
  <si>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</si>
  <si>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</si>
  <si>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</si>
  <si>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</si>
  <si>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</si>
  <si>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</si>
  <si>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</si>
  <si>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</si>
  <si>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</si>
  <si>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</si>
  <si>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</si>
  <si>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</si>
  <si>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</si>
  <si>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</si>
  <si>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</si>
  <si>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</si>
  <si>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</si>
  <si>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</si>
  <si>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</si>
  <si>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</si>
  <si>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</si>
  <si>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</si>
  <si>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</si>
  <si>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</si>
  <si>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</si>
  <si>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</si>
  <si>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</si>
  <si>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</si>
  <si>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</si>
  <si>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</si>
  <si>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</si>
  <si>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</si>
  <si>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</si>
  <si>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</si>
  <si>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</si>
  <si>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</si>
  <si>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</si>
  <si>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</si>
  <si>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</si>
  <si>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</si>
  <si>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</si>
  <si>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</si>
  <si>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</si>
  <si>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</si>
  <si>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</si>
  <si>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</si>
  <si>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</si>
  <si>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</si>
  <si>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</si>
  <si>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</si>
  <si>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</si>
  <si>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</si>
  <si>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</si>
  <si>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</si>
  <si>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</si>
  <si>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</si>
  <si>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</si>
  <si>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</si>
  <si>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</si>
  <si>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</si>
  <si>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</si>
  <si>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</si>
  <si>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</si>
  <si>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</si>
  <si>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</si>
  <si>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</si>
  <si>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</si>
  <si>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</si>
  <si>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</si>
  <si>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</si>
  <si>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</si>
  <si>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</si>
  <si>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</si>
  <si>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</si>
  <si>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</si>
  <si>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</si>
  <si>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</si>
  <si>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</si>
  <si>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</si>
  <si>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</si>
  <si>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</si>
  <si>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</si>
  <si>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</si>
  <si>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</si>
  <si>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</si>
  <si>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</si>
  <si>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</si>
  <si>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</si>
  <si>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</si>
  <si>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</si>
  <si>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</si>
  <si>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</si>
  <si>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</si>
  <si>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</si>
  <si>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</si>
  <si>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</si>
  <si>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</si>
  <si>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</si>
  <si>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</si>
  <si>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</si>
  <si>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</si>
  <si>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</si>
  <si>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</si>
  <si>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</si>
  <si>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</si>
  <si>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</si>
  <si>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</si>
  <si>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</si>
  <si>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</si>
  <si>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</si>
  <si>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</si>
  <si>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</si>
  <si>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</si>
  <si>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</si>
  <si>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</si>
  <si>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</si>
  <si>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</si>
  <si>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</si>
  <si>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</si>
  <si>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</si>
  <si>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</si>
  <si>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</si>
  <si>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</si>
  <si>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</si>
  <si>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</si>
  <si>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</si>
  <si>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</si>
  <si>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</si>
  <si>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</si>
  <si>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</si>
  <si>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</si>
  <si>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</si>
  <si>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</si>
  <si>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</si>
  <si>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</si>
  <si>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</si>
  <si>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</si>
  <si>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</si>
  <si>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</si>
  <si>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</si>
  <si>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</si>
  <si>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</si>
  <si>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</si>
  <si>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</si>
  <si>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</si>
  <si>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</si>
  <si>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</si>
  <si>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</si>
  <si>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</si>
  <si>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</si>
  <si>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</si>
  <si>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</si>
  <si>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</si>
  <si>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</si>
  <si>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</si>
  <si>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</si>
  <si>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</si>
  <si>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</si>
  <si>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</si>
  <si>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</si>
  <si>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</si>
  <si>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</si>
  <si>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</si>
  <si>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</si>
  <si>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</si>
  <si>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</si>
  <si>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</si>
  <si>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</si>
  <si>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</si>
  <si>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</si>
  <si>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</si>
  <si>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</si>
  <si>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</si>
  <si>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</si>
  <si>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</si>
  <si>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</si>
  <si>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</si>
  <si>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</si>
  <si>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</si>
  <si>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</si>
  <si>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</si>
  <si>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</si>
  <si>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</si>
  <si>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</si>
  <si>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</si>
  <si>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</si>
  <si>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</si>
  <si>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</si>
  <si>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</si>
  <si>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</si>
  <si>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</si>
  <si>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</si>
  <si>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</si>
  <si>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</si>
  <si>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</si>
  <si>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</si>
  <si>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</si>
  <si>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</si>
  <si>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</si>
  <si>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</si>
  <si>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</si>
  <si>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</si>
  <si>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</si>
  <si>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</si>
  <si>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</si>
  <si>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</si>
  <si>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</si>
  <si>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</si>
  <si>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</si>
  <si>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</si>
  <si>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</si>
  <si>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</si>
  <si>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</si>
  <si>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</si>
  <si>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</si>
  <si>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</si>
  <si>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</si>
  <si>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</si>
  <si>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</si>
  <si>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</si>
  <si>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</si>
  <si>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</si>
  <si>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</si>
  <si>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</si>
  <si>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</si>
  <si>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</si>
  <si>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</si>
  <si>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</si>
  <si>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</si>
  <si>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</si>
  <si>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</si>
  <si>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</si>
  <si>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</si>
  <si>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</si>
  <si>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</si>
  <si>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</si>
  <si>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</si>
  <si>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</si>
  <si>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</si>
  <si>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</si>
  <si>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</si>
  <si>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</si>
  <si>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</si>
  <si>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</si>
  <si>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</si>
  <si>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</si>
  <si>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</si>
  <si>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</si>
  <si>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</si>
  <si>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</si>
  <si>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</si>
  <si>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</si>
  <si>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</si>
  <si>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</si>
  <si>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</si>
  <si>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</si>
  <si>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</si>
  <si>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</si>
  <si>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</si>
  <si>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</si>
  <si>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</si>
  <si>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</si>
  <si>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</si>
  <si>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</si>
  <si>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</si>
  <si>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</si>
  <si>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</si>
  <si>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</si>
  <si>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</si>
  <si>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</si>
  <si>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</si>
  <si>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</si>
  <si>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</si>
  <si>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</si>
  <si>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</si>
  <si>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</si>
  <si>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</si>
  <si>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</si>
  <si>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</si>
  <si>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</si>
  <si>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</si>
  <si>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</si>
  <si>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</si>
  <si>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</si>
  <si>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</si>
  <si>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</si>
  <si>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</si>
  <si>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</si>
  <si>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</si>
  <si>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</si>
  <si>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</si>
  <si>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</si>
  <si>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</si>
  <si>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</si>
  <si>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</si>
  <si>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</si>
  <si>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</si>
  <si>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</si>
  <si>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</si>
  <si>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</si>
  <si>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</si>
  <si>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</si>
  <si>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</si>
  <si>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</si>
  <si>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</si>
  <si>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</si>
  <si>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</si>
  <si>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</si>
  <si>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</si>
  <si>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</si>
  <si>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</si>
  <si>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</si>
  <si>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</si>
  <si>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</si>
  <si>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</si>
  <si>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</si>
  <si>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</si>
  <si>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</si>
  <si>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</si>
  <si>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</si>
  <si>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</si>
  <si>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</si>
  <si>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</si>
  <si>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</si>
  <si>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</si>
  <si>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</si>
  <si>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</si>
  <si>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</si>
  <si>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</si>
  <si>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</si>
  <si>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</si>
  <si>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</si>
  <si>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</si>
  <si>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</si>
  <si>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</si>
  <si>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</si>
  <si>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</si>
  <si>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</si>
  <si>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</si>
  <si>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</si>
  <si>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</si>
  <si>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</si>
  <si>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</si>
  <si>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</si>
  <si>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</si>
  <si>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</si>
  <si>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</si>
  <si>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</si>
  <si>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</si>
  <si>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</si>
  <si>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</si>
  <si>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</si>
  <si>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</si>
  <si>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</si>
  <si>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</si>
  <si>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</si>
  <si>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</si>
  <si>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</si>
  <si>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</si>
  <si>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</si>
  <si>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</si>
  <si>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</si>
  <si>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</si>
  <si>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</si>
  <si>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</si>
  <si>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</si>
  <si>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</si>
  <si>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</si>
  <si>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</si>
  <si>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</si>
  <si>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</si>
  <si>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</si>
  <si>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</si>
  <si>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</si>
  <si>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</si>
  <si>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</si>
  <si>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</si>
  <si>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</si>
  <si>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</si>
  <si>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</si>
  <si>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</si>
  <si>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</si>
  <si>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</si>
  <si>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</si>
  <si>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</si>
  <si>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</si>
  <si>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</si>
  <si>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</si>
  <si>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</si>
  <si>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</si>
  <si>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</si>
  <si>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</si>
  <si>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</si>
  <si>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</si>
  <si>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</si>
  <si>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</si>
  <si>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</si>
  <si>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</si>
  <si>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</si>
  <si>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</si>
  <si>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</si>
  <si>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</si>
  <si>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</si>
  <si>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</si>
  <si>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</si>
  <si>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</si>
  <si>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</si>
  <si>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</si>
  <si>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</si>
  <si>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</si>
  <si>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</si>
  <si>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</si>
  <si>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</si>
  <si>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</si>
  <si>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</si>
  <si>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</si>
  <si>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</si>
  <si>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</si>
  <si>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</si>
  <si>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</si>
  <si>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</si>
  <si>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</si>
  <si>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</si>
  <si>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</si>
  <si>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</si>
  <si>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</si>
  <si>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</si>
  <si>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</si>
  <si>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</si>
  <si>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</si>
  <si>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</si>
  <si>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</si>
  <si>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</si>
  <si>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</si>
  <si>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</si>
  <si>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</si>
  <si>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</si>
  <si>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</si>
  <si>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</si>
  <si>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</si>
  <si>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</si>
  <si>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</si>
  <si>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</si>
  <si>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</si>
  <si>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</si>
  <si>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</si>
  <si>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</si>
  <si>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</si>
  <si>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</si>
  <si>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</si>
  <si>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</si>
  <si>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</si>
  <si>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</si>
  <si>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</si>
  <si>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</si>
  <si>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</si>
  <si>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</si>
  <si>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</si>
  <si>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</si>
  <si>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</si>
  <si>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</si>
  <si>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</si>
  <si>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</si>
  <si>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</si>
  <si>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</si>
  <si>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</si>
  <si>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</si>
  <si>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</si>
  <si>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</si>
  <si>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</si>
  <si>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</si>
  <si>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</si>
  <si>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</si>
  <si>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</si>
  <si>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</si>
  <si>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</si>
  <si>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</si>
  <si>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</si>
  <si>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</si>
  <si>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</si>
  <si>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</si>
  <si>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</si>
  <si>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</si>
  <si>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</si>
  <si>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</si>
  <si>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</si>
  <si>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</si>
  <si>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</si>
  <si>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</si>
  <si>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</si>
  <si>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</si>
  <si>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</si>
  <si>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</si>
  <si>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</si>
  <si>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</si>
  <si>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</si>
  <si>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</si>
  <si>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</si>
  <si>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</si>
  <si>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</si>
  <si>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</si>
  <si>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</si>
  <si>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</si>
  <si>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</si>
  <si>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</si>
  <si>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</si>
  <si>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</si>
  <si>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</si>
  <si>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</si>
  <si>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</si>
  <si>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</si>
  <si>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</si>
  <si>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</si>
  <si>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</si>
  <si>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</si>
  <si>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</si>
  <si>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</si>
  <si>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</si>
  <si>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</si>
  <si>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</si>
  <si>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</si>
  <si>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</si>
  <si>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</si>
  <si>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</si>
  <si>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</si>
  <si>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</si>
  <si>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</si>
  <si>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</si>
  <si>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</si>
  <si>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</si>
  <si>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</si>
  <si>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</si>
  <si>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</si>
  <si>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</si>
  <si>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</si>
  <si>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</si>
  <si>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</si>
  <si>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</si>
  <si>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</si>
  <si>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</si>
  <si>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</si>
  <si>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</si>
  <si>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</si>
  <si>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</si>
  <si>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</si>
  <si>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</si>
  <si>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</si>
  <si>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</si>
  <si>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</si>
  <si>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</si>
  <si>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</si>
  <si>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</si>
  <si>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</si>
  <si>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</si>
  <si>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</si>
  <si>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</si>
  <si>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</si>
  <si>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</si>
  <si>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</si>
  <si>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</si>
  <si>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</si>
  <si>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</si>
  <si>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</si>
  <si>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</si>
  <si>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</si>
  <si>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</si>
  <si>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</si>
  <si>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</si>
  <si>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</si>
  <si>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</si>
  <si>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</si>
  <si>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</si>
  <si>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</si>
  <si>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</si>
  <si>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</si>
  <si>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</si>
  <si>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</si>
  <si>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</si>
  <si>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</si>
  <si>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</si>
  <si>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</si>
  <si>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</si>
  <si>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</si>
  <si>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</si>
  <si>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</si>
  <si>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</si>
  <si>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</si>
  <si>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</si>
  <si>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</si>
  <si>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</si>
  <si>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</si>
  <si>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</si>
  <si>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</si>
  <si>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</si>
  <si>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</si>
  <si>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</si>
  <si>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</si>
  <si>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</si>
  <si>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</si>
  <si>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</si>
  <si>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</si>
  <si>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</si>
  <si>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</si>
  <si>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</si>
  <si>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</si>
  <si>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</si>
  <si>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</si>
  <si>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</si>
  <si>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</si>
  <si>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</si>
  <si>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</si>
  <si>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</si>
  <si>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</si>
  <si>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</si>
  <si>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</si>
  <si>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</si>
  <si>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</si>
  <si>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</si>
  <si>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</si>
  <si>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</si>
  <si>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</si>
  <si>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</si>
  <si>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</si>
  <si>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</si>
  <si>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</si>
  <si>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</si>
  <si>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</si>
  <si>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</si>
  <si>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</si>
  <si>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</si>
  <si>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</si>
  <si>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</si>
  <si>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</si>
  <si>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</si>
  <si>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</si>
  <si>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</si>
  <si>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</si>
  <si>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</si>
  <si>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</si>
  <si>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</si>
  <si>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</si>
  <si>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</si>
  <si>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</si>
  <si>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</si>
  <si>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</si>
  <si>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</si>
  <si>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</si>
  <si>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</si>
  <si>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</si>
  <si>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</si>
  <si>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</si>
  <si>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</si>
  <si>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</si>
  <si>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</si>
  <si>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</si>
  <si>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</si>
  <si>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</si>
  <si>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</si>
  <si>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</si>
  <si>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</si>
  <si>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</si>
  <si>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</si>
  <si>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</si>
  <si>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</si>
  <si>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</si>
  <si>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</si>
  <si>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</si>
  <si>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</si>
  <si>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</si>
  <si>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</si>
  <si>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</si>
  <si>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</si>
  <si>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</si>
  <si>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</si>
  <si>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</si>
  <si>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</si>
  <si>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</si>
  <si>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</si>
  <si>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</si>
  <si>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</si>
  <si>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</si>
  <si>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</si>
  <si>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</si>
  <si>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</si>
  <si>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</si>
  <si>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</si>
  <si>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</si>
  <si>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</si>
  <si>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</si>
  <si>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</si>
  <si>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</si>
  <si>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</si>
  <si>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</si>
  <si>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</si>
  <si>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</si>
  <si>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</si>
  <si>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</si>
  <si>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</si>
  <si>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</si>
  <si>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</si>
  <si>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</si>
  <si>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</si>
  <si>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</si>
  <si>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</si>
  <si>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</si>
  <si>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</si>
  <si>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</si>
  <si>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</si>
  <si>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</si>
  <si>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</si>
  <si>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</si>
  <si>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</si>
  <si>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</si>
  <si>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</si>
  <si>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</si>
  <si>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</si>
  <si>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</si>
  <si>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</si>
  <si>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</si>
  <si>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</si>
  <si>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</si>
  <si>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</si>
  <si>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</si>
  <si>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</si>
  <si>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</si>
  <si>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</si>
  <si>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</si>
  <si>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</si>
  <si>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</si>
  <si>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</si>
  <si>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</si>
  <si>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</si>
  <si>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</si>
  <si>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</si>
  <si>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</si>
  <si>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</si>
  <si>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</si>
  <si>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</si>
  <si>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</si>
  <si>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</si>
  <si>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</si>
  <si>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</si>
  <si>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</si>
  <si>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</si>
  <si>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</si>
  <si>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</si>
  <si>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</si>
  <si>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</si>
  <si>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</si>
  <si>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</si>
  <si>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</si>
  <si>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</si>
  <si>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</si>
  <si>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</si>
  <si>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</si>
  <si>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</si>
  <si>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</si>
  <si>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</si>
  <si>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</si>
  <si>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</si>
  <si>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</si>
  <si>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</si>
  <si>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</si>
  <si>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</si>
  <si>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</si>
  <si>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</si>
  <si>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</si>
  <si>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</si>
  <si>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</si>
  <si>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</si>
  <si>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</si>
  <si>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</si>
  <si>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</si>
  <si>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</si>
  <si>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</si>
  <si>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</si>
  <si>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</si>
  <si>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</si>
  <si>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</si>
  <si>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</si>
  <si>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</si>
  <si>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</si>
  <si>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</si>
  <si>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</si>
  <si>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</si>
  <si>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</si>
  <si>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</si>
  <si>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</si>
  <si>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</si>
  <si>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</si>
  <si>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</si>
  <si>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</si>
  <si>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</si>
  <si>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</si>
  <si>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</si>
  <si>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</si>
  <si>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</si>
  <si>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</si>
  <si>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</si>
  <si>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</si>
  <si>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</si>
  <si>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</si>
  <si>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</si>
  <si>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</si>
  <si>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</si>
  <si>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</si>
  <si>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</si>
  <si>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</si>
  <si>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</si>
  <si>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</si>
  <si>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</si>
  <si>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</si>
  <si>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</si>
  <si>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</si>
  <si>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</si>
  <si>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</si>
  <si>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</si>
  <si>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</si>
  <si>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</si>
  <si>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</si>
  <si>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</si>
  <si>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</si>
  <si>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</si>
  <si>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</si>
  <si>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</si>
  <si>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</si>
  <si>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</si>
  <si>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</si>
  <si>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</si>
  <si>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</si>
  <si>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</si>
  <si>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</si>
  <si>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</si>
  <si>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</si>
  <si>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</si>
  <si>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</si>
  <si>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</si>
  <si>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</si>
  <si>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</si>
  <si>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</si>
  <si>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</si>
  <si>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</si>
  <si>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</si>
  <si>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</si>
  <si>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</si>
  <si>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</si>
  <si>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</si>
  <si>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</si>
  <si>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</si>
  <si>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</si>
  <si>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</si>
  <si>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</si>
  <si>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</si>
  <si>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</si>
  <si>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</si>
  <si>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</si>
  <si>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</si>
  <si>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</si>
  <si>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</si>
  <si>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</si>
  <si>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</si>
  <si>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</si>
  <si>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</si>
  <si>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</si>
  <si>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</si>
  <si>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</si>
  <si>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</si>
  <si>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</si>
  <si>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</si>
  <si>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</si>
  <si>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</si>
  <si>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</si>
  <si>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</si>
  <si>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</si>
  <si>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</si>
  <si>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</si>
  <si>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</si>
  <si>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</si>
  <si>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</si>
  <si>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</si>
  <si>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</si>
  <si>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</si>
  <si>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</si>
  <si>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</si>
  <si>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</si>
  <si>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</si>
  <si>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</si>
  <si>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</si>
  <si>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</si>
  <si>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</si>
  <si>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</si>
  <si>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</si>
  <si>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</si>
  <si>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</si>
  <si>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</si>
  <si>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</si>
  <si>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</si>
  <si>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</si>
  <si>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</si>
  <si>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</si>
  <si>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</si>
  <si>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</si>
  <si>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</si>
  <si>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</si>
  <si>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</si>
  <si>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</si>
  <si>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</si>
  <si>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</si>
  <si>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</si>
  <si>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</si>
  <si>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</si>
  <si>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</si>
  <si>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</si>
  <si>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</si>
  <si>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</si>
  <si>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</si>
  <si>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</si>
  <si>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</si>
  <si>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</si>
  <si>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</si>
  <si>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</si>
  <si>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</si>
  <si>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</si>
  <si>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</si>
  <si>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</si>
  <si>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</si>
  <si>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</si>
  <si>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</si>
  <si>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</si>
  <si>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</si>
  <si>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</si>
  <si>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</si>
  <si>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</si>
  <si>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</si>
  <si>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</si>
  <si>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</si>
  <si>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</si>
  <si>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</si>
  <si>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</si>
  <si>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</si>
  <si>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</si>
  <si>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</si>
  <si>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</si>
  <si>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</si>
  <si>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</si>
  <si>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</si>
  <si>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</si>
  <si>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</si>
  <si>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</si>
  <si>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</si>
  <si>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</si>
  <si>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</si>
  <si>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</si>
  <si>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</si>
  <si>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</si>
  <si>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</si>
  <si>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</si>
  <si>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</si>
  <si>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</si>
  <si>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</si>
  <si>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</si>
  <si>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</si>
  <si>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</si>
  <si>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</si>
  <si>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</si>
  <si>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</si>
  <si>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</si>
  <si>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</si>
  <si>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</si>
  <si>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</si>
  <si>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</si>
  <si>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</si>
  <si>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</si>
  <si>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</si>
  <si>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</si>
  <si>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</si>
  <si>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</si>
  <si>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</si>
  <si>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</si>
  <si>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</si>
  <si>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</si>
  <si>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</si>
  <si>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</si>
  <si>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</si>
  <si>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</si>
  <si>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</si>
  <si>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</si>
  <si>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</si>
  <si>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</si>
  <si>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</si>
  <si>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</si>
  <si>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</si>
  <si>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</si>
  <si>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</si>
  <si>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</si>
  <si>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</si>
  <si>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</si>
  <si>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</si>
  <si>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</si>
  <si>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</si>
  <si>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</si>
  <si>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</si>
  <si>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</si>
  <si>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</si>
  <si>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</si>
  <si>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</si>
  <si>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</si>
  <si>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</si>
  <si>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</si>
  <si>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</si>
  <si>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</si>
  <si>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</si>
  <si>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</si>
  <si>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</si>
  <si>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</si>
  <si>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</si>
  <si>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</si>
  <si>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</si>
  <si>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</si>
  <si>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</si>
  <si>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</si>
  <si>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</si>
  <si>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</si>
  <si>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</si>
  <si>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</si>
  <si>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</si>
  <si>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</si>
  <si>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</si>
  <si>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</si>
  <si>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</si>
  <si>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</si>
  <si>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</si>
  <si>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</si>
  <si>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</si>
  <si>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</si>
  <si>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</si>
  <si>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</si>
  <si>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</si>
  <si>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</si>
  <si>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</si>
  <si>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</si>
  <si>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</si>
  <si>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</si>
  <si>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</si>
  <si>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</si>
  <si>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</si>
  <si>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</si>
  <si>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</si>
  <si>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</si>
  <si>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</si>
  <si>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</si>
  <si>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</si>
  <si>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</si>
  <si>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</si>
  <si>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</si>
  <si>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</si>
  <si>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</si>
  <si>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</si>
  <si>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</si>
  <si>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</si>
  <si>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</si>
  <si>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</si>
  <si>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</si>
  <si>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</si>
  <si>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</si>
  <si>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</si>
  <si>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</si>
  <si>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</si>
  <si>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</si>
  <si>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</si>
  <si>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</si>
  <si>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</si>
  <si>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</si>
  <si>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</si>
  <si>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</si>
  <si>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</si>
  <si>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</si>
  <si>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</si>
  <si>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</si>
  <si>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</si>
  <si>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</si>
  <si>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</si>
  <si>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</si>
  <si>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</si>
  <si>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</si>
  <si>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</si>
  <si>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</si>
  <si>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</si>
  <si>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</si>
  <si>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</si>
  <si>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</si>
  <si>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</si>
  <si>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</si>
  <si>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</si>
  <si>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</si>
  <si>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</si>
  <si>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</si>
  <si>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</si>
  <si>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</si>
  <si>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</si>
  <si>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</si>
  <si>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</si>
  <si>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</si>
  <si>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</si>
  <si>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</si>
  <si>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</si>
  <si>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</si>
  <si>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</si>
  <si>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</si>
  <si>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</si>
  <si>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</si>
  <si>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</si>
  <si>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</si>
  <si>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</si>
  <si>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</si>
  <si>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</si>
  <si>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</si>
  <si>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</si>
  <si>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</si>
  <si>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</si>
  <si>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</si>
  <si>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</si>
  <si>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</si>
  <si>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</si>
  <si>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</si>
  <si>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</si>
  <si>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</si>
  <si>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</si>
  <si>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</si>
  <si>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</si>
  <si>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</si>
  <si>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</si>
  <si>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</si>
  <si>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</si>
  <si>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</si>
  <si>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</si>
  <si>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</si>
  <si>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</si>
  <si>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</si>
  <si>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</si>
  <si>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</si>
  <si>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</si>
  <si>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</si>
  <si>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</si>
  <si>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</si>
  <si>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</si>
  <si>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</si>
  <si>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</si>
  <si>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</si>
  <si>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</si>
  <si>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</si>
  <si>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</si>
  <si>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</si>
  <si>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</si>
  <si>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</si>
  <si>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</si>
  <si>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</si>
  <si>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</si>
  <si>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</si>
  <si>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</si>
  <si>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</si>
  <si>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</si>
  <si>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</si>
  <si>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</si>
  <si>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</si>
  <si>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</si>
  <si>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</si>
  <si>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</si>
  <si>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</si>
  <si>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</si>
  <si>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</si>
  <si>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</si>
  <si>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</si>
  <si>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</si>
  <si>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</si>
  <si>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</si>
  <si>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</si>
  <si>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</si>
  <si>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</si>
  <si>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</si>
  <si>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</si>
  <si>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</si>
  <si>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</si>
  <si>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</si>
  <si>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</si>
  <si>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</si>
  <si>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</si>
  <si>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</si>
  <si>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</si>
  <si>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</si>
  <si>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</si>
  <si>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</si>
  <si>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</si>
  <si>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</si>
  <si>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</si>
  <si>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</si>
  <si>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</si>
  <si>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</si>
  <si>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</si>
  <si>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</si>
  <si>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</si>
  <si>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</si>
  <si>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</si>
  <si>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</si>
  <si>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</si>
  <si>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</si>
  <si>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</si>
  <si>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</si>
  <si>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</si>
  <si>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</si>
  <si>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</si>
  <si>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</si>
  <si>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</si>
  <si>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</si>
  <si>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</si>
  <si>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</si>
  <si>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</si>
  <si>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</si>
  <si>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</si>
  <si>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</si>
  <si>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</si>
  <si>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</si>
  <si>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</si>
  <si>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</si>
  <si>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</si>
  <si>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</si>
  <si>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</si>
  <si>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</si>
  <si>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</si>
  <si>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</si>
  <si>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</si>
  <si>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</si>
  <si>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</si>
  <si>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</si>
  <si>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</si>
  <si>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</si>
  <si>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</si>
  <si>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</si>
  <si>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</si>
  <si>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</si>
  <si>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</si>
  <si>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</si>
  <si>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</si>
  <si>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</si>
  <si>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</si>
  <si>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</si>
  <si>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</si>
  <si>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</si>
  <si>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</si>
  <si>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</si>
  <si>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</si>
  <si>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</si>
  <si>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</si>
  <si>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</si>
  <si>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</si>
  <si>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</si>
  <si>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</si>
  <si>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</si>
  <si>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</si>
  <si>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</si>
  <si>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</si>
  <si>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</si>
  <si>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</si>
  <si>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</si>
  <si>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</si>
  <si>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</si>
  <si>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</si>
  <si>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</si>
  <si>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</si>
  <si>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</si>
  <si>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</si>
  <si>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</si>
  <si>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</si>
  <si>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</si>
  <si>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</si>
  <si>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</si>
  <si>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</si>
  <si>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</si>
  <si>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</si>
  <si>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</si>
  <si>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</si>
  <si>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</si>
  <si>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</si>
  <si>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</si>
  <si>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</si>
  <si>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</si>
  <si>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</si>
  <si>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</si>
  <si>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</si>
  <si>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</si>
  <si>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</si>
  <si>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</si>
  <si>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</si>
  <si>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</si>
  <si>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</si>
  <si>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</si>
  <si>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</si>
  <si>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</si>
  <si>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</si>
  <si>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</si>
  <si>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</si>
  <si>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</si>
  <si>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</si>
  <si>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</si>
  <si>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</si>
  <si>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</si>
  <si>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</si>
  <si>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</si>
  <si>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</si>
  <si>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</si>
  <si>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</si>
  <si>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</si>
  <si>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</si>
  <si>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</si>
  <si>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</si>
  <si>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</si>
  <si>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</si>
  <si>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</si>
  <si>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</si>
  <si>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</si>
  <si>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</si>
  <si>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</si>
  <si>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</si>
  <si>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</si>
  <si>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</si>
  <si>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</si>
  <si>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</si>
  <si>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</si>
  <si>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</si>
  <si>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</si>
  <si>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</si>
  <si>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</si>
  <si>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</si>
  <si>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</si>
  <si>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</si>
  <si>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</si>
  <si>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</si>
  <si>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</si>
  <si>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</si>
  <si>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</si>
  <si>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</si>
  <si>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</si>
  <si>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</si>
  <si>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</si>
  <si>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</si>
  <si>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</si>
  <si>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</si>
  <si>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</si>
  <si>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</si>
  <si>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</si>
  <si>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</si>
  <si>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</si>
  <si>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</si>
  <si>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</si>
  <si>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</si>
  <si>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</si>
  <si>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</si>
  <si>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</si>
  <si>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</si>
  <si>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</si>
  <si>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</si>
  <si>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</si>
  <si>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</si>
  <si>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</si>
  <si>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</si>
  <si>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</si>
  <si>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</si>
  <si>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</si>
  <si>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</si>
  <si>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</si>
  <si>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</si>
  <si>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</si>
  <si>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</si>
  <si>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</si>
  <si>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</si>
  <si>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</si>
  <si>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</si>
  <si>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</si>
  <si>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</si>
  <si>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</si>
  <si>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</si>
  <si>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</si>
  <si>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</si>
  <si>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</si>
  <si>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</si>
  <si>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</si>
  <si>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</si>
  <si>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</si>
  <si>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</si>
  <si>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</si>
  <si>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</si>
  <si>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</si>
  <si>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</si>
  <si>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</si>
  <si>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</si>
  <si>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</si>
  <si>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</si>
  <si>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</si>
  <si>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</si>
  <si>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</si>
  <si>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</si>
  <si>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</si>
  <si>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</si>
  <si>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</si>
  <si>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</si>
  <si>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</si>
  <si>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</si>
  <si>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</si>
  <si>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</si>
  <si>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</si>
  <si>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</si>
  <si>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</si>
  <si>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</si>
  <si>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</si>
  <si>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</si>
  <si>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</si>
  <si>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</si>
  <si>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</si>
  <si>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</si>
  <si>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</si>
  <si>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</si>
  <si>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</si>
  <si>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</si>
  <si>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</si>
  <si>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</si>
  <si>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</si>
  <si>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</si>
  <si>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</si>
  <si>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</si>
  <si>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</si>
  <si>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</si>
  <si>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</si>
  <si>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</si>
  <si>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</si>
  <si>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</si>
  <si>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</si>
  <si>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</si>
  <si>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</si>
  <si>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</si>
  <si>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</si>
  <si>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</si>
  <si>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</si>
  <si>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</si>
  <si>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</si>
  <si>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</si>
  <si>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</si>
  <si>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</si>
  <si>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</si>
  <si>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</si>
  <si>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</si>
  <si>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</si>
  <si>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</si>
  <si>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</si>
  <si>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</si>
  <si>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</si>
  <si>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</si>
  <si>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</si>
  <si>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</si>
  <si>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</si>
  <si>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</si>
  <si>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</si>
  <si>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</si>
  <si>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</si>
  <si>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</si>
  <si>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</si>
  <si>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</si>
  <si>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</si>
  <si>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</si>
  <si>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</si>
  <si>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</si>
  <si>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</si>
  <si>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</si>
  <si>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</si>
  <si>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</si>
  <si>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</si>
  <si>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</si>
  <si>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</si>
  <si>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</si>
  <si>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</si>
  <si>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</si>
  <si>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</si>
  <si>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</si>
  <si>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</si>
  <si>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</si>
  <si>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</si>
  <si>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</si>
  <si>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</si>
  <si>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</si>
  <si>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</si>
  <si>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</si>
  <si>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</si>
  <si>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</si>
  <si>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</si>
  <si>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</si>
  <si>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</si>
  <si>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</si>
  <si>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</si>
  <si>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</si>
  <si>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</si>
  <si>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</si>
  <si>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</si>
  <si>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</si>
  <si>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</si>
  <si>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</si>
  <si>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</si>
  <si>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</si>
  <si>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</si>
  <si>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</si>
  <si>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</si>
  <si>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</si>
  <si>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</si>
  <si>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</si>
  <si>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</si>
  <si>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</si>
  <si>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</si>
  <si>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</si>
  <si>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</si>
  <si>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</si>
  <si>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</si>
  <si>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</si>
  <si>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</si>
  <si>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</si>
  <si>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</si>
  <si>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</si>
  <si>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</si>
  <si>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</si>
  <si>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</si>
  <si>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</si>
  <si>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</si>
  <si>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</si>
  <si>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</si>
  <si>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</si>
  <si>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</si>
  <si>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</si>
  <si>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</si>
  <si>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</si>
  <si>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</si>
  <si>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</si>
  <si>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</si>
  <si>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</si>
  <si>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</si>
  <si>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</si>
  <si>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</si>
  <si>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</si>
  <si>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</si>
  <si>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</si>
  <si>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</si>
  <si>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</si>
  <si>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</si>
  <si>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</si>
  <si>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</si>
  <si>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</si>
  <si>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</si>
  <si>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</si>
  <si>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</si>
  <si>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</si>
  <si>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</si>
  <si>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</si>
  <si>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</si>
  <si>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</si>
  <si>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</si>
  <si>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</si>
  <si>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</si>
  <si>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</si>
  <si>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</si>
  <si>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</si>
  <si>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</si>
  <si>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</si>
  <si>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</si>
  <si>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</si>
  <si>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</si>
  <si>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</si>
  <si>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</si>
  <si>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</si>
  <si>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</si>
  <si>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</si>
  <si>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</si>
  <si>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</si>
  <si>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</si>
  <si>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</si>
  <si>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</si>
  <si>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</si>
  <si>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</si>
  <si>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</si>
  <si>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</si>
  <si>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</si>
  <si>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</si>
  <si>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</si>
  <si>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</si>
  <si>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</si>
  <si>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</si>
  <si>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</si>
  <si>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</si>
  <si>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</si>
  <si>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</si>
  <si>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</si>
  <si>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</si>
  <si>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</si>
  <si>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</si>
  <si>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</si>
  <si>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</si>
  <si>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</si>
  <si>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</si>
  <si>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</si>
  <si>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</si>
  <si>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</si>
  <si>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</si>
  <si>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</si>
  <si>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</si>
  <si>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</si>
  <si>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</si>
  <si>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</si>
  <si>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</si>
  <si>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</si>
  <si>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</si>
  <si>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</si>
  <si>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</si>
  <si>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</si>
  <si>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</si>
  <si>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</si>
  <si>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</si>
  <si>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</si>
  <si>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</si>
  <si>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</si>
  <si>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</si>
  <si>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</si>
  <si>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</si>
  <si>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</si>
  <si>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</si>
  <si>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</si>
  <si>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</si>
  <si>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</si>
  <si>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</si>
  <si>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</si>
  <si>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</si>
  <si>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</si>
  <si>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</si>
  <si>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</si>
  <si>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</si>
  <si>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</si>
  <si>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</si>
  <si>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</si>
  <si>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</si>
  <si>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</si>
  <si>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</si>
  <si>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</si>
  <si>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</si>
  <si>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</si>
  <si>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</si>
  <si>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</si>
  <si>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</si>
  <si>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</si>
  <si>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</si>
  <si>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</si>
  <si>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</si>
  <si>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</si>
  <si>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</si>
  <si>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</si>
  <si>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</si>
  <si>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</si>
  <si>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</si>
  <si>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</si>
  <si>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</si>
  <si>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</si>
  <si>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</si>
  <si>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</si>
  <si>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</si>
  <si>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</si>
  <si>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</si>
  <si>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</si>
  <si>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</si>
  <si>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</si>
  <si>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</si>
  <si>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</si>
  <si>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</si>
  <si>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</si>
  <si>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</si>
  <si>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</si>
  <si>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</si>
  <si>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</si>
  <si>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</si>
  <si>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</si>
  <si>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</si>
  <si>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</si>
  <si>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</si>
  <si>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</si>
  <si>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</si>
  <si>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</si>
  <si>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</si>
  <si>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</si>
  <si>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</si>
  <si>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</si>
  <si>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</si>
  <si>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</si>
  <si>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</si>
  <si>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</si>
  <si>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</si>
  <si>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</si>
  <si>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</si>
  <si>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</si>
  <si>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</si>
  <si>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</si>
  <si>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</si>
  <si>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</si>
  <si>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</si>
  <si>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</si>
  <si>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</si>
  <si>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</si>
  <si>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</si>
  <si>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</si>
  <si>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</si>
  <si>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</si>
  <si>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</si>
  <si>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</si>
  <si>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</si>
  <si>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</si>
  <si>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</si>
  <si>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</si>
  <si>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</si>
  <si>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</si>
  <si>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</si>
  <si>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</si>
  <si>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</si>
  <si>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</si>
  <si>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</si>
  <si>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</si>
  <si>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</si>
  <si>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</si>
  <si>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</si>
  <si>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</si>
  <si>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</si>
  <si>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</si>
  <si>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</si>
  <si>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</si>
  <si>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</si>
  <si>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</si>
  <si>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</si>
  <si>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</si>
  <si>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</si>
  <si>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</si>
  <si>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</si>
  <si>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</si>
  <si>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</si>
  <si>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</si>
  <si>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</si>
  <si>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</si>
  <si>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</si>
  <si>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</si>
  <si>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</si>
  <si>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</si>
  <si>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</si>
  <si>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</si>
  <si>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</si>
  <si>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</si>
  <si>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</si>
  <si>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</si>
  <si>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</si>
  <si>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</si>
  <si>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</si>
  <si>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</si>
  <si>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</si>
  <si>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</si>
  <si>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</si>
  <si>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</si>
  <si>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</si>
  <si>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</si>
  <si>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</si>
  <si>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</si>
  <si>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</si>
  <si>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</si>
  <si>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</si>
  <si>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</si>
  <si>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</si>
  <si>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</si>
  <si>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</si>
  <si>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</si>
  <si>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</si>
  <si>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</si>
  <si>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</si>
  <si>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</si>
  <si>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</si>
  <si>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</si>
  <si>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</si>
  <si>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</si>
  <si>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</si>
  <si>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</si>
  <si>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</si>
  <si>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</si>
  <si>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</si>
  <si>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</si>
  <si>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</si>
  <si>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</si>
  <si>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</si>
  <si>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</si>
  <si>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</si>
  <si>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</si>
  <si>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</si>
  <si>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</si>
  <si>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</si>
  <si>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</si>
  <si>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</si>
  <si>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</si>
  <si>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</si>
  <si>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</si>
  <si>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</si>
  <si>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</si>
  <si>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</si>
  <si>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</si>
  <si>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</si>
  <si>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</si>
  <si>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</si>
  <si>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</si>
  <si>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</si>
  <si>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</si>
  <si>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</si>
  <si>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</si>
  <si>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</si>
  <si>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</si>
  <si>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</si>
  <si>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</si>
  <si>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</si>
  <si>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</si>
  <si>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</si>
  <si>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</si>
  <si>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</si>
  <si>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</si>
  <si>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</si>
  <si>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</si>
  <si>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</si>
  <si>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</si>
  <si>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</si>
  <si>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</si>
  <si>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</si>
  <si>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</si>
  <si>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</si>
  <si>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</si>
  <si>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</si>
  <si>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</si>
  <si>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</si>
  <si>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</si>
  <si>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</si>
  <si>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</si>
  <si>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</si>
  <si>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</si>
  <si>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</si>
  <si>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</si>
  <si>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</si>
  <si>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</si>
  <si>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</si>
  <si>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</si>
  <si>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</si>
  <si>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</si>
  <si>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</si>
  <si>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</si>
  <si>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</si>
  <si>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</si>
  <si>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</si>
  <si>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</si>
  <si>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</si>
  <si>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</si>
  <si>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</si>
  <si>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</si>
  <si>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</si>
  <si>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</si>
  <si>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</si>
  <si>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</si>
  <si>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</si>
  <si>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</si>
  <si>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</si>
  <si>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</si>
  <si>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</si>
  <si>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</si>
  <si>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</si>
  <si>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</si>
  <si>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</si>
  <si>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</si>
  <si>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</si>
  <si>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</si>
  <si>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</si>
  <si>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</si>
  <si>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</si>
  <si>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</si>
  <si>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</si>
  <si>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</si>
  <si>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</si>
  <si>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</si>
  <si>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</si>
  <si>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</si>
  <si>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</si>
  <si>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</si>
  <si>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</si>
  <si>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</si>
  <si>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</si>
  <si>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</si>
  <si>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</si>
  <si>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</si>
  <si>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</si>
  <si>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</si>
  <si>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</si>
  <si>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</si>
  <si>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</si>
  <si>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</si>
  <si>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</si>
  <si>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</si>
  <si>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</si>
  <si>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</si>
  <si>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</si>
  <si>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</si>
  <si>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</si>
  <si>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</si>
  <si>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</si>
  <si>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</si>
  <si>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</si>
  <si>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</si>
  <si>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</si>
  <si>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</si>
  <si>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</si>
  <si>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</si>
  <si>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</si>
  <si>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</si>
  <si>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</si>
  <si>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</si>
  <si>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</si>
  <si>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</si>
  <si>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</si>
  <si>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</si>
  <si>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</si>
  <si>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</si>
  <si>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</si>
  <si>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</si>
  <si>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</si>
  <si>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</si>
  <si>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</si>
  <si>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</si>
  <si>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</si>
  <si>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</si>
  <si>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</si>
  <si>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</si>
  <si>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</si>
  <si>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</si>
  <si>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</si>
  <si>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</si>
  <si>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</si>
  <si>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</si>
  <si>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</si>
  <si>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</si>
  <si>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</si>
  <si>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</si>
  <si>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</si>
  <si>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</si>
  <si>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</si>
  <si>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</si>
  <si>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</si>
  <si>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</si>
  <si>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</si>
  <si>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</si>
  <si>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</si>
  <si>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</si>
  <si>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</si>
  <si>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</si>
  <si>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</si>
  <si>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</si>
  <si>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</si>
  <si>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</si>
  <si>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</si>
  <si>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</si>
  <si>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</si>
  <si>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</si>
  <si>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</si>
  <si>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</si>
  <si>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</si>
  <si>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</si>
  <si>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</si>
  <si>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</si>
  <si>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</si>
  <si>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</si>
  <si>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</si>
  <si>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</si>
  <si>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</si>
  <si>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</si>
  <si>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</si>
  <si>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</si>
  <si>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</si>
  <si>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</si>
  <si>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</si>
  <si>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</si>
  <si>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</si>
  <si>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</si>
  <si>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</si>
  <si>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</si>
  <si>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</si>
  <si>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</si>
  <si>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</si>
  <si>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</si>
  <si>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</si>
  <si>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</si>
  <si>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</si>
  <si>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</si>
  <si>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</si>
  <si>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</si>
  <si>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</si>
  <si>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</si>
  <si>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</si>
  <si>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</si>
  <si>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</si>
  <si>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</si>
  <si>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</si>
  <si>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</si>
  <si>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</si>
  <si>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</si>
  <si>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</si>
  <si>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</si>
  <si>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</si>
  <si>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</si>
  <si>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</si>
  <si>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</si>
  <si>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</si>
  <si>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</si>
  <si>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</si>
  <si>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</si>
  <si>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</si>
  <si>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</si>
  <si>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</si>
  <si>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</si>
  <si>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</si>
  <si>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</si>
  <si>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</si>
  <si>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</si>
  <si>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</si>
  <si>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</si>
  <si>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</si>
  <si>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</si>
  <si>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</si>
  <si>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</si>
  <si>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</si>
  <si>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</si>
  <si>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</si>
  <si>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</si>
  <si>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</si>
  <si>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</si>
  <si>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</si>
  <si>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</si>
  <si>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</si>
  <si>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</si>
  <si>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</si>
  <si>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</si>
  <si>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</si>
  <si>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</si>
  <si>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</si>
  <si>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</si>
  <si>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</si>
  <si>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</si>
  <si>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</si>
  <si>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</si>
  <si>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</si>
  <si>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</si>
  <si>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</si>
  <si>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</si>
  <si>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</si>
  <si>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</si>
  <si>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</si>
  <si>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</si>
  <si>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</si>
  <si>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</si>
  <si>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</si>
  <si>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</si>
  <si>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</si>
  <si>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</si>
  <si>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</si>
  <si>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</si>
  <si>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</si>
  <si>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</si>
  <si>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</si>
  <si>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</si>
  <si>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</si>
  <si>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</si>
  <si>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</si>
  <si>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</si>
  <si>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</si>
  <si>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</si>
  <si>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</si>
  <si>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</si>
  <si>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</si>
  <si>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</si>
  <si>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</si>
  <si>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</si>
  <si>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</si>
  <si>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</si>
  <si>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</si>
  <si>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</si>
  <si>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</si>
  <si>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</si>
  <si>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</si>
  <si>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</si>
  <si>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</si>
  <si>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</si>
  <si>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</si>
  <si>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</si>
  <si>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</si>
  <si>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</si>
  <si>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</si>
  <si>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</si>
  <si>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</si>
  <si>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</si>
  <si>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</si>
  <si>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</si>
  <si>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</si>
  <si>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</si>
  <si>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</si>
  <si>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</si>
  <si>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</si>
  <si>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</si>
  <si>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</si>
  <si>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</si>
  <si>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</si>
  <si>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</si>
  <si>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</si>
  <si>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</si>
  <si>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</si>
  <si>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</si>
  <si>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</si>
  <si>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</si>
  <si>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</si>
  <si>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</si>
  <si>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</si>
  <si>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</si>
  <si>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</si>
  <si>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</si>
  <si>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</si>
  <si>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</si>
  <si>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</si>
  <si>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</si>
  <si>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</si>
  <si>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</si>
  <si>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</si>
  <si>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</si>
  <si>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</si>
  <si>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</si>
  <si>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</si>
  <si>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</si>
  <si>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</si>
  <si>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</si>
  <si>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</si>
  <si>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</si>
  <si>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</si>
  <si>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</si>
  <si>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</si>
  <si>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</si>
  <si>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</si>
  <si>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</si>
  <si>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</si>
  <si>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</si>
  <si>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</si>
  <si>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</si>
  <si>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</si>
  <si>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</si>
  <si>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</si>
  <si>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</si>
  <si>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</si>
  <si>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</si>
  <si>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</si>
  <si>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</si>
  <si>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</si>
  <si>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</si>
  <si>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</si>
  <si>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</si>
  <si>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</si>
  <si>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</si>
  <si>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</si>
  <si>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</si>
  <si>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</si>
  <si>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</si>
  <si>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</si>
  <si>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</si>
  <si>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</si>
  <si>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</si>
  <si>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</si>
  <si>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</si>
  <si>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</si>
  <si>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</si>
  <si>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</si>
  <si>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</si>
  <si>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</si>
  <si>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</si>
  <si>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</si>
  <si>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</si>
  <si>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</si>
  <si>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</si>
  <si>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</si>
  <si>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</si>
  <si>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</si>
  <si>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</si>
  <si>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</si>
  <si>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</si>
  <si>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</si>
  <si>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</si>
  <si>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</si>
  <si>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</si>
  <si>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</si>
  <si>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</si>
  <si>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</si>
  <si>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</si>
  <si>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</si>
  <si>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</si>
  <si>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</si>
  <si>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</si>
  <si>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</si>
  <si>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</si>
  <si>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</si>
  <si>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</si>
  <si>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</si>
  <si>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</si>
  <si>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</si>
  <si>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</si>
  <si>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</si>
  <si>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</si>
  <si>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</si>
  <si>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</si>
  <si>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</si>
  <si>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</si>
  <si>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</si>
  <si>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</si>
  <si>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</si>
  <si>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</si>
  <si>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</si>
  <si>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</si>
  <si>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</si>
  <si>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</si>
  <si>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</si>
  <si>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</si>
  <si>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</si>
  <si>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</si>
  <si>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</si>
  <si>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</si>
  <si>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</si>
  <si>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</si>
  <si>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</si>
  <si>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</si>
  <si>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</si>
  <si>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</si>
  <si>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</si>
  <si>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</si>
  <si>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</si>
  <si>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</si>
  <si>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</si>
  <si>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</si>
  <si>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</si>
  <si>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</si>
  <si>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</si>
  <si>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</si>
  <si>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</si>
  <si>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</si>
  <si>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</si>
  <si>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</si>
  <si>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</si>
  <si>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</si>
  <si>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</si>
  <si>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</si>
  <si>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</si>
  <si>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</si>
  <si>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</si>
  <si>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</si>
  <si>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</si>
  <si>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</si>
  <si>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</si>
  <si>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</si>
  <si>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</si>
  <si>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</si>
  <si>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</si>
  <si>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</si>
  <si>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</si>
  <si>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</si>
  <si>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</si>
  <si>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</si>
  <si>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</si>
  <si>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</si>
  <si>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</si>
  <si>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</si>
  <si>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</si>
  <si>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</si>
  <si>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</si>
  <si>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</si>
  <si>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</si>
  <si>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</si>
  <si>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</si>
  <si>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</si>
  <si>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</si>
  <si>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</si>
  <si>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</si>
  <si>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</si>
  <si>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</si>
  <si>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</si>
  <si>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</si>
  <si>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</si>
  <si>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</si>
  <si>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</si>
  <si>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</si>
  <si>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</si>
  <si>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</si>
  <si>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</si>
  <si>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</si>
  <si>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</si>
  <si>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</si>
  <si>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</si>
  <si>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</si>
  <si>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</si>
  <si>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</si>
  <si>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</si>
  <si>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</si>
  <si>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</si>
  <si>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</si>
  <si>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</si>
  <si>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</si>
  <si>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</si>
  <si>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</si>
  <si>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</si>
  <si>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</si>
  <si>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</si>
  <si>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</si>
  <si>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</si>
  <si>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</si>
  <si>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</si>
  <si>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</si>
  <si>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</si>
  <si>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</si>
  <si>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</si>
  <si>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</si>
  <si>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</si>
  <si>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</si>
  <si>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</si>
  <si>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</si>
  <si>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</si>
  <si>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</si>
  <si>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</si>
  <si>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</si>
  <si>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</si>
  <si>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</si>
  <si>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</si>
  <si>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</si>
  <si>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</si>
  <si>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</si>
  <si>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</si>
  <si>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</si>
  <si>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</si>
  <si>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</si>
  <si>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</si>
  <si>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</si>
  <si>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</si>
  <si>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</si>
  <si>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</si>
  <si>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</si>
  <si>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</si>
  <si>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</si>
  <si>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</si>
  <si>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</si>
  <si>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</si>
  <si>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</si>
  <si>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</si>
  <si>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</si>
  <si>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</si>
  <si>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</si>
  <si>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</si>
  <si>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</si>
  <si>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</si>
  <si>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</si>
  <si>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</si>
  <si>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</si>
  <si>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</si>
  <si>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</si>
  <si>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</si>
  <si>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</si>
  <si>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</si>
  <si>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</si>
  <si>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</si>
  <si>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</si>
  <si>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</si>
  <si>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</si>
  <si>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</si>
  <si>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</si>
  <si>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</si>
  <si>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</si>
  <si>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</si>
  <si>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</si>
  <si>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</si>
  <si>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</si>
  <si>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</si>
  <si>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</si>
  <si>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</si>
  <si>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</si>
  <si>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</si>
  <si>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</si>
  <si>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</si>
  <si>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</si>
  <si>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</si>
  <si>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</si>
  <si>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</si>
  <si>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</si>
  <si>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</si>
  <si>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</si>
  <si>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</si>
  <si>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</si>
  <si>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</si>
  <si>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</si>
  <si>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</si>
  <si>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</si>
  <si>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</si>
  <si>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</si>
  <si>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</si>
  <si>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</si>
  <si>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</si>
  <si>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</si>
  <si>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</si>
  <si>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</si>
  <si>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</si>
  <si>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</si>
  <si>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</si>
  <si>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</si>
  <si>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</si>
  <si>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</si>
  <si>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</si>
  <si>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</si>
  <si>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</si>
  <si>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</si>
  <si>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</si>
  <si>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</si>
  <si>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</si>
  <si>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</si>
  <si>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</si>
  <si>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</si>
  <si>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</si>
  <si>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</si>
  <si>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</si>
  <si>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</si>
  <si>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</si>
  <si>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</si>
  <si>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</si>
  <si>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</si>
  <si>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</si>
  <si>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</si>
  <si>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</si>
  <si>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</si>
  <si>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</si>
  <si>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</si>
  <si>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</si>
  <si>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</si>
  <si>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</si>
  <si>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</si>
  <si>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</si>
  <si>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</si>
  <si>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</si>
  <si>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</si>
  <si>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</si>
  <si>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</si>
  <si>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</si>
  <si>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</si>
  <si>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</si>
  <si>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</si>
  <si>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</si>
  <si>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</si>
  <si>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</si>
  <si>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</si>
  <si>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</si>
  <si>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</si>
  <si>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</si>
  <si>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</si>
  <si>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</si>
  <si>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</si>
  <si>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</si>
  <si>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</si>
  <si>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</si>
  <si>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</si>
  <si>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</si>
  <si>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</si>
  <si>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</si>
  <si>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</si>
  <si>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</si>
  <si>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</si>
  <si>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</si>
  <si>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</si>
  <si>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</si>
  <si>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</si>
  <si>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</si>
  <si>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</si>
  <si>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</si>
  <si>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</si>
  <si>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</si>
  <si>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</si>
  <si>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</si>
  <si>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</si>
  <si>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</si>
  <si>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</si>
  <si>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</si>
  <si>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</si>
  <si>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</si>
  <si>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</si>
  <si>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</si>
  <si>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</si>
  <si>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</si>
  <si>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</si>
  <si>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</si>
  <si>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</si>
  <si>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</si>
  <si>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</si>
  <si>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</si>
  <si>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</si>
  <si>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</si>
  <si>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</si>
  <si>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</si>
  <si>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</si>
  <si>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</si>
  <si>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</si>
  <si>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</si>
  <si>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</si>
  <si>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</si>
  <si>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</si>
  <si>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</si>
  <si>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</si>
  <si>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</si>
  <si>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</si>
  <si>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</si>
  <si>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</si>
  <si>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</si>
  <si>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</si>
  <si>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</si>
  <si>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</si>
  <si>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</si>
  <si>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</si>
  <si>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</si>
  <si>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</si>
  <si>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</si>
  <si>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</si>
  <si>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</si>
  <si>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</si>
  <si>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</si>
  <si>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</si>
  <si>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</si>
  <si>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</si>
  <si>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</si>
  <si>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</si>
  <si>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</si>
  <si>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</si>
  <si>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</si>
  <si>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</si>
  <si>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</si>
  <si>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</si>
  <si>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</si>
  <si>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</si>
  <si>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</si>
  <si>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</si>
  <si>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</si>
  <si>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</si>
  <si>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</si>
  <si>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</si>
  <si>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</si>
  <si>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</si>
  <si>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</si>
  <si>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</si>
  <si>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</si>
  <si>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</si>
  <si>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</si>
  <si>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</si>
  <si>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</si>
  <si>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</si>
  <si>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</si>
  <si>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</si>
  <si>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</si>
  <si>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</si>
  <si>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</si>
  <si>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</si>
  <si>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</si>
  <si>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</si>
  <si>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</si>
  <si>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</si>
  <si>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</si>
  <si>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</si>
  <si>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</si>
  <si>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</si>
  <si>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</si>
  <si>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</si>
  <si>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</si>
  <si>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</si>
  <si>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</si>
  <si>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</si>
  <si>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</si>
  <si>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</si>
  <si>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</si>
  <si>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</si>
  <si>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</si>
  <si>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</si>
  <si>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</si>
  <si>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</si>
  <si>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</si>
  <si>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</si>
  <si>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</si>
  <si>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</si>
  <si>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</si>
  <si>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</si>
  <si>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</si>
  <si>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</si>
  <si>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</si>
  <si>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</si>
  <si>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</si>
  <si>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</si>
  <si>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</si>
  <si>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</si>
  <si>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</si>
  <si>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</si>
  <si>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</si>
  <si>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</si>
  <si>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</si>
  <si>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</si>
  <si>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</si>
  <si>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</si>
  <si>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</si>
  <si>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</si>
  <si>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</si>
  <si>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</si>
  <si>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</si>
  <si>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</si>
  <si>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</si>
  <si>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</si>
  <si>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</si>
  <si>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</si>
  <si>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</si>
  <si>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</si>
  <si>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</si>
  <si>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</si>
  <si>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</si>
  <si>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</si>
  <si>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</si>
  <si>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</si>
  <si>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</si>
  <si>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</si>
  <si>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</si>
  <si>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</si>
  <si>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</si>
  <si>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</si>
  <si>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</si>
  <si>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</si>
  <si>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</si>
  <si>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</si>
  <si>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</si>
  <si>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</si>
  <si>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</si>
  <si>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</si>
  <si>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</si>
  <si>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</si>
  <si>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</si>
  <si>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</si>
  <si>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</si>
  <si>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</si>
  <si>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</si>
  <si>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</si>
  <si>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</si>
  <si>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</si>
  <si>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</si>
  <si>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</si>
  <si>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</si>
  <si>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</si>
  <si>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</si>
  <si>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</si>
  <si>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</si>
  <si>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</si>
  <si>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</si>
  <si>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</si>
  <si>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</si>
  <si>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</si>
  <si>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</si>
  <si>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</si>
  <si>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</si>
  <si>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</si>
  <si>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</si>
  <si>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</si>
  <si>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</si>
  <si>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</si>
  <si>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</si>
  <si>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</si>
  <si>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</si>
  <si>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</si>
  <si>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</si>
  <si>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</si>
  <si>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</si>
  <si>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</si>
  <si>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</si>
  <si>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</si>
  <si>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</si>
  <si>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</si>
  <si>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</si>
  <si>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</si>
  <si>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</si>
  <si>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</si>
  <si>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</si>
  <si>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</si>
  <si>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</si>
  <si>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</si>
  <si>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</si>
  <si>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</si>
  <si>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</si>
  <si>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</si>
  <si>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</si>
  <si>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</si>
  <si>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</si>
  <si>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</si>
  <si>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</si>
  <si>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</si>
  <si>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</si>
  <si>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</si>
  <si>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</si>
  <si>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</si>
  <si>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</si>
  <si>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</si>
  <si>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</si>
  <si>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</si>
  <si>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</si>
  <si>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</si>
  <si>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</si>
  <si>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</si>
  <si>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</si>
  <si>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</si>
  <si>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</si>
  <si>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</si>
  <si>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</si>
  <si>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</si>
  <si>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</si>
  <si>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</si>
  <si>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</si>
  <si>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</si>
  <si>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</si>
  <si>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</si>
  <si>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</si>
  <si>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</si>
  <si>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</si>
  <si>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</si>
  <si>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</si>
  <si>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</si>
  <si>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</si>
  <si>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</si>
  <si>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</si>
  <si>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</si>
  <si>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</si>
  <si>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</si>
  <si>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</si>
  <si>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</si>
  <si>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</si>
  <si>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</si>
  <si>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</si>
  <si>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</si>
  <si>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</si>
  <si>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</si>
  <si>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</si>
  <si>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</si>
  <si>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</si>
  <si>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</si>
  <si>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</si>
  <si>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</si>
  <si>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</si>
  <si>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</si>
  <si>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</si>
  <si>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</si>
  <si>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</si>
  <si>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</si>
  <si>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</si>
  <si>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</si>
  <si>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</si>
  <si>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</si>
  <si>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</si>
  <si>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</si>
  <si>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</si>
  <si>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</si>
  <si>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</si>
  <si>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</si>
  <si>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</si>
  <si>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</si>
  <si>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</si>
  <si>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</si>
  <si>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</si>
  <si>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</si>
  <si>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</si>
  <si>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</si>
  <si>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</si>
  <si>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</si>
  <si>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</si>
  <si>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</si>
  <si>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</si>
  <si>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</si>
  <si>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</si>
  <si>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</si>
  <si>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</si>
  <si>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</si>
  <si>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</si>
  <si>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</si>
  <si>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</si>
  <si>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</si>
  <si>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</si>
  <si>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</si>
  <si>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</si>
  <si>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</si>
  <si>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</si>
  <si>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</si>
  <si>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</si>
  <si>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</si>
  <si>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</si>
  <si>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</si>
  <si>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</si>
  <si>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</si>
  <si>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</si>
  <si>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</si>
  <si>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</si>
  <si>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</si>
  <si>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</si>
  <si>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</si>
  <si>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</si>
  <si>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</si>
  <si>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</si>
  <si>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</si>
  <si>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</si>
  <si>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</si>
  <si>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</si>
  <si>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</si>
  <si>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</si>
  <si>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</si>
  <si>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</si>
  <si>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</si>
  <si>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</si>
  <si>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</si>
  <si>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</si>
  <si>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</si>
  <si>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</si>
  <si>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</si>
  <si>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</si>
  <si>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</si>
  <si>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</si>
  <si>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</si>
  <si>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</si>
  <si>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</si>
  <si>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</si>
  <si>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</si>
  <si>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</si>
  <si>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</si>
  <si>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</si>
  <si>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</si>
  <si>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</si>
  <si>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</si>
  <si>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</si>
  <si>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</si>
  <si>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</si>
  <si>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</si>
  <si>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</si>
  <si>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</si>
  <si>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</si>
  <si>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</si>
  <si>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</si>
  <si>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</si>
  <si>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</si>
  <si>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</si>
  <si>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</si>
  <si>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</si>
  <si>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</si>
  <si>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</si>
  <si>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</si>
  <si>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</si>
  <si>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</si>
  <si>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</si>
  <si>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</si>
  <si>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</si>
  <si>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</si>
  <si>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</si>
  <si>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</si>
  <si>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</si>
  <si>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</si>
  <si>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</si>
  <si>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</si>
  <si>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</si>
  <si>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</si>
  <si>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</si>
  <si>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</si>
  <si>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</si>
  <si>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</si>
  <si>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</si>
  <si>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</si>
  <si>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</si>
  <si>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</si>
  <si>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</si>
  <si>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</si>
  <si>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</si>
  <si>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</si>
  <si>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</si>
  <si>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</si>
  <si>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</si>
  <si>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</si>
  <si>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</si>
  <si>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</si>
  <si>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</si>
  <si>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</si>
  <si>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</si>
  <si>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</si>
  <si>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</si>
  <si>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</si>
  <si>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</si>
  <si>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</si>
  <si>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</si>
  <si>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</si>
  <si>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</si>
  <si>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</si>
  <si>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</si>
  <si>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</si>
  <si>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</si>
  <si>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</si>
  <si>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</si>
  <si>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</si>
  <si>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</si>
  <si>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</si>
  <si>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</si>
  <si>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</si>
  <si>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</si>
  <si>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</si>
  <si>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</si>
  <si>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</si>
  <si>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</si>
  <si>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</si>
  <si>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</si>
  <si>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</si>
  <si>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</si>
  <si>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</si>
  <si>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</si>
  <si>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</si>
  <si>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</si>
  <si>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</si>
  <si>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</si>
  <si>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</si>
  <si>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</si>
  <si>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</si>
  <si>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</si>
  <si>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</si>
  <si>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</si>
  <si>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</si>
  <si>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</si>
  <si>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</si>
  <si>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</si>
  <si>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</si>
  <si>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</si>
  <si>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</si>
  <si>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</si>
  <si>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</si>
  <si>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</si>
  <si>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</si>
  <si>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</si>
  <si>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</si>
  <si>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</si>
  <si>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</si>
  <si>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</si>
  <si>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</si>
  <si>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</si>
  <si>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</si>
  <si>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</si>
  <si>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</si>
  <si>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</si>
  <si>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</si>
  <si>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</si>
  <si>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</si>
  <si>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</si>
  <si>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</si>
  <si>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</si>
  <si>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</si>
  <si>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</si>
  <si>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</si>
  <si>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</si>
  <si>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</si>
  <si>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</si>
  <si>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</si>
  <si>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</si>
  <si>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</si>
  <si>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</si>
  <si>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</si>
  <si>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</si>
  <si>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</si>
  <si>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</si>
  <si>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</si>
  <si>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</si>
  <si>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</si>
  <si>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</si>
  <si>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</si>
  <si>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</si>
  <si>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</si>
  <si>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</si>
  <si>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</si>
  <si>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</si>
  <si>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</si>
  <si>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</si>
  <si>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</si>
  <si>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</si>
  <si>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</si>
  <si>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</si>
  <si>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</si>
  <si>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</si>
  <si>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</si>
  <si>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</si>
  <si>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</si>
  <si>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</si>
  <si>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</si>
  <si>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</si>
  <si>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</si>
  <si>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</si>
  <si>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</si>
  <si>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</si>
  <si>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</si>
  <si>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</si>
  <si>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</si>
  <si>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</si>
  <si>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</si>
  <si>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</si>
  <si>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</si>
  <si>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</si>
  <si>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</si>
  <si>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</si>
  <si>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</si>
  <si>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</si>
  <si>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</si>
  <si>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</si>
  <si>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</si>
  <si>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</si>
  <si>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</si>
  <si>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</si>
  <si>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</si>
  <si>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</si>
  <si>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</si>
  <si>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</si>
  <si>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</si>
  <si>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</si>
  <si>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</si>
  <si>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</si>
  <si>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</si>
  <si>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</si>
  <si>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</si>
  <si>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</si>
  <si>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</si>
  <si>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</si>
  <si>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</si>
  <si>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</si>
  <si>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</si>
  <si>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</si>
  <si>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</si>
  <si>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</si>
  <si>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</si>
  <si>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</si>
  <si>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</si>
  <si>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</si>
  <si>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</si>
  <si>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</si>
  <si>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</si>
  <si>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</si>
  <si>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</si>
  <si>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</si>
  <si>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</si>
  <si>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</si>
  <si>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</si>
  <si>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</si>
  <si>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</si>
  <si>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</si>
  <si>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</si>
  <si>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</si>
  <si>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</si>
  <si>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</si>
  <si>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</si>
  <si>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</si>
  <si>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</si>
  <si>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</si>
  <si>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</si>
  <si>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</si>
  <si>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</si>
  <si>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</si>
  <si>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</si>
  <si>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</si>
  <si>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</si>
  <si>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</si>
  <si>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</si>
  <si>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</si>
  <si>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</si>
  <si>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</si>
  <si>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</si>
  <si>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</si>
  <si>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</si>
  <si>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</si>
  <si>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</si>
  <si>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</si>
  <si>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</si>
  <si>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</si>
  <si>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</si>
  <si>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</si>
  <si>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</si>
  <si>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</si>
  <si>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</si>
  <si>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</si>
  <si>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</si>
  <si>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</si>
  <si>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</si>
  <si>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</si>
  <si>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</si>
  <si>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</si>
  <si>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</si>
  <si>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</si>
  <si>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</si>
  <si>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</si>
  <si>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</si>
  <si>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</si>
  <si>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</si>
  <si>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</si>
  <si>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</si>
  <si>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</si>
  <si>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</si>
  <si>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</si>
  <si>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</si>
  <si>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</si>
  <si>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</si>
  <si>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</si>
  <si>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</si>
  <si>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</si>
  <si>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</si>
  <si>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</si>
  <si>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</si>
  <si>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</si>
  <si>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</si>
  <si>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</si>
  <si>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</si>
  <si>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</si>
  <si>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</si>
  <si>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</si>
  <si>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</si>
  <si>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</si>
  <si>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</si>
  <si>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</si>
  <si>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</si>
  <si>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</si>
  <si>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</si>
  <si>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</si>
  <si>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</si>
  <si>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</si>
  <si>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</si>
  <si>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</si>
  <si>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</si>
  <si>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</si>
  <si>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</si>
  <si>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</si>
  <si>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</si>
  <si>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</si>
  <si>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</si>
  <si>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</si>
  <si>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</si>
  <si>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</si>
  <si>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</si>
  <si>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</si>
  <si>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</si>
  <si>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</si>
  <si>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</si>
  <si>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</si>
  <si>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</si>
  <si>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</si>
  <si>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</si>
  <si>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</si>
  <si>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</si>
  <si>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</si>
  <si>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</si>
  <si>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</si>
  <si>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</si>
  <si>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</si>
  <si>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</si>
  <si>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</si>
  <si>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</si>
  <si>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</si>
  <si>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</si>
  <si>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</si>
  <si>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</si>
  <si>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</si>
  <si>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</si>
  <si>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</si>
  <si>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</si>
  <si>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</si>
  <si>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</si>
  <si>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</si>
  <si>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</si>
  <si>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</si>
  <si>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</si>
  <si>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</si>
  <si>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</si>
  <si>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</si>
  <si>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</si>
  <si>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</si>
  <si>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</si>
  <si>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</si>
  <si>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</si>
  <si>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</si>
  <si>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</si>
  <si>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</si>
  <si>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</si>
  <si>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</si>
  <si>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</si>
  <si>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</si>
  <si>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</si>
  <si>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</si>
  <si>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</si>
  <si>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</si>
  <si>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</si>
  <si>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</si>
  <si>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</si>
  <si>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</si>
  <si>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</si>
  <si>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</si>
  <si>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</si>
  <si>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</si>
  <si>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</si>
  <si>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</si>
  <si>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</si>
  <si>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</si>
  <si>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</si>
  <si>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</si>
  <si>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</si>
  <si>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</si>
  <si>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</si>
  <si>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</si>
  <si>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</si>
  <si>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</si>
  <si>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</si>
  <si>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</si>
  <si>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</si>
  <si>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</si>
  <si>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</si>
  <si>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</si>
  <si>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</si>
  <si>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</si>
  <si>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</si>
  <si>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</si>
  <si>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</si>
  <si>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</si>
  <si>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</si>
  <si>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</si>
  <si>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</si>
  <si>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</si>
  <si>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</si>
  <si>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</si>
  <si>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</si>
  <si>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</si>
  <si>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</si>
  <si>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</si>
  <si>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</si>
  <si>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</si>
  <si>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</si>
  <si>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</si>
  <si>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</si>
  <si>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</si>
  <si>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</si>
  <si>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</si>
  <si>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</si>
  <si>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</si>
  <si>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</si>
  <si>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</si>
  <si>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</si>
  <si>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</si>
  <si>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</si>
  <si>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</si>
  <si>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</si>
  <si>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</si>
  <si>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</si>
  <si>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</si>
  <si>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</si>
  <si>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</si>
  <si>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</si>
  <si>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</si>
  <si>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</si>
  <si>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</si>
  <si>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</si>
  <si>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</si>
  <si>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</si>
  <si>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</si>
  <si>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</si>
  <si>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</si>
  <si>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</si>
  <si>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</si>
  <si>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</si>
  <si>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</si>
  <si>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</si>
  <si>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</si>
  <si>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</si>
  <si>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</si>
  <si>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</si>
  <si>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</si>
  <si>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</si>
  <si>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</si>
  <si>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</si>
  <si>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</si>
  <si>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</si>
  <si>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</si>
  <si>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</si>
  <si>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</si>
  <si>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</si>
  <si>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</si>
  <si>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</si>
  <si>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</si>
  <si>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</si>
  <si>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</si>
  <si>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</si>
  <si>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</si>
  <si>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</si>
  <si>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</si>
  <si>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</si>
  <si>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</si>
  <si>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</si>
  <si>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</si>
  <si>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</si>
  <si>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</si>
  <si>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</si>
  <si>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</si>
  <si>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</si>
  <si>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</si>
  <si>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</si>
  <si>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</si>
  <si>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</si>
  <si>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</si>
  <si>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</si>
  <si>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</si>
  <si>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</si>
  <si>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</si>
  <si>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</si>
  <si>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</si>
  <si>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</si>
  <si>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</si>
  <si>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</si>
  <si>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</si>
  <si>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</si>
  <si>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</si>
  <si>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</si>
  <si>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</si>
  <si>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</si>
  <si>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</si>
  <si>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</si>
  <si>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</si>
  <si>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</si>
  <si>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</si>
  <si>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</si>
  <si>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</si>
  <si>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</si>
  <si>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</si>
  <si>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</si>
  <si>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</si>
  <si>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</si>
  <si>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</si>
  <si>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</si>
  <si>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</si>
  <si>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</si>
  <si>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</si>
  <si>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</si>
  <si>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</si>
  <si>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</si>
  <si>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</si>
  <si>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</si>
  <si>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</si>
  <si>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</si>
  <si>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</si>
  <si>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</si>
  <si>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</si>
  <si>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</si>
  <si>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</si>
  <si>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</si>
  <si>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</si>
  <si>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</si>
  <si>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</si>
  <si>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</si>
  <si>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</si>
  <si>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</si>
  <si>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</si>
  <si>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</si>
  <si>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</si>
  <si>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</si>
  <si>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</si>
  <si>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</si>
  <si>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</si>
  <si>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</si>
  <si>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</si>
  <si>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</si>
  <si>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</si>
  <si>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</si>
  <si>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</si>
  <si>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</si>
  <si>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</si>
  <si>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</si>
  <si>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</si>
  <si>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</si>
  <si>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</si>
  <si>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</si>
  <si>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</si>
  <si>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</si>
  <si>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</si>
  <si>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</si>
  <si>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</si>
  <si>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</si>
  <si>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</si>
  <si>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</si>
  <si>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</si>
  <si>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</si>
  <si>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</si>
  <si>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</si>
  <si>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</si>
  <si>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</si>
  <si>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</si>
  <si>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</si>
  <si>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</si>
  <si>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</si>
  <si>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</si>
  <si>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</si>
  <si>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</si>
  <si>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</si>
  <si>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</si>
  <si>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</si>
  <si>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</si>
  <si>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</si>
  <si>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</si>
  <si>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</si>
  <si>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</si>
  <si>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</si>
  <si>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</si>
  <si>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</si>
  <si>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</si>
  <si>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</si>
  <si>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</si>
  <si>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</si>
  <si>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</si>
  <si>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</si>
  <si>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</si>
  <si>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</si>
  <si>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</si>
  <si>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</si>
  <si>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</si>
  <si>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</si>
  <si>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</si>
  <si>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</si>
  <si>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</si>
  <si>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</si>
  <si>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</si>
  <si>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</si>
  <si>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</si>
  <si>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</si>
  <si>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</si>
  <si>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</si>
  <si>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</si>
  <si>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</si>
  <si>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</si>
  <si>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</si>
  <si>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</si>
  <si>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</si>
  <si>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</si>
  <si>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</si>
  <si>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</si>
  <si>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</si>
  <si>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</si>
  <si>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</si>
  <si>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</si>
  <si>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</si>
  <si>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</si>
  <si>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</si>
  <si>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</si>
  <si>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</si>
  <si>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</si>
  <si>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</si>
  <si>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</si>
  <si>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</si>
  <si>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</si>
  <si>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</si>
  <si>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</si>
  <si>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</si>
  <si>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</si>
  <si>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</si>
  <si>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</si>
  <si>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</si>
  <si>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</si>
  <si>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</si>
  <si>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</si>
  <si>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</si>
  <si>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</si>
  <si>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</si>
  <si>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</si>
  <si>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</si>
  <si>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</si>
  <si>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</si>
  <si>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</si>
  <si>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</si>
  <si>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</si>
  <si>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</si>
  <si>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</si>
  <si>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</si>
  <si>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</si>
  <si>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</si>
  <si>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</si>
  <si>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</si>
  <si>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</si>
  <si>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</si>
  <si>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</si>
  <si>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</si>
  <si>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</si>
  <si>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</si>
  <si>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</si>
  <si>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</si>
  <si>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</si>
  <si>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</si>
  <si>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</si>
  <si>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</si>
  <si>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</si>
  <si>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</si>
  <si>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</si>
  <si>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</si>
  <si>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</si>
  <si>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</si>
  <si>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</si>
  <si>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</si>
  <si>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</si>
  <si>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</si>
  <si>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</si>
  <si>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</si>
  <si>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</si>
  <si>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</si>
  <si>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</si>
  <si>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</si>
  <si>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</si>
  <si>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</si>
  <si>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</si>
  <si>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</si>
  <si>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</si>
  <si>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</si>
  <si>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</si>
  <si>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</si>
  <si>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</si>
  <si>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</si>
  <si>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</si>
  <si>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</si>
  <si>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</si>
  <si>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</si>
  <si>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</si>
  <si>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</si>
  <si>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</si>
  <si>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</si>
  <si>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</si>
  <si>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</si>
  <si>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</si>
  <si>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</si>
  <si>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</si>
  <si>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</si>
  <si>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</si>
  <si>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</si>
  <si>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</si>
  <si>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</si>
  <si>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</si>
  <si>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</si>
  <si>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</si>
  <si>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</si>
  <si>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</si>
  <si>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</si>
  <si>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</si>
  <si>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</si>
  <si>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</si>
  <si>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</si>
  <si>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</si>
  <si>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</si>
  <si>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</si>
  <si>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</si>
  <si>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</si>
  <si>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</si>
  <si>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</si>
  <si>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</si>
  <si>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</si>
  <si>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</si>
  <si>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</si>
  <si>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</si>
  <si>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</si>
  <si>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</si>
  <si>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</si>
  <si>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</si>
  <si>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</si>
  <si>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</si>
  <si>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</si>
  <si>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</si>
  <si>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</si>
  <si>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</si>
  <si>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</si>
  <si>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</si>
  <si>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</si>
  <si>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</si>
  <si>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</si>
  <si>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</si>
  <si>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</si>
  <si>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</si>
  <si>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</si>
  <si>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</si>
  <si>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</si>
  <si>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</si>
  <si>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</si>
  <si>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</si>
  <si>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</si>
  <si>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</si>
  <si>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</si>
  <si>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</si>
  <si>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</si>
  <si>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</si>
  <si>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</si>
  <si>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</si>
  <si>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</si>
  <si>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</si>
  <si>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</si>
  <si>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</si>
  <si>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</si>
  <si>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</si>
  <si>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</si>
  <si>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</si>
  <si>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</si>
  <si>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</si>
  <si>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</si>
  <si>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</si>
  <si>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</si>
  <si>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</si>
  <si>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</si>
  <si>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</si>
  <si>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</si>
  <si>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</si>
  <si>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</si>
  <si>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</si>
  <si>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</si>
  <si>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</si>
  <si>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</si>
  <si>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</si>
  <si>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</si>
  <si>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</si>
  <si>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</si>
  <si>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</si>
  <si>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</si>
  <si>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</si>
  <si>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</si>
  <si>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</si>
  <si>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</si>
  <si>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</si>
  <si>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</si>
  <si>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</si>
  <si>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</si>
  <si>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</si>
  <si>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</si>
  <si>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</si>
  <si>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</si>
  <si>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</si>
  <si>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</si>
  <si>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</si>
  <si>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</si>
  <si>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</si>
  <si>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</si>
  <si>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</si>
  <si>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</si>
  <si>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</si>
  <si>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</si>
  <si>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</si>
  <si>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</si>
  <si>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</si>
  <si>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</si>
  <si>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</si>
  <si>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</si>
  <si>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</si>
  <si>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</si>
  <si>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</si>
  <si>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</si>
  <si>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</si>
  <si>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</si>
  <si>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</si>
  <si>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</si>
  <si>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</si>
  <si>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</si>
  <si>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</si>
  <si>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</si>
  <si>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</si>
  <si>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</si>
  <si>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</si>
  <si>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</si>
  <si>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</si>
  <si>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</si>
  <si>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</si>
  <si>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</si>
  <si>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</si>
  <si>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</si>
  <si>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</si>
  <si>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</si>
  <si>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</si>
  <si>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</si>
  <si>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</si>
  <si>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</si>
  <si>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</si>
  <si>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</si>
  <si>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</si>
  <si>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</si>
  <si>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</si>
  <si>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</si>
  <si>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</si>
  <si>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</si>
  <si>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</si>
  <si>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</si>
  <si>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</si>
  <si>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</si>
  <si>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</si>
  <si>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</si>
  <si>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</si>
  <si>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</si>
  <si>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</si>
  <si>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</si>
  <si>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</si>
  <si>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</si>
  <si>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</si>
  <si>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</si>
  <si>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</si>
  <si>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</si>
  <si>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</si>
  <si>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</si>
  <si>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</si>
  <si>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</si>
  <si>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</si>
  <si>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</si>
  <si>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</si>
  <si>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</si>
  <si>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</si>
  <si>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</si>
  <si>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</si>
  <si>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</si>
  <si>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</si>
  <si>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</si>
  <si>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</si>
  <si>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</si>
  <si>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</si>
  <si>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</si>
  <si>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</si>
  <si>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</si>
  <si>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</si>
  <si>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</si>
  <si>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</si>
  <si>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</si>
  <si>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</si>
  <si>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</si>
  <si>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</si>
  <si>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</si>
  <si>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</si>
  <si>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</si>
  <si>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</si>
  <si>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</si>
  <si>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</si>
  <si>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</si>
  <si>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</si>
  <si>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</si>
  <si>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</si>
  <si>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</si>
  <si>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</si>
  <si>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</si>
  <si>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</si>
  <si>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</si>
  <si>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</si>
  <si>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</si>
  <si>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</si>
  <si>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</si>
  <si>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</si>
  <si>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</si>
  <si>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</si>
  <si>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</si>
  <si>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</si>
  <si>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</si>
  <si>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</si>
  <si>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</si>
  <si>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</si>
  <si>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</si>
  <si>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</si>
  <si>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</si>
  <si>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</si>
  <si>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</si>
  <si>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</si>
  <si>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</si>
  <si>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</si>
  <si>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</si>
  <si>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</si>
  <si>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</si>
  <si>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</si>
  <si>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</si>
  <si>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</si>
  <si>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</si>
  <si>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</si>
  <si>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</si>
  <si>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</si>
  <si>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</si>
  <si>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</si>
  <si>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</si>
  <si>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</si>
  <si>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</si>
  <si>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</si>
  <si>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</si>
  <si>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</si>
  <si>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</si>
  <si>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</si>
  <si>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</si>
  <si>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</si>
  <si>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</si>
  <si>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</si>
  <si>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</si>
  <si>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</si>
  <si>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</si>
  <si>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</si>
  <si>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</si>
  <si>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</si>
  <si>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</si>
  <si>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</si>
  <si>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</si>
  <si>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</si>
  <si>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</si>
  <si>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</si>
  <si>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</si>
  <si>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</si>
  <si>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</si>
  <si>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</si>
  <si>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</si>
  <si>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</si>
  <si>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</si>
  <si>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</si>
  <si>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</si>
  <si>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</si>
  <si>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</si>
  <si>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</si>
  <si>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</si>
  <si>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</si>
  <si>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</si>
  <si>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</si>
  <si>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</si>
  <si>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</si>
  <si>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</si>
  <si>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</si>
  <si>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</si>
  <si>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</si>
  <si>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</si>
  <si>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</si>
  <si>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</si>
  <si>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</si>
  <si>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</si>
  <si>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</si>
  <si>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</si>
  <si>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</si>
  <si>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</si>
  <si>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</si>
  <si>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</si>
  <si>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</si>
  <si>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</si>
  <si>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</si>
  <si>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</si>
  <si>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</si>
  <si>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</si>
  <si>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</si>
  <si>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</si>
  <si>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</si>
  <si>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</si>
  <si>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</si>
  <si>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</si>
  <si>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</si>
  <si>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</si>
  <si>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</si>
  <si>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</si>
  <si>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</si>
  <si>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</si>
  <si>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</si>
  <si>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</si>
  <si>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</si>
  <si>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</si>
  <si>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</si>
  <si>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</si>
  <si>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</si>
  <si>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</si>
  <si>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</si>
  <si>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</si>
  <si>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</si>
  <si>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</si>
  <si>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</si>
  <si>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</si>
  <si>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</si>
  <si>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</si>
  <si>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</si>
  <si>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</si>
  <si>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</si>
  <si>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</si>
  <si>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</si>
  <si>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</si>
  <si>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</si>
  <si>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</si>
  <si>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</si>
  <si>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</si>
  <si>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</si>
  <si>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</si>
  <si>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</si>
  <si>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</si>
  <si>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</si>
  <si>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</si>
  <si>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</si>
  <si>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</si>
  <si>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</si>
  <si>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</si>
  <si>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</si>
  <si>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</si>
  <si>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</si>
  <si>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</si>
  <si>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</si>
  <si>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</si>
  <si>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</si>
  <si>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</si>
  <si>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</si>
  <si>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</si>
  <si>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</si>
  <si>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</si>
  <si>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</si>
  <si>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</si>
  <si>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</si>
  <si>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</si>
  <si>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</si>
  <si>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</si>
  <si>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</si>
  <si>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</si>
  <si>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</si>
  <si>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</si>
  <si>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</si>
  <si>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</si>
  <si>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</si>
  <si>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</si>
  <si>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</si>
  <si>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</si>
  <si>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</si>
  <si>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</si>
  <si>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</si>
  <si>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</si>
  <si>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</si>
  <si>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</si>
  <si>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</si>
  <si>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</si>
  <si>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</si>
  <si>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</si>
  <si>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</si>
  <si>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</si>
  <si>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</si>
  <si>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</si>
  <si>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</si>
  <si>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</si>
  <si>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</si>
  <si>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</si>
  <si>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</si>
  <si>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</si>
  <si>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</si>
  <si>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</si>
  <si>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</si>
  <si>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</si>
  <si>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</si>
  <si>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</si>
  <si>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</si>
  <si>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</si>
  <si>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</si>
  <si>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</si>
  <si>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</si>
  <si>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</si>
  <si>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</si>
  <si>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</si>
  <si>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</si>
  <si>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</si>
  <si>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</si>
  <si>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</si>
  <si>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</si>
  <si>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</si>
  <si>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</si>
  <si>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</si>
  <si>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</si>
  <si>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</si>
  <si>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</si>
  <si>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</si>
  <si>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</si>
  <si>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</si>
  <si>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</si>
  <si>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</si>
  <si>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</si>
  <si>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</si>
  <si>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</si>
  <si>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</si>
  <si>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</si>
  <si>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</si>
  <si>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</si>
  <si>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</si>
  <si>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</si>
  <si>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</si>
  <si>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</si>
  <si>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</si>
  <si>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</si>
  <si>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</si>
  <si>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</si>
  <si>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</si>
  <si>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</si>
  <si>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</si>
  <si>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</si>
  <si>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</si>
  <si>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</si>
  <si>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</si>
  <si>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</si>
  <si>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</si>
  <si>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</si>
  <si>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</si>
  <si>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</si>
  <si>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</si>
  <si>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</si>
  <si>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</si>
  <si>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</si>
  <si>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</si>
  <si>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</si>
  <si>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</si>
  <si>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</si>
  <si>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</si>
  <si>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</si>
  <si>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</si>
  <si>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</si>
  <si>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</si>
  <si>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</si>
  <si>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</si>
  <si>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</si>
  <si>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</si>
  <si>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</si>
  <si>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</si>
  <si>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</si>
  <si>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</si>
  <si>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</si>
  <si>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</si>
  <si>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</si>
  <si>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</si>
  <si>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</si>
  <si>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</si>
  <si>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</si>
  <si>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</si>
  <si>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</si>
  <si>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</si>
  <si>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</si>
  <si>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</si>
  <si>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</si>
  <si>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</si>
  <si>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</si>
  <si>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</si>
  <si>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</si>
  <si>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</si>
  <si>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</si>
  <si>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</si>
  <si>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</si>
  <si>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</si>
  <si>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</si>
  <si>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</si>
  <si>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</si>
  <si>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</si>
  <si>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</si>
  <si>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</si>
  <si>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</si>
  <si>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</si>
  <si>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</si>
  <si>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</si>
  <si>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</si>
  <si>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</si>
  <si>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</si>
  <si>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</si>
  <si>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</si>
  <si>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</si>
  <si>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</si>
  <si>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</si>
  <si>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</si>
  <si>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</si>
  <si>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</si>
  <si>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</si>
  <si>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</si>
  <si>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</si>
  <si>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</si>
  <si>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</si>
  <si>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</si>
  <si>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</si>
  <si>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</si>
  <si>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</si>
  <si>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</si>
  <si>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</si>
  <si>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</si>
  <si>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</si>
  <si>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</si>
  <si>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</si>
  <si>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</si>
  <si>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</si>
  <si>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</si>
  <si>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</si>
  <si>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</si>
  <si>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</si>
  <si>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</si>
  <si>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</si>
  <si>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</si>
  <si>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</si>
  <si>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</si>
  <si>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</si>
  <si>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</si>
  <si>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</si>
  <si>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</si>
  <si>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</si>
  <si>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</si>
  <si>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</si>
  <si>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</si>
  <si>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</si>
  <si>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</si>
  <si>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</si>
  <si>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</si>
  <si>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</si>
  <si>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</si>
  <si>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</si>
  <si>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</si>
  <si>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</si>
  <si>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</si>
  <si>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</si>
  <si>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</si>
  <si>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</si>
  <si>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</si>
  <si>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</si>
  <si>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</si>
  <si>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</si>
  <si>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</si>
  <si>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</si>
  <si>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</si>
  <si>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</si>
  <si>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</si>
  <si>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</si>
  <si>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</si>
  <si>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</si>
  <si>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</si>
  <si>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</si>
  <si>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</si>
  <si>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</si>
  <si>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</si>
  <si>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</si>
  <si>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</si>
  <si>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</si>
  <si>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</si>
  <si>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</si>
  <si>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</si>
  <si>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</si>
  <si>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</si>
  <si>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</si>
  <si>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</si>
  <si>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</si>
  <si>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</si>
  <si>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</si>
  <si>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</si>
  <si>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</si>
  <si>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</si>
  <si>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</si>
  <si>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</si>
  <si>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</si>
  <si>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</si>
  <si>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</si>
  <si>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</si>
  <si>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</si>
  <si>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</si>
  <si>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</si>
  <si>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</si>
  <si>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</si>
  <si>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</si>
  <si>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</si>
  <si>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</si>
  <si>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</si>
  <si>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</si>
  <si>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</si>
  <si>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</si>
  <si>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</si>
  <si>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</si>
  <si>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</si>
  <si>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</si>
  <si>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</si>
  <si>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</si>
  <si>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</si>
  <si>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</si>
  <si>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</si>
  <si>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</si>
  <si>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</si>
  <si>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</si>
  <si>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</si>
  <si>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</si>
  <si>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</si>
  <si>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</si>
  <si>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</si>
  <si>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</si>
  <si>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</si>
  <si>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</si>
  <si>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</si>
  <si>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</si>
  <si>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</si>
  <si>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</si>
  <si>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</si>
  <si>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</si>
  <si>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</si>
  <si>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</si>
  <si>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</si>
  <si>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</si>
  <si>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</si>
  <si>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</si>
  <si>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</si>
  <si>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</si>
  <si>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</si>
  <si>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</si>
  <si>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</si>
  <si>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</si>
  <si>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</si>
  <si>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</si>
  <si>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</si>
  <si>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</si>
  <si>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</si>
  <si>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</si>
  <si>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</si>
  <si>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</si>
  <si>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</si>
  <si>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</si>
  <si>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</si>
  <si>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</si>
  <si>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</si>
  <si>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</si>
  <si>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</si>
  <si>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</si>
  <si>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</si>
  <si>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</si>
  <si>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</si>
  <si>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</si>
  <si>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</si>
  <si>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</si>
  <si>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</si>
  <si>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</si>
  <si>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</si>
  <si>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</si>
  <si>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</si>
  <si>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</si>
  <si>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</si>
  <si>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</si>
  <si>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</si>
  <si>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</si>
  <si>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</si>
  <si>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</si>
  <si>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</si>
  <si>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</si>
  <si>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</si>
  <si>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</si>
  <si>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</si>
  <si>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</si>
  <si>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</si>
  <si>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</si>
  <si>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</si>
  <si>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</si>
  <si>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</si>
  <si>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</si>
  <si>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</si>
  <si>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</si>
  <si>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</si>
  <si>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</si>
  <si>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</si>
  <si>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</si>
  <si>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</si>
  <si>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</si>
  <si>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</si>
  <si>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</si>
  <si>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</si>
  <si>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</si>
  <si>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</si>
  <si>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</si>
  <si>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</si>
  <si>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</si>
  <si>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</si>
  <si>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</si>
  <si>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</si>
  <si>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</si>
  <si>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</si>
  <si>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</si>
  <si>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</si>
  <si>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</si>
  <si>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</si>
  <si>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</si>
  <si>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</si>
  <si>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</si>
  <si>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</si>
  <si>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</si>
  <si>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</si>
  <si>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</si>
  <si>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</si>
  <si>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</si>
  <si>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</si>
  <si>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</si>
  <si>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</si>
  <si>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</si>
  <si>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</si>
  <si>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</si>
  <si>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</si>
  <si>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</si>
  <si>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</si>
  <si>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</si>
  <si>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</si>
  <si>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</si>
  <si>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</si>
  <si>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</si>
  <si>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</si>
  <si>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</si>
  <si>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</si>
  <si>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</si>
  <si>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</si>
  <si>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</si>
  <si>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</si>
  <si>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</si>
  <si>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</si>
  <si>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</si>
  <si>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</si>
  <si>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</si>
  <si>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</si>
  <si>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</si>
  <si>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</si>
  <si>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</si>
  <si>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</si>
  <si>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</si>
  <si>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</si>
  <si>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</si>
  <si>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</si>
  <si>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</si>
  <si>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</si>
  <si>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</si>
  <si>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</si>
  <si>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</si>
  <si>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</si>
  <si>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</si>
  <si>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</si>
  <si>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</si>
  <si>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</si>
  <si>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</si>
  <si>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</si>
  <si>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</si>
  <si>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</si>
  <si>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</si>
  <si>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</si>
  <si>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</si>
  <si>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</si>
  <si>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</si>
  <si>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</si>
  <si>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</si>
  <si>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</si>
  <si>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</si>
  <si>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</si>
  <si>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</si>
  <si>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</si>
  <si>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</si>
  <si>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</si>
  <si>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</si>
  <si>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</si>
  <si>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</si>
  <si>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</si>
  <si>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</si>
  <si>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</si>
  <si>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</si>
  <si>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</si>
  <si>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</si>
  <si>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</si>
  <si>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</si>
  <si>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</si>
  <si>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</si>
  <si>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</si>
  <si>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</si>
  <si>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</si>
  <si>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</si>
  <si>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</si>
  <si>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</si>
  <si>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</si>
  <si>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</si>
  <si>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</si>
  <si>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</si>
  <si>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</si>
  <si>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</si>
  <si>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</si>
  <si>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</si>
  <si>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</si>
  <si>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</si>
  <si>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</si>
  <si>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</si>
  <si>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</si>
  <si>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</si>
  <si>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</si>
  <si>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</si>
  <si>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</si>
  <si>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</si>
  <si>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</si>
  <si>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</si>
  <si>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</si>
  <si>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</si>
  <si>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</si>
  <si>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</si>
  <si>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</si>
  <si>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</si>
  <si>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</si>
  <si>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</si>
  <si>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</si>
  <si>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</si>
  <si>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</si>
  <si>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</si>
  <si>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</si>
  <si>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</si>
  <si>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</si>
  <si>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</si>
  <si>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</si>
  <si>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</si>
  <si>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</si>
  <si>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</si>
  <si>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</si>
  <si>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</si>
  <si>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</si>
  <si>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</si>
  <si>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</si>
  <si>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</si>
  <si>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</si>
  <si>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</si>
  <si>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</si>
  <si>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</si>
  <si>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</si>
  <si>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</si>
  <si>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</si>
  <si>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</si>
  <si>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</si>
  <si>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</si>
  <si>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</si>
  <si>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</si>
  <si>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</si>
  <si>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</si>
  <si>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</si>
  <si>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</si>
  <si>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</si>
  <si>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</si>
  <si>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</si>
  <si>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</si>
  <si>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</si>
  <si>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</si>
  <si>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</si>
  <si>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</si>
  <si>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</si>
  <si>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</si>
  <si>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</si>
  <si>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</si>
  <si>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</si>
  <si>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</si>
  <si>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</si>
  <si>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</si>
  <si>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</si>
  <si>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</si>
  <si>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</si>
  <si>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</si>
  <si>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</si>
  <si>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</si>
  <si>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</si>
  <si>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</si>
  <si>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</si>
  <si>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</si>
  <si>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</si>
  <si>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</si>
  <si>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</si>
  <si>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</si>
  <si>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</si>
  <si>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</si>
  <si>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</si>
  <si>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</si>
  <si>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</si>
  <si>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</si>
  <si>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</si>
  <si>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</si>
  <si>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</si>
  <si>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</si>
  <si>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</si>
  <si>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</si>
  <si>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</si>
  <si>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</si>
  <si>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</si>
  <si>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</si>
  <si>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</si>
  <si>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</si>
  <si>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</si>
  <si>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</si>
  <si>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</si>
  <si>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</si>
  <si>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</si>
  <si>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</si>
  <si>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</si>
  <si>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</si>
  <si>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</si>
  <si>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</si>
  <si>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</si>
  <si>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</si>
  <si>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</si>
  <si>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</si>
  <si>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</si>
  <si>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</si>
  <si>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</si>
  <si>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</si>
  <si>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</si>
  <si>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</si>
  <si>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</si>
  <si>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</si>
  <si>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</si>
  <si>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</si>
  <si>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</si>
  <si>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</si>
  <si>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</si>
  <si>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</si>
  <si>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</si>
  <si>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</si>
  <si>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</si>
  <si>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</si>
  <si>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</si>
  <si>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</si>
  <si>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</si>
  <si>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</si>
  <si>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</si>
  <si>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</si>
  <si>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</si>
  <si>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</si>
  <si>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</si>
  <si>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</si>
  <si>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</si>
  <si>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</si>
  <si>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</si>
  <si>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</si>
  <si>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</si>
  <si>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</si>
  <si>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</si>
  <si>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</si>
  <si>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</si>
  <si>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</si>
  <si>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</si>
  <si>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</si>
  <si>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</si>
  <si>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</si>
  <si>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</si>
  <si>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</si>
  <si>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</si>
  <si>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</si>
  <si>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</si>
  <si>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</si>
  <si>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</si>
  <si>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</si>
  <si>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</si>
  <si>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</si>
  <si>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</si>
  <si>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</si>
  <si>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</si>
  <si>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</si>
  <si>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</si>
  <si>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</si>
  <si>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</si>
  <si>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</si>
  <si>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</si>
  <si>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</si>
  <si>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</si>
  <si>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</si>
  <si>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</si>
  <si>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</si>
  <si>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</si>
  <si>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</si>
  <si>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</si>
  <si>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</si>
  <si>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</si>
  <si>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</si>
  <si>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</si>
  <si>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</si>
  <si>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</si>
  <si>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</si>
  <si>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</si>
  <si>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</si>
  <si>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</si>
  <si>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</si>
  <si>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</si>
  <si>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</si>
  <si>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</si>
  <si>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</si>
  <si>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</si>
  <si>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</si>
  <si>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</si>
  <si>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</si>
  <si>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</si>
  <si>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</si>
  <si>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</si>
  <si>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</si>
  <si>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</si>
  <si>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</si>
  <si>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</si>
  <si>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</si>
  <si>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</si>
  <si>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</si>
  <si>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</si>
  <si>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</si>
  <si>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</si>
  <si>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</si>
  <si>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</si>
  <si>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</si>
  <si>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</si>
  <si>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</si>
  <si>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</si>
  <si>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</si>
  <si>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</si>
  <si>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</si>
  <si>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</si>
  <si>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</si>
  <si>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</si>
  <si>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</si>
  <si>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</si>
  <si>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</si>
  <si>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</si>
  <si>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</si>
  <si>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</si>
  <si>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</si>
  <si>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</si>
  <si>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</si>
  <si>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</si>
  <si>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</si>
  <si>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</si>
  <si>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</si>
  <si>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</si>
  <si>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</si>
  <si>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</si>
  <si>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</si>
  <si>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</si>
  <si>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</si>
  <si>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</si>
  <si>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</si>
  <si>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</si>
  <si>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</si>
  <si>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</si>
  <si>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</si>
  <si>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</si>
  <si>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</si>
  <si>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</si>
  <si>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</si>
  <si>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</si>
  <si>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</si>
  <si>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</si>
  <si>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</si>
  <si>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</si>
  <si>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</si>
  <si>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</si>
  <si>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</si>
  <si>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</si>
  <si>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</si>
  <si>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</si>
  <si>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</si>
  <si>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</si>
  <si>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</si>
  <si>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</si>
  <si>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</si>
  <si>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</si>
  <si>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</si>
  <si>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</si>
  <si>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</si>
  <si>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</si>
  <si>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</si>
  <si>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</si>
  <si>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</si>
  <si>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</si>
  <si>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</si>
  <si>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</si>
  <si>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</si>
  <si>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</si>
  <si>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</si>
  <si>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</si>
  <si>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</si>
  <si>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</si>
  <si>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</si>
  <si>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</si>
  <si>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</si>
  <si>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</si>
  <si>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</si>
  <si>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</si>
  <si>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</si>
  <si>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</si>
  <si>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</si>
  <si>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</si>
  <si>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</si>
  <si>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</si>
  <si>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</si>
  <si>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</si>
  <si>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</si>
  <si>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</si>
  <si>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</si>
  <si>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</si>
  <si>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</si>
  <si>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</si>
  <si>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</si>
  <si>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</si>
  <si>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</si>
  <si>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</si>
  <si>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</si>
  <si>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</si>
  <si>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</si>
  <si>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</si>
  <si>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</si>
  <si>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</si>
  <si>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</si>
  <si>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</si>
  <si>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</si>
  <si>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</si>
  <si>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</si>
  <si>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</si>
  <si>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</si>
  <si>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</si>
  <si>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</si>
  <si>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</si>
  <si>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</si>
  <si>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</si>
  <si>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</si>
  <si>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</si>
  <si>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</si>
  <si>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</si>
  <si>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</si>
  <si>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</si>
  <si>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</si>
  <si>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</si>
  <si>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</si>
  <si>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</si>
  <si>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</si>
  <si>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</si>
  <si>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</si>
  <si>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</si>
  <si>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</si>
  <si>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</si>
  <si>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</si>
  <si>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</si>
  <si>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</si>
  <si>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</si>
  <si>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</si>
  <si>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</si>
  <si>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</si>
  <si>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</si>
  <si>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</si>
  <si>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</si>
  <si>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</si>
  <si>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</si>
  <si>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</si>
  <si>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</si>
  <si>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</si>
  <si>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</si>
  <si>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</si>
  <si>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</si>
  <si>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</si>
  <si>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</si>
  <si>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</si>
  <si>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</si>
  <si>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</si>
  <si>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</si>
  <si>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</si>
  <si>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</si>
  <si>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</si>
  <si>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</si>
  <si>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</si>
  <si>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</si>
  <si>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</si>
  <si>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</si>
  <si>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</si>
  <si>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</si>
  <si>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</si>
  <si>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</si>
  <si>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</si>
  <si>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</si>
  <si>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</si>
  <si>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</si>
  <si>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</si>
  <si>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</si>
  <si>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</si>
  <si>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</si>
  <si>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</si>
  <si>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</si>
  <si>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</si>
  <si>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</si>
  <si>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</si>
  <si>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</si>
  <si>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</si>
  <si>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</si>
  <si>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</si>
  <si>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</si>
  <si>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</si>
  <si>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</si>
  <si>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</si>
  <si>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</si>
  <si>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</si>
  <si>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</si>
  <si>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</si>
  <si>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</si>
  <si>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</si>
  <si>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</si>
  <si>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</si>
  <si>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</si>
  <si>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</si>
  <si>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</si>
  <si>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</si>
  <si>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</si>
  <si>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</si>
  <si>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</si>
  <si>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</si>
  <si>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</si>
  <si>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</si>
  <si>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</si>
  <si>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</si>
  <si>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</si>
  <si>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</si>
  <si>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</si>
  <si>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</si>
  <si>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</si>
  <si>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</si>
  <si>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</si>
  <si>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</si>
  <si>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</si>
  <si>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</si>
  <si>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</si>
  <si>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</si>
  <si>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</si>
  <si>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</si>
  <si>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</si>
  <si>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</si>
  <si>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</si>
  <si>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</si>
  <si>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</si>
  <si>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</si>
  <si>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</si>
  <si>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</si>
  <si>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</si>
  <si>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</si>
  <si>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</si>
  <si>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</si>
  <si>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</si>
  <si>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</si>
  <si>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</si>
  <si>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</si>
  <si>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</si>
  <si>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</si>
  <si>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</si>
  <si>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</si>
  <si>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</si>
  <si>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</si>
  <si>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</si>
  <si>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</si>
  <si>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</si>
  <si>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</si>
  <si>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</si>
  <si>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</si>
  <si>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</si>
  <si>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</si>
  <si>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</si>
  <si>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</si>
  <si>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</si>
  <si>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</si>
  <si>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</si>
  <si>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</si>
  <si>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</si>
  <si>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</si>
  <si>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</si>
  <si>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</si>
  <si>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</si>
  <si>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</si>
  <si>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</si>
  <si>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</si>
  <si>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</si>
  <si>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</si>
  <si>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</si>
  <si>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</si>
  <si>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</si>
  <si>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</si>
  <si>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</si>
  <si>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</si>
  <si>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</si>
  <si>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</si>
  <si>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</si>
  <si>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</si>
  <si>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</si>
  <si>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</si>
  <si>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</si>
  <si>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</si>
  <si>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</si>
  <si>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</si>
  <si>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</si>
  <si>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</si>
  <si>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</si>
  <si>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</si>
  <si>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</si>
  <si>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</si>
  <si>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</si>
  <si>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</si>
  <si>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</si>
  <si>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</si>
  <si>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</si>
  <si>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</si>
  <si>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</si>
  <si>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</si>
  <si>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</si>
  <si>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</si>
  <si>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</si>
  <si>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</si>
  <si>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</si>
  <si>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</si>
  <si>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</si>
  <si>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</si>
  <si>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</si>
  <si>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</si>
  <si>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</si>
  <si>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</si>
  <si>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</si>
  <si>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</si>
  <si>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</si>
  <si>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</si>
  <si>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</si>
  <si>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</si>
  <si>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</si>
  <si>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</si>
  <si>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</si>
  <si>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</si>
  <si>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</si>
  <si>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</si>
  <si>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</si>
  <si>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</si>
  <si>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</si>
  <si>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</si>
  <si>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</si>
  <si>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</si>
  <si>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</si>
  <si>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</si>
  <si>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</si>
  <si>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</si>
  <si>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</si>
  <si>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</si>
  <si>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</si>
  <si>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</si>
  <si>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</si>
  <si>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</si>
  <si>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</si>
  <si>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</si>
  <si>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</si>
  <si>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</si>
  <si>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</si>
  <si>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</si>
  <si>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</si>
  <si>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</si>
  <si>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</si>
  <si>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</si>
  <si>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</si>
  <si>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</si>
  <si>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</si>
  <si>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</si>
  <si>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</si>
  <si>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</si>
  <si>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</si>
  <si>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</si>
  <si>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</si>
  <si>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</si>
  <si>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</si>
  <si>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</si>
  <si>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</si>
  <si>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</si>
  <si>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</si>
  <si>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</si>
  <si>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</si>
  <si>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</si>
  <si>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</si>
  <si>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</si>
  <si>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</si>
  <si>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</si>
  <si>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</si>
  <si>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</si>
  <si>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</si>
  <si>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</si>
  <si>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</si>
  <si>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</si>
  <si>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</si>
  <si>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</si>
  <si>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</si>
  <si>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</si>
  <si>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</si>
  <si>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</si>
  <si>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</si>
  <si>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</si>
  <si>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</si>
  <si>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</si>
  <si>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</si>
  <si>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</si>
  <si>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</si>
  <si>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</si>
  <si>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</si>
  <si>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</si>
  <si>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</si>
  <si>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</si>
  <si>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</si>
  <si>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</si>
  <si>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</si>
  <si>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</si>
  <si>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</si>
  <si>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</si>
  <si>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</si>
  <si>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</si>
  <si>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</si>
  <si>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</si>
  <si>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</si>
  <si>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</si>
  <si>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</si>
  <si>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</si>
  <si>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</si>
  <si>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</si>
  <si>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</si>
  <si>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</si>
  <si>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</si>
  <si>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</si>
  <si>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</si>
  <si>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</si>
  <si>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</si>
  <si>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</si>
  <si>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</si>
  <si>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</si>
  <si>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</si>
  <si>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</si>
  <si>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</si>
  <si>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</si>
  <si>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</si>
  <si>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</si>
  <si>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</si>
  <si>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</si>
  <si>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</si>
  <si>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</si>
  <si>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</si>
  <si>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</si>
  <si>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</si>
  <si>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</si>
  <si>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</si>
  <si>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</si>
  <si>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</si>
  <si>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</si>
  <si>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</si>
  <si>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</si>
  <si>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</si>
  <si>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</si>
  <si>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</si>
  <si>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</si>
  <si>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</si>
  <si>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</si>
  <si>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</si>
  <si>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</si>
  <si>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</si>
  <si>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</si>
  <si>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</si>
  <si>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</si>
  <si>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</si>
  <si>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</si>
  <si>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</si>
  <si>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</si>
  <si>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</si>
  <si>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</si>
  <si>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</si>
  <si>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</si>
  <si>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</si>
  <si>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</si>
  <si>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</si>
  <si>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</si>
  <si>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</si>
  <si>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</si>
  <si>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</si>
  <si>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</si>
  <si>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</si>
  <si>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</si>
  <si>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</si>
  <si>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</si>
  <si>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</si>
  <si>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</si>
  <si>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</si>
  <si>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</si>
  <si>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</si>
  <si>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</si>
  <si>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</si>
  <si>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</si>
  <si>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</si>
  <si>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</si>
  <si>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</si>
  <si>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</si>
  <si>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</si>
  <si>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</si>
  <si>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</si>
  <si>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</si>
  <si>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</si>
  <si>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</si>
  <si>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</si>
  <si>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</si>
  <si>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</si>
  <si>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</si>
  <si>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</si>
  <si>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</si>
  <si>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</si>
  <si>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</si>
  <si>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</si>
  <si>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</si>
  <si>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</si>
  <si>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</si>
  <si>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</si>
  <si>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</si>
  <si>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</si>
  <si>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</si>
  <si>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</si>
  <si>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</si>
  <si>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</si>
  <si>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</si>
  <si>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</si>
  <si>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</si>
  <si>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</si>
  <si>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</si>
  <si>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</si>
  <si>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</si>
  <si>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</si>
  <si>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</si>
  <si>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</si>
  <si>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</si>
  <si>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</si>
  <si>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</si>
  <si>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</si>
  <si>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</si>
  <si>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</si>
  <si>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</si>
  <si>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</si>
  <si>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</si>
  <si>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</si>
  <si>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</si>
  <si>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</si>
  <si>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</si>
  <si>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</si>
  <si>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</si>
  <si>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</si>
  <si>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</si>
  <si>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</si>
  <si>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</si>
  <si>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</si>
  <si>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</si>
  <si>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</si>
  <si>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</si>
  <si>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</si>
  <si>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</si>
  <si>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</si>
  <si>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</si>
  <si>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</si>
  <si>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</si>
  <si>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</si>
  <si>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</si>
  <si>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</si>
  <si>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</si>
  <si>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</si>
  <si>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</si>
  <si>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</si>
  <si>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</si>
  <si>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</si>
  <si>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</si>
  <si>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</si>
  <si>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</si>
  <si>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</si>
  <si>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</si>
  <si>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</si>
  <si>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</si>
  <si>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</si>
  <si>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</si>
  <si>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</si>
  <si>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</si>
  <si>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</si>
  <si>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</si>
  <si>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</si>
  <si>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</si>
  <si>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</si>
  <si>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</si>
  <si>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</si>
  <si>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</si>
  <si>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</si>
  <si>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</si>
  <si>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</si>
  <si>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</si>
  <si>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</si>
  <si>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</si>
  <si>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</si>
  <si>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</si>
  <si>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</si>
  <si>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</si>
  <si>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</si>
  <si>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</si>
  <si>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</si>
  <si>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</si>
  <si>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</si>
  <si>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</si>
  <si>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</si>
  <si>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</si>
  <si>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</si>
  <si>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</si>
  <si>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</si>
  <si>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</si>
  <si>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</si>
  <si>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</si>
  <si>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</si>
  <si>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</si>
  <si>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</si>
  <si>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</si>
  <si>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</si>
  <si>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</si>
  <si>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</si>
  <si>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</si>
  <si>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</si>
  <si>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</si>
  <si>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</si>
  <si>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</si>
  <si>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</si>
  <si>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</si>
  <si>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</si>
  <si>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</si>
  <si>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</si>
  <si>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</si>
  <si>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</si>
  <si>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</si>
  <si>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</si>
  <si>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</si>
  <si>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</si>
  <si>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</si>
  <si>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</si>
  <si>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</si>
  <si>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</si>
  <si>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</si>
  <si>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</si>
  <si>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</si>
  <si>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</si>
  <si>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</si>
  <si>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</si>
  <si>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</si>
  <si>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</si>
  <si>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</si>
  <si>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</si>
  <si>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</si>
  <si>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</si>
  <si>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</si>
  <si>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</si>
  <si>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</si>
  <si>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</si>
  <si>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</si>
  <si>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</si>
  <si>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</si>
  <si>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</si>
  <si>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</si>
  <si>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</si>
  <si>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</si>
  <si>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</si>
  <si>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</si>
  <si>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</si>
  <si>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</si>
  <si>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</si>
  <si>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</si>
  <si>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</si>
  <si>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</si>
  <si>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</si>
  <si>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</si>
  <si>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</si>
  <si>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</si>
  <si>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</si>
  <si>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</si>
  <si>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</si>
  <si>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</si>
  <si>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</si>
  <si>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</si>
  <si>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</si>
  <si>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</si>
  <si>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</si>
  <si>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</si>
  <si>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</si>
  <si>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</si>
  <si>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</si>
  <si>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</si>
  <si>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</si>
  <si>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</si>
  <si>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</si>
  <si>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</si>
  <si>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</si>
  <si>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</si>
  <si>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</si>
  <si>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</si>
  <si>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</si>
  <si>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</si>
  <si>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</si>
  <si>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</si>
  <si>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</si>
  <si>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</si>
  <si>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</si>
  <si>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</si>
  <si>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</si>
  <si>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</si>
  <si>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</si>
  <si>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</si>
  <si>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</si>
  <si>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</si>
  <si>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</si>
  <si>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</si>
  <si>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</si>
  <si>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</si>
  <si>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</si>
  <si>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</si>
  <si>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</si>
  <si>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</si>
  <si>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</si>
  <si>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</si>
  <si>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</si>
  <si>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</si>
  <si>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</si>
  <si>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</si>
  <si>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</si>
  <si>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</si>
  <si>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</si>
  <si>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</si>
  <si>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</si>
  <si>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</si>
  <si>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</si>
  <si>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</si>
  <si>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</si>
  <si>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</si>
  <si>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</si>
  <si>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</si>
  <si>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</si>
  <si>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</si>
  <si>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</si>
  <si>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</si>
  <si>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</si>
  <si>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</si>
  <si>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</si>
  <si>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</si>
  <si>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</si>
  <si>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</si>
  <si>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</si>
  <si>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</si>
  <si>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</si>
  <si>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</si>
  <si>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</si>
  <si>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</si>
  <si>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</si>
  <si>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</si>
  <si>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</si>
  <si>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</si>
  <si>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</si>
  <si>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</si>
  <si>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</si>
  <si>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</si>
  <si>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</si>
  <si>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</si>
  <si>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</si>
  <si>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</si>
  <si>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</si>
  <si>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</si>
  <si>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</si>
  <si>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</si>
  <si>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</si>
  <si>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</si>
  <si>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</si>
  <si>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</si>
  <si>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</si>
  <si>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</si>
  <si>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</si>
  <si>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</si>
  <si>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</si>
  <si>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</si>
  <si>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</si>
  <si>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</si>
  <si>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</si>
  <si>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</si>
  <si>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</si>
  <si>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</si>
  <si>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</si>
  <si>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</si>
  <si>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</si>
  <si>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</si>
  <si>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</si>
  <si>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</si>
  <si>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</si>
  <si>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</si>
  <si>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</si>
  <si>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</si>
  <si>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</si>
  <si>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</si>
  <si>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</si>
  <si>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</si>
  <si>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</si>
  <si>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</si>
  <si>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</si>
  <si>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</si>
  <si>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</si>
  <si>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</si>
  <si>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</si>
  <si>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</si>
  <si>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</si>
  <si>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</si>
  <si>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</si>
  <si>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</si>
  <si>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</si>
  <si>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</si>
  <si>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</si>
  <si>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</si>
  <si>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</si>
  <si>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</si>
  <si>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</si>
  <si>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</si>
  <si>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</si>
  <si>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</si>
  <si>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</si>
  <si>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</si>
  <si>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</si>
  <si>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</si>
  <si>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</si>
  <si>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</si>
  <si>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</si>
  <si>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</si>
  <si>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</si>
  <si>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</si>
  <si>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</si>
  <si>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</si>
  <si>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</si>
  <si>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</si>
  <si>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</si>
  <si>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</si>
  <si>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</si>
  <si>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</si>
  <si>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</si>
  <si>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</si>
  <si>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</si>
  <si>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</si>
  <si>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</si>
  <si>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</si>
  <si>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</si>
  <si>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</si>
  <si>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</si>
  <si>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</si>
  <si>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</si>
  <si>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</si>
  <si>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</si>
  <si>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</si>
  <si>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</si>
  <si>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</si>
  <si>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</si>
  <si>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</si>
  <si>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</si>
  <si>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</si>
  <si>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</si>
  <si>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</si>
  <si>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</si>
  <si>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</si>
  <si>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</si>
  <si>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</si>
  <si>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</si>
  <si>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</si>
  <si>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</si>
  <si>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</si>
  <si>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</si>
  <si>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</si>
  <si>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</si>
  <si>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</si>
  <si>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</si>
  <si>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</si>
  <si>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</si>
  <si>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</si>
  <si>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</si>
  <si>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</si>
  <si>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</si>
  <si>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</si>
  <si>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</si>
  <si>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</si>
  <si>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</si>
  <si>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</si>
  <si>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</si>
  <si>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</si>
  <si>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</si>
  <si>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</si>
  <si>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</si>
  <si>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</si>
  <si>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</si>
  <si>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</si>
  <si>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</si>
  <si>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</si>
  <si>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</si>
  <si>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</si>
  <si>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</si>
  <si>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</si>
  <si>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</si>
  <si>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</si>
  <si>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</si>
  <si>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</si>
  <si>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</si>
  <si>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</si>
  <si>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</si>
  <si>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</si>
  <si>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</si>
  <si>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</si>
  <si>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</si>
  <si>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</si>
  <si>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</si>
  <si>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</si>
  <si>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</si>
  <si>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</si>
  <si>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</si>
  <si>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</si>
  <si>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</si>
  <si>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</si>
  <si>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</si>
  <si>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</si>
  <si>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</si>
  <si>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</si>
  <si>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</si>
  <si>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</si>
  <si>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</si>
  <si>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</si>
  <si>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</si>
  <si>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</si>
  <si>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</si>
  <si>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</si>
  <si>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</si>
  <si>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</si>
  <si>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</si>
  <si>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</si>
  <si>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</si>
  <si>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</si>
  <si>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</si>
  <si>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</si>
  <si>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</si>
  <si>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</si>
  <si>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</si>
  <si>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</si>
  <si>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</si>
  <si>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</si>
  <si>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</si>
  <si>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</si>
  <si>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</si>
  <si>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</si>
  <si>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</si>
  <si>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</si>
  <si>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</si>
  <si>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</si>
  <si>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</si>
  <si>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</si>
  <si>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</si>
  <si>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</si>
  <si>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</si>
  <si>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</si>
  <si>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</si>
  <si>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</si>
  <si>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</si>
  <si>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</si>
  <si>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</si>
  <si>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</si>
  <si>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</si>
  <si>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</si>
  <si>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</si>
  <si>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</si>
  <si>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</si>
  <si>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</si>
  <si>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</si>
  <si>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</si>
  <si>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</si>
  <si>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</si>
  <si>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</si>
  <si>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</si>
  <si>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</si>
  <si>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</si>
  <si>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</si>
  <si>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</si>
  <si>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</si>
  <si>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</si>
  <si>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</si>
  <si>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</si>
  <si>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</si>
  <si>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</si>
  <si>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</si>
  <si>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</si>
  <si>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</si>
  <si>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</si>
  <si>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</si>
  <si>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</si>
  <si>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</si>
  <si>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</si>
  <si>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</si>
  <si>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</si>
  <si>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</si>
  <si>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</si>
  <si>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</si>
  <si>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</si>
  <si>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</si>
  <si>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</si>
  <si>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</si>
  <si>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</si>
  <si>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</si>
  <si>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</si>
  <si>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</si>
  <si>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</si>
  <si>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</si>
  <si>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</si>
  <si>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</si>
  <si>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</si>
  <si>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</si>
  <si>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</si>
  <si>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</si>
  <si>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</si>
  <si>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</si>
  <si>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</si>
  <si>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</si>
  <si>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</si>
  <si>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</si>
  <si>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</si>
  <si>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</si>
  <si>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</si>
  <si>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</si>
  <si>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</si>
  <si>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</si>
  <si>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</si>
  <si>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</si>
  <si>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</si>
  <si>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</si>
  <si>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</si>
  <si>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</si>
  <si>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</si>
  <si>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</si>
  <si>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</si>
  <si>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</si>
  <si>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</si>
  <si>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</si>
  <si>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</si>
  <si>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</si>
  <si>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</si>
  <si>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</si>
  <si>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</si>
  <si>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</si>
  <si>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</si>
  <si>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</si>
  <si>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</si>
  <si>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</si>
  <si>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</si>
  <si>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</si>
  <si>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</si>
  <si>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</si>
  <si>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</si>
  <si>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</si>
  <si>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</si>
  <si>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</si>
  <si>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</si>
  <si>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</si>
  <si>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</si>
  <si>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</si>
  <si>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</si>
  <si>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</si>
  <si>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</si>
  <si>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</si>
  <si>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</si>
  <si>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</si>
  <si>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</si>
  <si>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</si>
  <si>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</si>
  <si>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</si>
  <si>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</si>
  <si>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</si>
  <si>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</si>
  <si>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</si>
  <si>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</si>
  <si>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</si>
  <si>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</si>
  <si>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</si>
  <si>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</si>
  <si>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</si>
  <si>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</si>
  <si>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</si>
  <si>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</si>
  <si>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</si>
  <si>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</si>
  <si>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</si>
  <si>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</si>
  <si>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</si>
  <si>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</si>
  <si>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</si>
  <si>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</si>
  <si>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</si>
  <si>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</si>
  <si>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</si>
  <si>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</si>
  <si>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</si>
  <si>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</si>
  <si>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</si>
  <si>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</si>
  <si>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</si>
  <si>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</si>
  <si>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</si>
  <si>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</si>
  <si>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</si>
  <si>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</si>
  <si>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</si>
  <si>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</si>
  <si>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</si>
  <si>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</si>
  <si>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</si>
  <si>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</si>
  <si>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</si>
  <si>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</si>
  <si>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</si>
  <si>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</si>
  <si>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</si>
  <si>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</si>
  <si>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</si>
  <si>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</si>
  <si>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</si>
  <si>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</si>
  <si>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</si>
  <si>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</si>
  <si>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</si>
  <si>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</si>
  <si>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</si>
  <si>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</si>
  <si>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</si>
  <si>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</si>
  <si>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</si>
  <si>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</si>
  <si>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</si>
  <si>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</si>
  <si>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</si>
  <si>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</si>
  <si>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</si>
  <si>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</si>
  <si>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</si>
  <si>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</si>
  <si>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</si>
  <si>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</si>
  <si>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</si>
  <si>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</si>
  <si>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</si>
  <si>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</si>
  <si>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</si>
  <si>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</si>
  <si>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</si>
  <si>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</si>
  <si>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</si>
  <si>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</si>
  <si>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</si>
  <si>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</si>
  <si>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</si>
  <si>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</si>
  <si>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</si>
  <si>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</si>
  <si>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</si>
  <si>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</si>
  <si>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</si>
  <si>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</si>
  <si>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</si>
  <si>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</si>
  <si>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</si>
  <si>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</si>
  <si>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</si>
  <si>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</si>
  <si>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</si>
  <si>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</si>
  <si>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</si>
  <si>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</si>
  <si>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</si>
  <si>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</si>
  <si>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</si>
  <si>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</si>
  <si>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</si>
  <si>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</si>
  <si>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</si>
  <si>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</si>
  <si>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</si>
  <si>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</si>
  <si>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</si>
  <si>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</si>
  <si>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</si>
  <si>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</si>
  <si>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</si>
  <si>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</si>
  <si>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</si>
  <si>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</si>
  <si>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</si>
  <si>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</si>
  <si>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</si>
  <si>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</si>
  <si>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</si>
  <si>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</si>
  <si>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</si>
  <si>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</si>
  <si>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</si>
  <si>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</si>
  <si>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</si>
  <si>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</si>
  <si>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</si>
  <si>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</si>
  <si>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</si>
  <si>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</si>
  <si>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</si>
  <si>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</si>
  <si>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</si>
  <si>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</si>
  <si>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</si>
  <si>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</si>
  <si>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</si>
  <si>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</si>
  <si>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</si>
  <si>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</si>
  <si>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</si>
  <si>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</si>
  <si>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</si>
  <si>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</si>
  <si>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</si>
  <si>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</si>
  <si>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</si>
  <si>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</si>
  <si>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</si>
  <si>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</si>
  <si>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</si>
  <si>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</si>
  <si>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</si>
  <si>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</si>
  <si>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</si>
  <si>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</si>
  <si>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</si>
  <si>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</si>
  <si>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</si>
  <si>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</si>
  <si>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</si>
  <si>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</si>
  <si>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</si>
  <si>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</si>
  <si>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</si>
  <si>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</si>
  <si>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</si>
  <si>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</si>
  <si>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</si>
  <si>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</si>
  <si>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</si>
  <si>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</si>
  <si>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</si>
  <si>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</si>
  <si>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</si>
  <si>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</si>
  <si>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</si>
  <si>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</si>
  <si>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</si>
  <si>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</si>
  <si>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</si>
  <si>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</si>
  <si>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</si>
  <si>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</si>
  <si>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</si>
  <si>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</si>
  <si>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</si>
  <si>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</si>
  <si>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</si>
  <si>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</si>
  <si>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</si>
  <si>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</si>
  <si>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</si>
  <si>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</si>
  <si>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</si>
  <si>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</si>
  <si>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</si>
  <si>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</si>
  <si>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</si>
  <si>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</si>
  <si>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</si>
  <si>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</si>
  <si>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</si>
  <si>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</si>
  <si>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</si>
  <si>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</si>
  <si>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</si>
  <si>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</si>
  <si>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</si>
  <si>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</si>
  <si>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</si>
  <si>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</si>
  <si>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</si>
  <si>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</si>
  <si>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</si>
  <si>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</si>
  <si>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</si>
  <si>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</si>
  <si>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</si>
  <si>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</si>
  <si>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</si>
  <si>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</si>
  <si>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</si>
  <si>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</si>
  <si>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</si>
  <si>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</si>
  <si>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</si>
  <si>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</si>
  <si>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</si>
  <si>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</si>
  <si>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</si>
  <si>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</si>
  <si>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</si>
  <si>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</si>
  <si>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</si>
  <si>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</si>
  <si>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</si>
  <si>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</si>
  <si>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</si>
  <si>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</si>
  <si>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</si>
  <si>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</si>
  <si>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</si>
  <si>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</si>
  <si>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</si>
  <si>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</si>
  <si>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</si>
  <si>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</si>
  <si>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</si>
  <si>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</si>
  <si>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</si>
  <si>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</si>
  <si>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</si>
  <si>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</si>
  <si>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</si>
  <si>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</si>
  <si>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</si>
  <si>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</si>
  <si>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</si>
  <si>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</si>
  <si>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</si>
  <si>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</si>
  <si>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</si>
  <si>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</si>
  <si>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</si>
  <si>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</si>
  <si>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</si>
  <si>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</si>
  <si>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</si>
  <si>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</si>
  <si>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</si>
  <si>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</si>
  <si>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</si>
  <si>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</si>
  <si>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</si>
  <si>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</si>
  <si>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</si>
  <si>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</si>
  <si>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</si>
  <si>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</si>
  <si>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</si>
  <si>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</si>
  <si>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</si>
  <si>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</si>
  <si>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</si>
  <si>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</si>
  <si>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</si>
  <si>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</si>
  <si>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</si>
  <si>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</si>
  <si>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</si>
  <si>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</si>
  <si>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</si>
  <si>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</si>
  <si>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</si>
  <si>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</si>
  <si>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</si>
  <si>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</si>
  <si>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</si>
  <si>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</si>
  <si>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</si>
  <si>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</si>
  <si>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</si>
  <si>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</si>
  <si>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</si>
  <si>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</si>
  <si>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</si>
  <si>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</si>
  <si>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</si>
  <si>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</si>
  <si>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</si>
  <si>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</si>
  <si>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</si>
  <si>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</si>
  <si>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</si>
  <si>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</si>
  <si>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</si>
  <si>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</si>
  <si>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</si>
  <si>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</si>
  <si>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</si>
  <si>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</si>
  <si>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</si>
  <si>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</si>
  <si>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</si>
  <si>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</si>
  <si>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</si>
  <si>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</si>
  <si>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</si>
  <si>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</si>
  <si>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</si>
  <si>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</si>
  <si>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</si>
  <si>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</si>
  <si>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</si>
  <si>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</si>
  <si>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</si>
  <si>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</si>
  <si>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</si>
  <si>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</si>
  <si>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</si>
  <si>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</si>
  <si>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</si>
  <si>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</si>
  <si>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</si>
  <si>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</si>
  <si>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</si>
  <si>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</si>
  <si>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</si>
  <si>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</si>
  <si>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</si>
  <si>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</si>
  <si>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</si>
  <si>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</si>
  <si>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</si>
  <si>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</si>
  <si>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</si>
  <si>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</si>
  <si>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</si>
  <si>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</si>
  <si>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</si>
  <si>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</si>
  <si>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</si>
  <si>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</si>
  <si>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</si>
  <si>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</si>
  <si>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</si>
  <si>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</si>
  <si>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</si>
  <si>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</si>
  <si>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</si>
  <si>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</si>
  <si>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</si>
  <si>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</si>
  <si>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</si>
  <si>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</si>
  <si>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</si>
  <si>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</si>
  <si>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</si>
  <si>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</si>
  <si>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</si>
  <si>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</si>
  <si>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</si>
  <si>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</si>
  <si>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</si>
  <si>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</si>
  <si>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</si>
  <si>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</si>
  <si>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</si>
  <si>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</si>
  <si>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</si>
  <si>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</si>
  <si>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</si>
  <si>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</si>
  <si>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</si>
  <si>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</si>
  <si>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</si>
  <si>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</si>
  <si>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</si>
  <si>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</si>
  <si>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</si>
  <si>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</si>
  <si>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</si>
  <si>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</si>
  <si>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</si>
  <si>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</si>
  <si>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</si>
  <si>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</si>
  <si>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</si>
  <si>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</si>
  <si>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</si>
  <si>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</si>
  <si>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</si>
  <si>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</si>
  <si>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</si>
  <si>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</si>
  <si>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</si>
  <si>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</si>
  <si>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</si>
  <si>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</si>
  <si>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</si>
  <si>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</si>
  <si>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</si>
  <si>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</si>
  <si>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</si>
  <si>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</si>
  <si>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</si>
  <si>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</si>
  <si>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</si>
  <si>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</si>
  <si>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</si>
  <si>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</si>
  <si>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</si>
  <si>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</si>
  <si>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</si>
  <si>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</si>
  <si>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</si>
  <si>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</si>
  <si>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</si>
  <si>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</si>
  <si>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</si>
  <si>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</si>
  <si>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</si>
  <si>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</si>
  <si>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</si>
  <si>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</si>
  <si>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</si>
  <si>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</si>
  <si>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</si>
  <si>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</si>
  <si>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</si>
  <si>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</si>
  <si>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</si>
  <si>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</si>
  <si>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</si>
  <si>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</si>
  <si>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</si>
  <si>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</si>
  <si>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</si>
  <si>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</si>
  <si>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</si>
  <si>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</si>
  <si>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</si>
  <si>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</si>
  <si>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</si>
  <si>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</si>
  <si>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</si>
  <si>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</si>
  <si>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</si>
  <si>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</si>
  <si>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</si>
  <si>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</si>
  <si>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</si>
  <si>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</si>
  <si>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</si>
  <si>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</si>
  <si>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</si>
  <si>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</si>
  <si>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</si>
  <si>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</si>
  <si>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</si>
  <si>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</si>
  <si>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</si>
  <si>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</si>
  <si>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</si>
  <si>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</si>
  <si>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</si>
  <si>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</si>
  <si>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</si>
  <si>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</si>
  <si>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</si>
  <si>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</si>
  <si>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</si>
  <si>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</si>
  <si>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</si>
  <si>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</si>
  <si>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</si>
  <si>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</si>
  <si>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</si>
  <si>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</si>
  <si>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</si>
  <si>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</si>
  <si>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</si>
  <si>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</si>
  <si>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</si>
  <si>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</si>
  <si>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</si>
  <si>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</si>
  <si>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</si>
  <si>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</si>
  <si>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</si>
  <si>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</si>
  <si>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</si>
  <si>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</si>
  <si>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</si>
  <si>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</si>
  <si>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</si>
  <si>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</si>
  <si>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</si>
  <si>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</si>
  <si>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</si>
  <si>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</si>
  <si>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</si>
  <si>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</si>
  <si>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</si>
  <si>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</si>
  <si>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</si>
  <si>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</si>
  <si>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</si>
  <si>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</si>
  <si>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</si>
  <si>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</si>
  <si>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</si>
  <si>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</si>
  <si>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</si>
  <si>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</si>
  <si>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</si>
  <si>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</si>
  <si>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</si>
  <si>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</si>
  <si>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</si>
  <si>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</si>
  <si>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</si>
  <si>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</si>
  <si>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</si>
  <si>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</si>
  <si>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</si>
  <si>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</si>
  <si>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</si>
  <si>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</si>
  <si>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</si>
  <si>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</si>
  <si>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</si>
  <si>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</si>
  <si>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</si>
  <si>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</si>
  <si>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</si>
  <si>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</si>
  <si>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</si>
  <si>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</si>
  <si>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</si>
  <si>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</si>
  <si>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</si>
  <si>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</si>
  <si>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</si>
  <si>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</si>
  <si>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</si>
  <si>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</si>
  <si>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</si>
  <si>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</si>
  <si>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</si>
  <si>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</si>
  <si>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</si>
  <si>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</si>
  <si>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</si>
  <si>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</si>
  <si>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</si>
  <si>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</si>
  <si>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</si>
  <si>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</si>
  <si>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</si>
  <si>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</si>
  <si>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</si>
  <si>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</si>
  <si>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</si>
  <si>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</si>
  <si>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</si>
  <si>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</si>
  <si>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</si>
  <si>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</si>
  <si>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</si>
  <si>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</si>
  <si>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</si>
  <si>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</si>
  <si>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</si>
  <si>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</si>
  <si>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</si>
  <si>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</si>
  <si>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</si>
  <si>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</si>
  <si>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</si>
  <si>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</si>
  <si>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</si>
  <si>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</si>
  <si>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</si>
  <si>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</si>
  <si>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</si>
  <si>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</si>
  <si>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</si>
  <si>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</si>
  <si>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</si>
  <si>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</si>
  <si>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</si>
  <si>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</si>
  <si>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</si>
  <si>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</si>
  <si>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</si>
  <si>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</si>
  <si>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</si>
  <si>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</si>
  <si>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</si>
  <si>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</si>
  <si>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</si>
  <si>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</si>
  <si>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</si>
  <si>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</si>
  <si>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</si>
  <si>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</si>
  <si>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</si>
  <si>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</si>
  <si>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</si>
  <si>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</si>
  <si>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</si>
  <si>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</si>
  <si>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</si>
  <si>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</si>
  <si>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</si>
  <si>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</si>
  <si>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</si>
  <si>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</si>
  <si>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</si>
  <si>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</si>
  <si>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</si>
  <si>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</si>
  <si>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</si>
  <si>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</si>
  <si>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</si>
  <si>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</si>
  <si>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</si>
  <si>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</si>
  <si>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</si>
  <si>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</si>
  <si>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</si>
  <si>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</si>
  <si>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</si>
  <si>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</si>
  <si>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</si>
  <si>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</si>
  <si>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</si>
  <si>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</si>
  <si>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</si>
  <si>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</si>
  <si>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</si>
  <si>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</si>
  <si>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</si>
  <si>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</si>
  <si>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</si>
  <si>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</si>
  <si>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</si>
  <si>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</si>
  <si>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</si>
  <si>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</si>
  <si>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</si>
  <si>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</si>
  <si>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</si>
  <si>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</si>
  <si>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</si>
  <si>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</si>
  <si>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</si>
  <si>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</si>
  <si>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</si>
  <si>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</si>
  <si>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</si>
  <si>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</si>
  <si>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</si>
  <si>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</si>
  <si>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</si>
  <si>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</si>
  <si>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</si>
  <si>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</si>
  <si>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</si>
  <si>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</si>
  <si>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</si>
  <si>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</si>
  <si>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</si>
  <si>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</si>
  <si>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</si>
  <si>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</si>
  <si>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</si>
  <si>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</si>
  <si>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</si>
  <si>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</si>
  <si>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</si>
  <si>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</si>
  <si>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</si>
  <si>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</si>
  <si>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</si>
  <si>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</si>
  <si>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</si>
  <si>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</si>
  <si>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</si>
  <si>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</si>
  <si>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</si>
  <si>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</si>
  <si>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</si>
  <si>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</si>
  <si>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</si>
  <si>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</si>
  <si>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</si>
  <si>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</si>
  <si>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</si>
  <si>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</si>
  <si>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</si>
  <si>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</si>
  <si>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</si>
  <si>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</si>
  <si>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</si>
  <si>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</si>
  <si>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</si>
  <si>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</si>
  <si>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</si>
  <si>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</si>
  <si>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</si>
  <si>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</si>
  <si>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</si>
  <si>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</si>
  <si>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</si>
  <si>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</si>
  <si>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</si>
  <si>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</si>
  <si>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</si>
  <si>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</si>
  <si>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</si>
  <si>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</si>
  <si>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</si>
  <si>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</si>
  <si>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</si>
  <si>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</si>
  <si>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</si>
  <si>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</si>
  <si>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</si>
  <si>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</si>
  <si>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</si>
  <si>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</si>
  <si>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</si>
  <si>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</si>
  <si>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</si>
  <si>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</si>
  <si>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</si>
  <si>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</si>
  <si>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</si>
  <si>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</si>
  <si>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</si>
  <si>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</si>
  <si>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</si>
  <si>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</si>
  <si>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</si>
  <si>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</si>
  <si>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</si>
  <si>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</si>
  <si>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</si>
  <si>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</si>
  <si>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</si>
  <si>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</si>
  <si>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</si>
  <si>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</si>
  <si>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</si>
  <si>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</si>
  <si>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</si>
  <si>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</si>
  <si>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</si>
  <si>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</si>
  <si>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</si>
  <si>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</si>
  <si>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</si>
  <si>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</si>
  <si>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</si>
  <si>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</si>
  <si>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</si>
  <si>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</si>
  <si>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</si>
  <si>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</si>
  <si>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</si>
  <si>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</si>
  <si>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</si>
  <si>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</si>
  <si>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</si>
  <si>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</si>
  <si>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</si>
  <si>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</si>
  <si>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</si>
  <si>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</si>
  <si>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</si>
  <si>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</si>
  <si>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</si>
  <si>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</si>
  <si>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</si>
  <si>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</si>
  <si>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</si>
  <si>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</si>
  <si>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</si>
  <si>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</si>
  <si>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</si>
  <si>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</si>
  <si>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</si>
  <si>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</si>
  <si>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</si>
  <si>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</si>
  <si>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</si>
  <si>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</si>
  <si>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</si>
  <si>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</si>
  <si>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</si>
  <si>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</si>
  <si>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</si>
  <si>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</si>
  <si>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</si>
  <si>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</si>
  <si>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</si>
  <si>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</si>
  <si>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</si>
  <si>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</si>
  <si>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</si>
  <si>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</si>
  <si>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</si>
  <si>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</si>
  <si>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</si>
  <si>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</si>
  <si>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</si>
  <si>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</si>
  <si>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</si>
  <si>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</si>
  <si>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</si>
  <si>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</si>
  <si>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</si>
  <si>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</si>
  <si>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</si>
  <si>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</si>
  <si>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</si>
  <si>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</si>
  <si>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</si>
  <si>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</si>
  <si>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</si>
  <si>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</si>
  <si>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</si>
  <si>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</si>
  <si>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</si>
  <si>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</si>
  <si>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</si>
  <si>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</si>
  <si>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</si>
  <si>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</si>
  <si>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</si>
  <si>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</si>
  <si>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</si>
  <si>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</si>
  <si>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</si>
  <si>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</si>
  <si>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</si>
  <si>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</si>
  <si>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</si>
  <si>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</si>
  <si>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</si>
  <si>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</si>
  <si>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</si>
  <si>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</si>
  <si>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</si>
  <si>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</si>
  <si>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</si>
  <si>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</si>
  <si>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</si>
  <si>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</si>
  <si>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</si>
  <si>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</si>
  <si>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</si>
  <si>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</si>
  <si>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</si>
  <si>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</si>
  <si>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</si>
  <si>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</si>
  <si>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</si>
  <si>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</si>
  <si>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</si>
  <si>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</si>
  <si>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</si>
  <si>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</si>
  <si>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</si>
  <si>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</si>
  <si>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</si>
  <si>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</si>
  <si>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</si>
  <si>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</si>
  <si>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</si>
  <si>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</si>
  <si>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</si>
  <si>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</si>
  <si>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</si>
  <si>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</si>
  <si>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</si>
  <si>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</si>
  <si>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</si>
  <si>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</si>
  <si>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</si>
  <si>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</si>
  <si>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</si>
  <si>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</si>
  <si>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</si>
  <si>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</si>
  <si>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</si>
  <si>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</si>
  <si>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</si>
  <si>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</si>
  <si>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</si>
  <si>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</si>
  <si>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</si>
  <si>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</si>
  <si>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</si>
  <si>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</si>
  <si>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</si>
  <si>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</si>
  <si>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</si>
  <si>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</si>
  <si>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</si>
  <si>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</si>
  <si>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</si>
  <si>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</si>
  <si>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</si>
  <si>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</si>
  <si>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</si>
  <si>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</si>
  <si>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</si>
  <si>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</si>
  <si>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</si>
  <si>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</si>
  <si>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</si>
  <si>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</si>
  <si>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</si>
  <si>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</si>
  <si>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</si>
  <si>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</si>
  <si>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</si>
  <si>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</si>
  <si>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</si>
  <si>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</si>
  <si>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</si>
  <si>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</si>
  <si>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</si>
  <si>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</si>
  <si>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</si>
  <si>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</si>
  <si>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</si>
  <si>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</si>
  <si>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</si>
  <si>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</si>
  <si>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</si>
  <si>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</si>
  <si>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</si>
  <si>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</si>
  <si>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</si>
  <si>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</si>
  <si>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</si>
  <si>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</si>
  <si>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</si>
  <si>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</si>
  <si>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</si>
  <si>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</si>
  <si>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</si>
  <si>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</si>
  <si>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</si>
  <si>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</si>
  <si>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</si>
  <si>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</si>
  <si>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</si>
  <si>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</si>
  <si>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</si>
  <si>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</si>
  <si>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</si>
  <si>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</si>
  <si>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</si>
  <si>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</si>
  <si>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</si>
  <si>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</si>
  <si>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</si>
  <si>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</si>
  <si>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</si>
  <si>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</si>
  <si>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</si>
  <si>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</si>
  <si>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</si>
  <si>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</si>
  <si>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</si>
  <si>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</si>
  <si>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</si>
  <si>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</si>
  <si>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</si>
  <si>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</si>
  <si>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</si>
  <si>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</si>
  <si>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</si>
  <si>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</si>
  <si>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</si>
  <si>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</si>
  <si>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</si>
  <si>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</si>
  <si>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</si>
  <si>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</si>
  <si>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</si>
  <si>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</si>
  <si>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</si>
  <si>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</si>
  <si>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</si>
  <si>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</si>
  <si>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</si>
  <si>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</si>
  <si>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</si>
  <si>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</si>
  <si>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</si>
  <si>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</si>
  <si>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</si>
  <si>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</si>
  <si>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</si>
  <si>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</si>
  <si>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</si>
  <si>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</si>
  <si>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</si>
  <si>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</si>
  <si>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</si>
  <si>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</si>
  <si>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</si>
  <si>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</si>
  <si>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</si>
  <si>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</si>
  <si>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</si>
  <si>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</si>
  <si>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</si>
  <si>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</si>
  <si>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</si>
  <si>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</si>
  <si>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</si>
  <si>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</si>
  <si>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</si>
  <si>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</si>
  <si>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</si>
  <si>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</si>
  <si>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</si>
  <si>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</si>
  <si>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</si>
  <si>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</si>
  <si>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</si>
  <si>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</si>
  <si>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</si>
  <si>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</si>
  <si>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</si>
  <si>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</si>
  <si>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</si>
  <si>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</si>
  <si>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</si>
  <si>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</si>
  <si>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</si>
  <si>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</si>
  <si>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</si>
  <si>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</si>
  <si>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</si>
  <si>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</si>
  <si>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</si>
  <si>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</si>
  <si>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</si>
  <si>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</si>
  <si>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</si>
  <si>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</si>
  <si>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</si>
  <si>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</si>
  <si>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</si>
  <si>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</si>
  <si>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</si>
  <si>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</si>
  <si>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</si>
  <si>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</si>
  <si>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</si>
  <si>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</si>
  <si>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</si>
  <si>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</si>
  <si>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</si>
  <si>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</si>
  <si>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</si>
  <si>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</si>
  <si>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</si>
  <si>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</si>
  <si>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</si>
  <si>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</si>
  <si>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</si>
  <si>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</si>
  <si>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</si>
  <si>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</si>
  <si>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</si>
  <si>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</si>
  <si>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</si>
  <si>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</si>
  <si>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</si>
  <si>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</si>
  <si>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</si>
  <si>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</si>
  <si>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</si>
  <si>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</si>
  <si>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</si>
  <si>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</si>
  <si>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</si>
  <si>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</si>
  <si>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</si>
  <si>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</si>
  <si>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</si>
  <si>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</si>
  <si>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</si>
  <si>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</si>
  <si>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</si>
  <si>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</si>
  <si>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</si>
  <si>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</si>
  <si>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</si>
  <si>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</si>
  <si>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</si>
  <si>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</si>
  <si>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</si>
  <si>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</si>
  <si>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</si>
  <si>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</si>
  <si>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</si>
  <si>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</si>
  <si>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</si>
  <si>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</si>
  <si>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</si>
  <si>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</si>
  <si>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</si>
  <si>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</si>
  <si>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</si>
  <si>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</si>
  <si>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</si>
  <si>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</si>
  <si>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</si>
  <si>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</si>
  <si>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</si>
  <si>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</si>
  <si>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</si>
  <si>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</si>
  <si>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</si>
  <si>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</si>
  <si>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</si>
  <si>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</si>
  <si>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</si>
  <si>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</si>
  <si>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</si>
  <si>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</si>
  <si>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</si>
  <si>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</si>
  <si>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</si>
  <si>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</si>
  <si>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</si>
  <si>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</si>
  <si>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</si>
  <si>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</si>
  <si>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</si>
  <si>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</si>
  <si>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</si>
  <si>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</si>
  <si>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</si>
  <si>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</si>
  <si>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</si>
  <si>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</si>
  <si>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</si>
  <si>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</si>
  <si>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</si>
  <si>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</si>
  <si>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</si>
  <si>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</si>
  <si>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</si>
  <si>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</si>
  <si>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</si>
  <si>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</si>
  <si>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</si>
  <si>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</si>
  <si>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</si>
  <si>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</si>
  <si>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</si>
  <si>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</si>
  <si>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</si>
  <si>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</si>
  <si>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</si>
  <si>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</si>
  <si>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</si>
  <si>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</si>
  <si>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</si>
  <si>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</si>
  <si>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</si>
  <si>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</si>
  <si>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</si>
  <si>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</si>
  <si>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</si>
  <si>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</si>
  <si>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</si>
  <si>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</si>
  <si>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</si>
  <si>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</si>
  <si>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</si>
  <si>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</si>
  <si>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</si>
  <si>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</si>
  <si>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</si>
  <si>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</si>
  <si>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</si>
  <si>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</si>
  <si>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</si>
  <si>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</si>
  <si>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</si>
  <si>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</si>
  <si>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</si>
  <si>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</si>
  <si>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</si>
  <si>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</si>
  <si>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</si>
  <si>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</si>
  <si>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</si>
  <si>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</si>
  <si>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</si>
  <si>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</si>
  <si>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</si>
  <si>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</si>
  <si>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</si>
  <si>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</si>
  <si>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</si>
  <si>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</si>
  <si>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</si>
  <si>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</si>
  <si>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</si>
  <si>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</si>
  <si>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</si>
  <si>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</si>
  <si>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</si>
  <si>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</si>
  <si>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</si>
  <si>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</si>
  <si>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</si>
  <si>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</si>
  <si>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</si>
  <si>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</si>
  <si>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</si>
  <si>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</si>
  <si>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</si>
  <si>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</si>
  <si>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</si>
  <si>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</si>
  <si>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</si>
  <si>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</si>
  <si>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</si>
  <si>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</si>
  <si>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</si>
  <si>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</si>
  <si>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</si>
  <si>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</si>
  <si>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</si>
  <si>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</si>
  <si>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</si>
  <si>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</si>
  <si>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</si>
  <si>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</si>
  <si>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</si>
  <si>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</si>
  <si>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</si>
  <si>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</si>
  <si>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</si>
  <si>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</si>
  <si>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</si>
  <si>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</si>
  <si>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</si>
  <si>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</si>
  <si>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</si>
  <si>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</si>
  <si>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</si>
  <si>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</si>
  <si>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</si>
  <si>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</si>
  <si>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</si>
  <si>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</si>
  <si>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</si>
  <si>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</si>
  <si>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</si>
  <si>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</si>
  <si>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</si>
  <si>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</si>
  <si>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</si>
  <si>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</si>
  <si>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</si>
  <si>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</si>
  <si>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</si>
  <si>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</si>
  <si>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</si>
  <si>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</si>
  <si>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</si>
  <si>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</si>
  <si>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</si>
  <si>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</si>
  <si>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</si>
  <si>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</si>
  <si>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</si>
  <si>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</si>
  <si>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</si>
  <si>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</si>
  <si>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</si>
  <si>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</si>
  <si>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</si>
  <si>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</si>
  <si>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</si>
  <si>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</si>
  <si>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</si>
  <si>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</si>
  <si>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</si>
  <si>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</si>
  <si>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</si>
  <si>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</si>
  <si>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</si>
  <si>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</si>
  <si>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</si>
  <si>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</si>
  <si>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</si>
  <si>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</si>
  <si>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</si>
  <si>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</si>
  <si>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</si>
  <si>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</si>
  <si>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</si>
  <si>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</si>
  <si>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</si>
  <si>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</si>
  <si>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</si>
  <si>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</si>
  <si>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</si>
  <si>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</si>
  <si>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</si>
  <si>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</si>
  <si>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</si>
  <si>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</si>
  <si>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</si>
  <si>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</si>
  <si>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</si>
  <si>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</si>
  <si>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</si>
  <si>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</si>
  <si>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</si>
  <si>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</si>
  <si>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</si>
  <si>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</si>
  <si>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</si>
  <si>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</si>
  <si>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</si>
  <si>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</si>
  <si>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</si>
  <si>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</si>
  <si>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</si>
  <si>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</si>
  <si>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</si>
  <si>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</si>
  <si>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</si>
  <si>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</si>
  <si>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</si>
  <si>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</si>
  <si>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</si>
  <si>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</si>
  <si>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</si>
  <si>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</si>
  <si>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</si>
  <si>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</si>
  <si>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</si>
  <si>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</si>
  <si>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</si>
  <si>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</si>
  <si>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</si>
  <si>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</si>
  <si>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</si>
  <si>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</si>
  <si>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</si>
  <si>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</si>
  <si>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</si>
  <si>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</si>
  <si>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</si>
  <si>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</si>
  <si>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</si>
  <si>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</si>
  <si>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</si>
  <si>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</si>
  <si>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</si>
  <si>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</si>
  <si>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</si>
  <si>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</si>
  <si>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</si>
  <si>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</si>
  <si>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</si>
  <si>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</si>
  <si>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</si>
  <si>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</si>
  <si>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</si>
  <si>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</si>
  <si>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</si>
  <si>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</si>
  <si>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</si>
  <si>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</si>
  <si>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</si>
  <si>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</si>
  <si>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</si>
  <si>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</si>
  <si>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</si>
  <si>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</si>
  <si>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</si>
  <si>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</si>
  <si>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</si>
  <si>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</si>
  <si>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</si>
  <si>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</si>
  <si>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</si>
  <si>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</si>
  <si>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</si>
  <si>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</si>
  <si>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</si>
  <si>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</si>
  <si>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</si>
  <si>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</si>
  <si>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</si>
  <si>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</si>
  <si>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</si>
  <si>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</si>
  <si>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</si>
  <si>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</si>
  <si>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</si>
  <si>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</si>
  <si>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</si>
  <si>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</si>
  <si>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</si>
  <si>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</si>
  <si>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</si>
  <si>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</si>
  <si>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</si>
  <si>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</si>
  <si>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</si>
  <si>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</si>
  <si>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</si>
  <si>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</si>
  <si>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</si>
  <si>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</si>
  <si>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</si>
  <si>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</si>
  <si>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</si>
  <si>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</si>
  <si>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</si>
  <si>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</si>
  <si>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</si>
  <si>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</si>
  <si>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</si>
  <si>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</si>
  <si>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</si>
  <si>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</si>
  <si>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</si>
  <si>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</si>
  <si>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</si>
  <si>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</si>
  <si>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</si>
  <si>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</si>
  <si>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</si>
  <si>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</si>
  <si>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</si>
  <si>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</si>
  <si>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</si>
  <si>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</si>
  <si>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</si>
  <si>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</si>
  <si>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</si>
  <si>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</si>
  <si>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</si>
  <si>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</si>
  <si>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</si>
  <si>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</si>
  <si>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</si>
  <si>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</si>
  <si>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</si>
  <si>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</si>
  <si>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</si>
  <si>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</si>
  <si>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</si>
  <si>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</si>
  <si>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</si>
  <si>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</si>
  <si>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</si>
  <si>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</si>
  <si>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</si>
  <si>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</si>
  <si>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</si>
  <si>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</si>
  <si>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</si>
  <si>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</si>
  <si>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</si>
  <si>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</si>
  <si>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</si>
  <si>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</si>
  <si>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</si>
  <si>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</si>
  <si>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</si>
  <si>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</si>
  <si>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</si>
  <si>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</si>
  <si>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</si>
  <si>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</si>
  <si>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</si>
  <si>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</si>
  <si>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</si>
  <si>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</si>
  <si>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</si>
  <si>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</si>
  <si>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</si>
  <si>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</si>
  <si>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</si>
  <si>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</si>
  <si>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</si>
  <si>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</si>
  <si>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</si>
  <si>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</si>
  <si>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</si>
  <si>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</si>
  <si>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</si>
  <si>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</si>
  <si>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</si>
  <si>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</si>
  <si>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</si>
  <si>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</si>
  <si>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</si>
  <si>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</si>
  <si>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</si>
  <si>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</si>
  <si>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</si>
  <si>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</si>
  <si>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</si>
  <si>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</si>
  <si>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</si>
  <si>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</si>
  <si>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</si>
  <si>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</si>
  <si>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</si>
  <si>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</si>
  <si>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</si>
  <si>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</si>
  <si>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</si>
  <si>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</si>
  <si>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</si>
  <si>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</si>
  <si>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</si>
  <si>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</si>
  <si>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</si>
  <si>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</si>
  <si>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</si>
  <si>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</si>
  <si>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</si>
  <si>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</si>
  <si>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</si>
  <si>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</si>
  <si>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</si>
  <si>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</si>
  <si>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</si>
  <si>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</si>
  <si>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</si>
  <si>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</si>
  <si>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</si>
  <si>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</si>
  <si>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</si>
  <si>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</si>
  <si>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</si>
  <si>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</si>
  <si>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</si>
  <si>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</si>
  <si>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</si>
  <si>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</si>
  <si>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</si>
  <si>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</si>
  <si>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</si>
  <si>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</si>
  <si>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</si>
  <si>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</si>
  <si>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</si>
  <si>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</si>
  <si>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</si>
  <si>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</si>
  <si>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</si>
  <si>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</si>
  <si>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</si>
  <si>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</si>
  <si>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</si>
  <si>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</si>
  <si>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</si>
  <si>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</si>
  <si>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</si>
  <si>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</si>
  <si>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</si>
  <si>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</si>
  <si>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</si>
  <si>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</si>
  <si>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</si>
  <si>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</si>
  <si>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</si>
  <si>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</si>
  <si>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</si>
  <si>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</si>
  <si>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</si>
  <si>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</si>
  <si>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</si>
  <si>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</si>
  <si>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</si>
  <si>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</si>
  <si>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</si>
  <si>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</si>
  <si>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</si>
  <si>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</si>
  <si>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</si>
  <si>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</si>
  <si>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</si>
  <si>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</si>
  <si>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</si>
  <si>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</si>
  <si>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</si>
  <si>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</si>
  <si>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</si>
  <si>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</si>
  <si>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</si>
  <si>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</si>
  <si>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</si>
  <si>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</si>
  <si>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</si>
  <si>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</si>
  <si>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</si>
  <si>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</si>
  <si>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</si>
  <si>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</si>
  <si>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</si>
  <si>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</si>
  <si>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</si>
  <si>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</si>
  <si>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</si>
  <si>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</si>
  <si>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</si>
  <si>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</si>
  <si>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</si>
  <si>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</si>
  <si>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</si>
  <si>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</si>
  <si>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</si>
  <si>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</si>
  <si>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</si>
  <si>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</si>
  <si>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</si>
  <si>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</si>
  <si>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</si>
  <si>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</si>
  <si>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</si>
  <si>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</si>
  <si>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</si>
  <si>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</si>
  <si>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</si>
  <si>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</si>
  <si>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</si>
  <si>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</si>
  <si>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</si>
  <si>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</si>
  <si>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</si>
  <si>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</si>
  <si>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</si>
  <si>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</si>
  <si>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</si>
  <si>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</si>
  <si>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</si>
  <si>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</si>
  <si>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</si>
  <si>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</si>
  <si>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</si>
  <si>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</si>
  <si>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</si>
  <si>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</si>
  <si>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</si>
  <si>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</si>
  <si>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</si>
  <si>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</si>
  <si>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</si>
  <si>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</si>
  <si>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</si>
  <si>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</si>
  <si>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</si>
  <si>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</si>
  <si>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</si>
  <si>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</si>
  <si>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</si>
  <si>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</si>
  <si>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</si>
  <si>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</si>
  <si>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</si>
  <si>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</si>
  <si>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</si>
  <si>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</si>
  <si>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</si>
  <si>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</si>
  <si>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</si>
  <si>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</si>
  <si>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</si>
  <si>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</si>
  <si>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</si>
  <si>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</si>
  <si>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</si>
  <si>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</si>
  <si>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</si>
  <si>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</si>
  <si>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</si>
  <si>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</si>
  <si>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</si>
  <si>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</si>
  <si>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</si>
  <si>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</si>
  <si>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</si>
  <si>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</si>
  <si>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</si>
  <si>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</si>
  <si>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</si>
  <si>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</si>
  <si>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</si>
  <si>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</si>
  <si>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</si>
  <si>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</si>
  <si>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</si>
  <si>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</si>
  <si>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</si>
  <si>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</si>
  <si>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</si>
  <si>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</si>
  <si>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</si>
  <si>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</si>
  <si>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</si>
  <si>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</si>
  <si>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</si>
  <si>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</si>
  <si>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</si>
  <si>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</si>
  <si>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</si>
  <si>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</si>
  <si>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</si>
  <si>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</si>
  <si>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</si>
  <si>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</si>
  <si>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</si>
  <si>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</si>
  <si>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</si>
  <si>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</si>
  <si>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</si>
  <si>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</si>
  <si>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</si>
  <si>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</si>
  <si>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</si>
  <si>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</si>
  <si>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</si>
  <si>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</si>
  <si>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</si>
  <si>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</si>
  <si>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</si>
  <si>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</si>
  <si>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</si>
  <si>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</si>
  <si>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</si>
  <si>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</si>
  <si>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</si>
  <si>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</si>
  <si>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</si>
  <si>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</si>
  <si>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</si>
  <si>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</si>
  <si>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</si>
  <si>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</si>
  <si>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</si>
  <si>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</si>
  <si>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</si>
  <si>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</si>
  <si>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</si>
  <si>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</si>
  <si>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</si>
  <si>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</si>
  <si>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</si>
  <si>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</si>
  <si>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</si>
  <si>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</si>
  <si>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</si>
  <si>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</si>
  <si>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</si>
  <si>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</si>
  <si>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</si>
  <si>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</si>
  <si>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</si>
  <si>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</si>
  <si>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</si>
  <si>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</si>
  <si>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</si>
  <si>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</si>
  <si>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</si>
  <si>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</si>
  <si>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</si>
  <si>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</si>
  <si>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</si>
  <si>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</si>
  <si>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</si>
  <si>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</si>
  <si>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</si>
  <si>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</si>
  <si>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</si>
  <si>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</si>
  <si>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</si>
  <si>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</si>
  <si>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</si>
  <si>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</si>
  <si>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</si>
  <si>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</si>
  <si>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</si>
  <si>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</si>
  <si>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</si>
  <si>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</si>
  <si>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</si>
  <si>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</si>
  <si>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</si>
  <si>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</si>
  <si>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</si>
  <si>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</si>
  <si>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</si>
  <si>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</si>
  <si>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</si>
  <si>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</si>
  <si>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</si>
  <si>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</si>
  <si>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</si>
  <si>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</si>
  <si>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</si>
  <si>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</si>
  <si>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</si>
  <si>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</si>
  <si>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</si>
  <si>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</si>
  <si>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</si>
  <si>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</si>
  <si>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</si>
  <si>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</si>
  <si>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</si>
  <si>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</si>
  <si>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</si>
  <si>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</si>
  <si>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</si>
  <si>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</si>
  <si>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</si>
  <si>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</si>
  <si>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</si>
  <si>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</si>
  <si>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</si>
  <si>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</si>
  <si>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</si>
  <si>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</si>
  <si>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</si>
  <si>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</si>
  <si>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</si>
  <si>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</si>
  <si>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</si>
  <si>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</si>
  <si>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</si>
  <si>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</si>
  <si>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</si>
  <si>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</si>
  <si>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</si>
  <si>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</si>
  <si>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</si>
  <si>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</si>
  <si>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</si>
  <si>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</si>
  <si>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</si>
  <si>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</si>
  <si>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</si>
  <si>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</si>
  <si>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</si>
  <si>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</si>
  <si>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</si>
  <si>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</si>
  <si>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</si>
  <si>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</si>
  <si>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</si>
  <si>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</si>
  <si>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</si>
  <si>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</si>
  <si>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</si>
  <si>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</si>
  <si>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</si>
  <si>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</si>
  <si>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</si>
  <si>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</si>
  <si>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</si>
  <si>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</si>
  <si>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</si>
  <si>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</si>
  <si>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</si>
  <si>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</si>
  <si>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</si>
  <si>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</si>
  <si>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</si>
  <si>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</si>
  <si>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</si>
  <si>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</si>
  <si>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</si>
  <si>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</si>
  <si>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</si>
  <si>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</si>
  <si>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</si>
  <si>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</si>
  <si>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</si>
  <si>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</si>
  <si>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</si>
  <si>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</si>
  <si>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</si>
  <si>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</si>
  <si>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</si>
  <si>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</si>
  <si>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</si>
  <si>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</si>
  <si>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</si>
  <si>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</si>
  <si>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</si>
  <si>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</si>
  <si>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</si>
  <si>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</si>
  <si>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</si>
  <si>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</si>
  <si>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</si>
  <si>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</si>
  <si>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</si>
  <si>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</si>
  <si>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</si>
  <si>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</si>
  <si>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</si>
  <si>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</si>
  <si>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</si>
  <si>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</si>
  <si>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</si>
  <si>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</si>
  <si>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</si>
  <si>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</si>
  <si>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</si>
  <si>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</si>
  <si>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</si>
  <si>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</si>
  <si>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</si>
  <si>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</si>
  <si>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</si>
  <si>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</si>
  <si>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</si>
  <si>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</si>
  <si>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</si>
  <si>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</si>
  <si>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</si>
  <si>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</si>
  <si>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</si>
  <si>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</si>
  <si>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</si>
  <si>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</si>
  <si>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</si>
  <si>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</si>
  <si>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</si>
  <si>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</si>
  <si>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</si>
  <si>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</si>
  <si>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</si>
  <si>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</si>
  <si>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</si>
  <si>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</si>
  <si>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</si>
  <si>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</si>
  <si>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</si>
  <si>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</si>
  <si>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</si>
  <si>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</si>
  <si>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</si>
  <si>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</si>
  <si>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</si>
  <si>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</si>
  <si>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</si>
  <si>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</si>
  <si>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</si>
  <si>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</si>
  <si>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</si>
  <si>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</si>
  <si>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</si>
  <si>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</si>
  <si>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</si>
  <si>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</si>
  <si>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</si>
  <si>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</si>
  <si>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</si>
  <si>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</si>
  <si>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</si>
  <si>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</si>
  <si>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</si>
  <si>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</si>
  <si>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</si>
  <si>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</si>
  <si>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</si>
  <si>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</si>
  <si>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</si>
  <si>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</si>
  <si>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</si>
  <si>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</si>
  <si>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</si>
  <si>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</si>
  <si>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</si>
  <si>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</si>
  <si>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</si>
  <si>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</si>
  <si>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</si>
  <si>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</si>
  <si>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</si>
  <si>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</si>
  <si>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</si>
  <si>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</si>
  <si>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</si>
  <si>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</si>
  <si>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</si>
  <si>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</si>
  <si>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</si>
  <si>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</si>
  <si>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</si>
  <si>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</si>
  <si>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</si>
  <si>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</si>
  <si>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</si>
  <si>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</si>
  <si>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</si>
  <si>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</si>
  <si>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</si>
  <si>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</si>
  <si>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</si>
  <si>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</si>
  <si>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</si>
  <si>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</si>
  <si>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</si>
  <si>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</si>
  <si>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</si>
  <si>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</si>
  <si>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</si>
  <si>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</si>
  <si>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</si>
  <si>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</si>
  <si>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</si>
  <si>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</si>
  <si>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</si>
  <si>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</si>
  <si>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</si>
  <si>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</si>
  <si>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</si>
  <si>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</si>
  <si>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</si>
  <si>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</si>
  <si>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</si>
  <si>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</si>
  <si>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</si>
  <si>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</si>
  <si>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</si>
  <si>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</si>
  <si>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</si>
  <si>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</si>
  <si>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</si>
  <si>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</si>
  <si>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</si>
  <si>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</si>
  <si>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</si>
  <si>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</si>
  <si>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</si>
  <si>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</si>
  <si>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</si>
  <si>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</si>
  <si>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</si>
  <si>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</si>
  <si>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</si>
  <si>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</si>
  <si>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</si>
  <si>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</si>
  <si>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</si>
  <si>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</si>
  <si>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</si>
  <si>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</si>
  <si>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</si>
  <si>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</si>
  <si>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</si>
  <si>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</si>
  <si>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</si>
  <si>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</si>
  <si>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</si>
  <si>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</si>
  <si>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</si>
  <si>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</si>
  <si>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</si>
  <si>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</si>
  <si>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</si>
  <si>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</si>
  <si>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</si>
  <si>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</si>
  <si>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</si>
  <si>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</si>
  <si>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</si>
  <si>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</si>
  <si>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</si>
  <si>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</si>
  <si>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</si>
  <si>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</si>
  <si>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</si>
  <si>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</si>
  <si>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</si>
  <si>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</si>
  <si>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</si>
  <si>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</si>
  <si>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</si>
  <si>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</si>
  <si>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</si>
  <si>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</si>
  <si>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</si>
  <si>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</si>
  <si>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</si>
  <si>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</si>
  <si>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</si>
  <si>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</si>
  <si>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</si>
  <si>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</si>
  <si>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</si>
  <si>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</si>
  <si>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</si>
  <si>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</si>
  <si>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</si>
  <si>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</si>
  <si>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</si>
  <si>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</si>
  <si>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</si>
  <si>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</si>
  <si>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</si>
  <si>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</si>
  <si>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</si>
  <si>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</si>
  <si>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</si>
  <si>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</si>
  <si>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</si>
  <si>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</si>
  <si>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</si>
  <si>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</si>
  <si>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</si>
  <si>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</si>
  <si>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</si>
  <si>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</si>
  <si>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</si>
  <si>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</si>
  <si>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</si>
  <si>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</si>
  <si>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</si>
  <si>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</si>
  <si>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</si>
  <si>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</si>
  <si>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</si>
  <si>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</si>
  <si>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</si>
  <si>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</si>
  <si>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</si>
  <si>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</si>
  <si>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</si>
  <si>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</si>
  <si>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</si>
  <si>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</si>
  <si>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</si>
  <si>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</si>
  <si>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</si>
  <si>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</si>
  <si>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</si>
  <si>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</si>
  <si>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</si>
  <si>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</si>
  <si>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</si>
  <si>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</si>
  <si>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</si>
  <si>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</si>
  <si>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</si>
  <si>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</si>
  <si>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</si>
  <si>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</si>
  <si>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</si>
  <si>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</si>
  <si>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</si>
  <si>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</si>
  <si>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</si>
  <si>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</si>
  <si>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</si>
  <si>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</si>
  <si>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</si>
  <si>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</si>
  <si>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</si>
  <si>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</si>
  <si>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</si>
  <si>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</si>
  <si>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</si>
  <si>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</si>
  <si>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</si>
  <si>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</si>
  <si>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</si>
  <si>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</si>
  <si>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</si>
  <si>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</si>
  <si>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</si>
  <si>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</si>
  <si>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</si>
  <si>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</si>
  <si>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</si>
  <si>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</si>
  <si>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</si>
  <si>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</si>
  <si>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</si>
  <si>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</si>
  <si>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</si>
  <si>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</si>
  <si>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</si>
  <si>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</si>
  <si>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</si>
  <si>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</si>
  <si>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</si>
  <si>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</si>
  <si>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</si>
  <si>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</si>
  <si>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</si>
  <si>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</si>
  <si>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</si>
  <si>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</si>
  <si>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</si>
  <si>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</si>
  <si>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</si>
  <si>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</si>
  <si>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</si>
  <si>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</si>
  <si>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</si>
  <si>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</si>
  <si>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</si>
  <si>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</si>
  <si>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</si>
  <si>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</si>
  <si>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</si>
  <si>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</si>
  <si>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</si>
  <si>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</si>
  <si>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</si>
  <si>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</si>
  <si>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</si>
  <si>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</si>
  <si>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</si>
  <si>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</si>
  <si>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</si>
  <si>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</si>
  <si>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</si>
  <si>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</si>
  <si>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</si>
  <si>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</si>
  <si>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</si>
  <si>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</si>
  <si>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</si>
  <si>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</si>
  <si>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</si>
  <si>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</si>
  <si>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</si>
  <si>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</si>
  <si>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</si>
  <si>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</si>
  <si>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</si>
  <si>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</si>
  <si>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</si>
  <si>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</si>
  <si>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</si>
  <si>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</si>
  <si>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</si>
  <si>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</si>
  <si>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</si>
  <si>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</si>
  <si>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</si>
  <si>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</si>
  <si>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</si>
  <si>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</si>
  <si>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</si>
  <si>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</si>
  <si>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</si>
  <si>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</si>
  <si>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</si>
  <si>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</si>
  <si>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</si>
  <si>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</si>
  <si>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</si>
  <si>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</si>
  <si>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</si>
  <si>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</si>
  <si>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</si>
  <si>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</si>
  <si>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</si>
  <si>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</si>
  <si>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</si>
  <si>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</si>
  <si>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</si>
  <si>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</si>
  <si>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</si>
  <si>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</si>
  <si>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</si>
  <si>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</si>
  <si>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</si>
  <si>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</si>
  <si>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</si>
  <si>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</si>
  <si>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</si>
  <si>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</si>
  <si>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</si>
  <si>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</si>
  <si>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</si>
  <si>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</si>
  <si>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</si>
  <si>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</si>
  <si>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</si>
  <si>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</si>
  <si>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</si>
  <si>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</si>
  <si>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</si>
  <si>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</si>
  <si>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</si>
  <si>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</si>
  <si>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</si>
  <si>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</si>
  <si>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</si>
  <si>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</si>
  <si>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</si>
  <si>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</si>
  <si>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</si>
  <si>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</si>
  <si>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</si>
  <si>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</si>
  <si>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</si>
  <si>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</si>
  <si>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</si>
  <si>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</si>
  <si>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</si>
  <si>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</si>
  <si>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</si>
  <si>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</si>
  <si>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</si>
  <si>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</si>
  <si>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</si>
  <si>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</si>
  <si>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</si>
  <si>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</si>
  <si>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</si>
  <si>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</si>
  <si>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</si>
  <si>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</si>
  <si>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</si>
  <si>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</si>
  <si>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</si>
  <si>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</si>
  <si>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</si>
  <si>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</si>
  <si>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</si>
  <si>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</si>
  <si>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</si>
  <si>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</si>
  <si>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</si>
  <si>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</si>
  <si>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</si>
  <si>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</si>
  <si>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</si>
  <si>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</si>
  <si>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</si>
  <si>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</si>
  <si>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</si>
  <si>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</si>
  <si>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</si>
  <si>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</si>
  <si>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</si>
  <si>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</si>
  <si>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</si>
  <si>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</si>
  <si>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</si>
  <si>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</si>
  <si>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</si>
  <si>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</si>
  <si>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</si>
  <si>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</si>
  <si>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</si>
  <si>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</si>
  <si>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</si>
  <si>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</si>
  <si>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</si>
  <si>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</si>
  <si>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</si>
  <si>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</si>
  <si>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</si>
  <si>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</si>
  <si>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</si>
  <si>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</si>
  <si>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</si>
  <si>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</si>
  <si>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</si>
  <si>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</si>
  <si>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</si>
  <si>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</si>
  <si>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</si>
  <si>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</si>
  <si>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</si>
  <si>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</si>
  <si>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</si>
  <si>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</si>
  <si>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</si>
  <si>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</si>
  <si>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</si>
  <si>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</si>
  <si>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</si>
  <si>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</si>
  <si>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</si>
  <si>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</si>
  <si>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</si>
  <si>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</si>
  <si>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</si>
  <si>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</si>
  <si>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</si>
  <si>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</si>
  <si>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</si>
  <si>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</si>
  <si>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</si>
  <si>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</si>
  <si>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</si>
  <si>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</si>
  <si>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</si>
  <si>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</si>
  <si>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</si>
  <si>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</si>
  <si>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</si>
  <si>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</si>
  <si>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</si>
  <si>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</si>
  <si>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</si>
  <si>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</si>
  <si>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</si>
  <si>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</si>
  <si>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</si>
  <si>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</si>
  <si>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</si>
  <si>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</si>
  <si>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</si>
  <si>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</si>
  <si>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</si>
  <si>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</si>
  <si>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</si>
  <si>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</si>
  <si>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</si>
  <si>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</si>
  <si>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</si>
  <si>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</si>
  <si>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</si>
  <si>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</si>
  <si>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</si>
  <si>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</si>
  <si>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</si>
  <si>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</si>
  <si>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</si>
  <si>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</si>
  <si>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</si>
  <si>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</si>
  <si>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</si>
  <si>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</si>
  <si>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</si>
  <si>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</si>
  <si>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</si>
  <si>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</si>
  <si>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</si>
  <si>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</si>
  <si>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</si>
  <si>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</si>
  <si>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</si>
  <si>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</si>
  <si>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</si>
  <si>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</si>
  <si>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</si>
  <si>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</si>
  <si>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</si>
  <si>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</si>
  <si>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</si>
  <si>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</si>
  <si>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</si>
  <si>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</si>
  <si>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</si>
  <si>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</si>
  <si>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</si>
  <si>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</si>
  <si>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</si>
  <si>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</si>
  <si>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</si>
  <si>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</si>
  <si>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</si>
  <si>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</si>
  <si>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</si>
  <si>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</si>
  <si>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</si>
  <si>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</si>
  <si>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</si>
  <si>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</si>
  <si>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</si>
  <si>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</si>
  <si>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</si>
  <si>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</si>
  <si>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</si>
  <si>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</si>
  <si>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</si>
  <si>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</si>
  <si>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</si>
  <si>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</si>
  <si>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</si>
  <si>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</si>
  <si>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</si>
  <si>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</si>
  <si>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</si>
  <si>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</si>
  <si>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</si>
  <si>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</si>
  <si>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</si>
  <si>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</si>
  <si>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</si>
  <si>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</si>
  <si>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</si>
  <si>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</si>
  <si>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</si>
  <si>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</si>
  <si>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</si>
  <si>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</si>
  <si>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</si>
  <si>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</si>
  <si>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</si>
  <si>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</si>
  <si>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</si>
  <si>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</si>
  <si>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</si>
  <si>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</si>
  <si>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</si>
  <si>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</si>
  <si>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</si>
  <si>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</si>
  <si>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</si>
  <si>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</si>
  <si>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</si>
  <si>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</si>
  <si>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</si>
  <si>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</si>
  <si>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</si>
  <si>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</si>
  <si>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</si>
  <si>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</si>
  <si>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</si>
  <si>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</si>
  <si>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</si>
  <si>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</si>
  <si>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</si>
  <si>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</si>
  <si>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</si>
  <si>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</si>
  <si>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</si>
  <si>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</si>
  <si>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</si>
  <si>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</si>
  <si>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</si>
  <si>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</si>
  <si>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</si>
  <si>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</si>
  <si>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</si>
  <si>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</si>
  <si>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</si>
  <si>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</si>
  <si>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</si>
  <si>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</si>
  <si>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</si>
  <si>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</si>
  <si>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</si>
  <si>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</si>
  <si>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</si>
  <si>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</si>
  <si>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</si>
  <si>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</si>
  <si>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</si>
  <si>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</si>
  <si>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</si>
  <si>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</si>
  <si>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</si>
  <si>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</si>
  <si>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</si>
  <si>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</si>
  <si>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</si>
  <si>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</si>
  <si>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</si>
  <si>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</si>
  <si>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</si>
  <si>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</si>
  <si>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</si>
  <si>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</si>
  <si>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</si>
  <si>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</si>
  <si>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</si>
  <si>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</si>
  <si>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</si>
  <si>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</si>
  <si>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</si>
  <si>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</si>
  <si>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</si>
  <si>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</si>
  <si>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</si>
  <si>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</si>
  <si>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</si>
  <si>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</si>
  <si>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</si>
  <si>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</si>
  <si>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</si>
  <si>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</si>
  <si>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</si>
  <si>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</si>
  <si>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</si>
  <si>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</si>
  <si>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</si>
  <si>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</si>
  <si>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</si>
  <si>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</si>
  <si>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</si>
  <si>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</si>
  <si>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</si>
  <si>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</si>
  <si>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</si>
  <si>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</si>
  <si>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</si>
  <si>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</si>
  <si>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</si>
  <si>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</si>
  <si>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</si>
  <si>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</si>
  <si>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</si>
  <si>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</si>
  <si>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</si>
  <si>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</si>
  <si>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</si>
  <si>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</si>
  <si>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</si>
  <si>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</si>
  <si>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</si>
  <si>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</si>
  <si>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</si>
  <si>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</si>
  <si>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</si>
  <si>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</si>
  <si>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</si>
  <si>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</si>
  <si>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</si>
  <si>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</si>
  <si>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</si>
  <si>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</si>
  <si>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</si>
  <si>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</si>
  <si>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</si>
  <si>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</si>
  <si>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</si>
  <si>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</si>
  <si>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</si>
  <si>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</si>
  <si>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</si>
  <si>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</si>
  <si>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</si>
  <si>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</si>
  <si>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</si>
  <si>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</si>
  <si>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</si>
  <si>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</si>
  <si>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</si>
  <si>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</si>
  <si>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</si>
  <si>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</si>
  <si>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</si>
  <si>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</si>
  <si>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</si>
  <si>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</si>
  <si>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</si>
  <si>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</si>
  <si>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</si>
  <si>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</si>
  <si>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</si>
  <si>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</si>
  <si>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</si>
  <si>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</si>
  <si>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</si>
  <si>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</si>
  <si>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</si>
  <si>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</si>
  <si>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</si>
  <si>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</si>
  <si>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</si>
  <si>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</si>
  <si>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</si>
  <si>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</si>
  <si>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</si>
  <si>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</si>
  <si>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</si>
  <si>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</si>
  <si>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</si>
  <si>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</si>
  <si>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</si>
  <si>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</si>
  <si>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</si>
  <si>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</si>
  <si>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</si>
  <si>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</si>
  <si>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</si>
  <si>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</si>
  <si>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</si>
  <si>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</si>
  <si>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</si>
  <si>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</si>
  <si>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</si>
  <si>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</si>
  <si>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</si>
  <si>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</si>
  <si>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</si>
  <si>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</si>
  <si>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</si>
  <si>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</si>
  <si>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</si>
  <si>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</si>
  <si>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</si>
  <si>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</si>
  <si>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</si>
  <si>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</si>
  <si>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</si>
  <si>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</si>
  <si>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</si>
  <si>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</si>
  <si>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</si>
  <si>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</si>
  <si>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</si>
  <si>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</si>
  <si>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</si>
  <si>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</si>
  <si>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</si>
  <si>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</si>
  <si>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</si>
  <si>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</si>
  <si>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</si>
  <si>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</si>
  <si>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</si>
  <si>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</si>
  <si>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</si>
  <si>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</si>
  <si>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</si>
  <si>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</si>
  <si>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</si>
  <si>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</si>
  <si>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</si>
  <si>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</si>
  <si>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</si>
  <si>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</si>
  <si>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</si>
  <si>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</si>
  <si>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</si>
  <si>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</si>
  <si>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</si>
  <si>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</si>
  <si>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</si>
  <si>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</si>
  <si>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</si>
  <si>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</si>
  <si>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</si>
  <si>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</si>
  <si>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</si>
  <si>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</si>
  <si>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</si>
  <si>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</si>
  <si>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</si>
  <si>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</si>
  <si>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</si>
  <si>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</si>
  <si>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</si>
  <si>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</si>
  <si>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</si>
  <si>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</si>
  <si>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</si>
  <si>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</si>
  <si>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</si>
  <si>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</si>
  <si>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</si>
  <si>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</si>
  <si>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</si>
  <si>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</si>
  <si>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</si>
  <si>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</si>
  <si>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</si>
  <si>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</si>
  <si>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</si>
  <si>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</si>
  <si>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</si>
  <si>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</si>
  <si>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</si>
  <si>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</si>
  <si>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</si>
  <si>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</si>
  <si>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</si>
  <si>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</si>
  <si>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</si>
  <si>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</si>
  <si>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</si>
  <si>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</si>
  <si>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</si>
  <si>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</si>
  <si>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</si>
  <si>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</si>
  <si>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</si>
  <si>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</si>
  <si>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</si>
  <si>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</si>
  <si>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</si>
  <si>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</si>
  <si>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</si>
  <si>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</si>
  <si>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</si>
  <si>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</si>
  <si>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</si>
  <si>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</si>
  <si>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</si>
  <si>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</si>
  <si>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</si>
  <si>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</si>
  <si>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</si>
  <si>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</si>
  <si>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</si>
  <si>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</si>
  <si>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</si>
  <si>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</si>
  <si>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</si>
  <si>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</si>
  <si>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</si>
  <si>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</si>
  <si>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</si>
  <si>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</si>
  <si>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</si>
  <si>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</si>
  <si>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</si>
  <si>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</si>
  <si>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</si>
  <si>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</si>
  <si>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</si>
  <si>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</si>
  <si>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</si>
  <si>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</si>
  <si>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</si>
  <si>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</si>
  <si>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</si>
  <si>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</si>
  <si>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</si>
  <si>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</si>
  <si>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</si>
  <si>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</si>
  <si>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</si>
  <si>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</si>
  <si>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</si>
  <si>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</si>
  <si>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</si>
  <si>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</si>
  <si>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</si>
  <si>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</si>
  <si>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</si>
  <si>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</si>
  <si>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</si>
  <si>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</si>
  <si>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</si>
  <si>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</si>
  <si>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</si>
  <si>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</si>
  <si>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</si>
  <si>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</si>
  <si>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</si>
  <si>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</si>
  <si>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</si>
  <si>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</si>
  <si>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</si>
  <si>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</si>
  <si>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</si>
  <si>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</si>
  <si>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</si>
  <si>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</si>
  <si>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</si>
  <si>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</si>
  <si>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</si>
  <si>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</si>
  <si>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</si>
  <si>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</si>
  <si>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</si>
  <si>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</si>
  <si>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</si>
  <si>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</si>
  <si>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</si>
  <si>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</si>
  <si>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</si>
  <si>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</si>
  <si>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</si>
  <si>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</si>
  <si>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</si>
  <si>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</si>
  <si>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</si>
  <si>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</si>
  <si>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</si>
  <si>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</si>
  <si>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</si>
  <si>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</si>
  <si>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</si>
  <si>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</si>
  <si>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</si>
  <si>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</si>
  <si>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</si>
  <si>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</si>
  <si>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</si>
  <si>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</si>
  <si>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</si>
  <si>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</si>
  <si>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</si>
  <si>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</si>
  <si>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</si>
  <si>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</si>
  <si>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</si>
  <si>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</si>
  <si>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</si>
  <si>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</si>
  <si>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</si>
  <si>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</si>
  <si>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</si>
  <si>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</si>
  <si>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</si>
  <si>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</si>
  <si>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</si>
  <si>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</si>
  <si>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</si>
  <si>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</si>
  <si>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</si>
  <si>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</si>
  <si>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</si>
  <si>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</si>
  <si>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</si>
  <si>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</si>
  <si>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</si>
  <si>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</si>
  <si>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</si>
  <si>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</si>
  <si>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</si>
  <si>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</si>
  <si>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</si>
  <si>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</si>
  <si>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</si>
  <si>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</si>
  <si>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</si>
  <si>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</si>
  <si>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</si>
  <si>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</si>
  <si>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</si>
  <si>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</si>
  <si>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</si>
  <si>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</si>
  <si>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</si>
  <si>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</si>
  <si>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</si>
  <si>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</si>
  <si>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</si>
  <si>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</si>
  <si>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</si>
  <si>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</si>
  <si>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</si>
  <si>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</si>
  <si>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</si>
  <si>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</si>
  <si>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</si>
  <si>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</si>
  <si>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</si>
  <si>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</si>
  <si>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</si>
  <si>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</si>
  <si>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</si>
  <si>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</si>
  <si>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</si>
  <si>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</si>
  <si>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</si>
  <si>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</si>
  <si>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</si>
  <si>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</si>
  <si>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</si>
  <si>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</si>
  <si>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</si>
  <si>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</si>
  <si>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</si>
  <si>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</si>
  <si>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</si>
  <si>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</si>
  <si>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</si>
  <si>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</si>
  <si>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</si>
  <si>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</si>
  <si>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</si>
  <si>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</si>
  <si>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</si>
  <si>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</si>
  <si>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</si>
  <si>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</si>
  <si>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</si>
  <si>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</si>
  <si>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</si>
  <si>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</si>
  <si>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</si>
  <si>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</si>
  <si>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</si>
  <si>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</si>
  <si>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</si>
  <si>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</si>
  <si>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</si>
  <si>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</si>
  <si>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</si>
  <si>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</si>
  <si>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</si>
  <si>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</si>
  <si>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</si>
  <si>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</si>
  <si>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</si>
  <si>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</si>
  <si>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</si>
  <si>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</si>
  <si>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</si>
  <si>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</si>
  <si>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</si>
  <si>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</si>
  <si>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</si>
  <si>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</si>
  <si>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</si>
  <si>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</si>
  <si>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</si>
  <si>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</si>
  <si>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</si>
  <si>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</si>
  <si>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</si>
  <si>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</si>
  <si>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</si>
  <si>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</si>
  <si>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</si>
  <si>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</si>
  <si>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</si>
  <si>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</si>
  <si>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</si>
  <si>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</si>
  <si>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</si>
  <si>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</si>
  <si>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</si>
  <si>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</si>
  <si>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</si>
  <si>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</si>
  <si>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</si>
  <si>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</si>
  <si>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</si>
  <si>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</si>
  <si>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</si>
  <si>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</si>
  <si>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</si>
  <si>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</si>
  <si>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</si>
  <si>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</si>
  <si>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</si>
  <si>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</si>
  <si>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</si>
  <si>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</si>
  <si>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</si>
  <si>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</si>
  <si>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</si>
  <si>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</si>
  <si>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</si>
  <si>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</si>
  <si>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</si>
  <si>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</si>
  <si>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</si>
  <si>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</si>
  <si>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</si>
  <si>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</si>
  <si>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</si>
  <si>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</si>
  <si>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</si>
  <si>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</si>
  <si>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</si>
  <si>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</si>
  <si>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</si>
  <si>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</si>
  <si>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</si>
  <si>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</si>
  <si>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</si>
  <si>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</si>
  <si>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</si>
  <si>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</si>
  <si>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</si>
  <si>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</si>
  <si>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</si>
  <si>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</si>
  <si>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</si>
  <si>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</si>
  <si>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</si>
  <si>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</si>
  <si>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</si>
  <si>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</si>
  <si>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</si>
  <si>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</si>
  <si>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</si>
  <si>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</si>
  <si>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</si>
  <si>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</si>
  <si>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</si>
  <si>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</si>
  <si>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</si>
  <si>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</si>
  <si>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</si>
  <si>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</si>
  <si>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</si>
  <si>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</si>
  <si>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</si>
  <si>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</si>
  <si>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</si>
  <si>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</si>
  <si>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</si>
  <si>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</si>
  <si>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</si>
  <si>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</si>
  <si>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</si>
  <si>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</si>
  <si>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</si>
  <si>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</si>
  <si>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</si>
  <si>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</si>
  <si>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</si>
  <si>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</si>
  <si>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</si>
  <si>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</si>
  <si>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</si>
  <si>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</si>
  <si>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</si>
  <si>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</si>
  <si>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</si>
  <si>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</si>
  <si>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</si>
  <si>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</si>
  <si>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</si>
  <si>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</si>
  <si>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</si>
  <si>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</si>
  <si>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</si>
  <si>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</si>
  <si>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</si>
  <si>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</si>
  <si>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</si>
  <si>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</si>
  <si>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</si>
  <si>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</si>
  <si>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</si>
  <si>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</si>
  <si>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</si>
  <si>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</si>
  <si>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</si>
  <si>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</si>
  <si>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</si>
  <si>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</si>
  <si>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</si>
  <si>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</si>
  <si>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</si>
  <si>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</si>
  <si>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</si>
  <si>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</si>
  <si>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</si>
  <si>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</si>
  <si>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</si>
  <si>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</si>
  <si>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</si>
  <si>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</si>
  <si>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</si>
  <si>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</si>
  <si>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</si>
  <si>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</si>
  <si>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</si>
  <si>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</si>
  <si>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</si>
  <si>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</si>
  <si>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</si>
  <si>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</si>
  <si>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</si>
  <si>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</si>
  <si>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</si>
  <si>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</si>
  <si>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</si>
  <si>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</si>
  <si>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</si>
  <si>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</si>
  <si>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</si>
  <si>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</si>
  <si>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</si>
  <si>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</si>
  <si>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</si>
  <si>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</si>
  <si>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</si>
  <si>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</si>
  <si>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</si>
  <si>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</si>
  <si>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</si>
  <si>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</si>
  <si>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</si>
  <si>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</si>
  <si>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</si>
  <si>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</si>
  <si>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</si>
  <si>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</si>
  <si>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</si>
  <si>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</si>
  <si>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</si>
  <si>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</si>
  <si>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</si>
  <si>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</si>
  <si>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</si>
  <si>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</si>
  <si>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</si>
  <si>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</si>
  <si>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</si>
  <si>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</si>
  <si>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</si>
  <si>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</si>
  <si>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</si>
  <si>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</si>
  <si>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</si>
  <si>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</si>
  <si>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</si>
  <si>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</si>
  <si>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</si>
  <si>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</si>
  <si>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</si>
  <si>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</si>
  <si>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</si>
  <si>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</si>
  <si>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</si>
  <si>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</si>
  <si>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</si>
  <si>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</si>
  <si>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</si>
  <si>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</si>
  <si>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</si>
  <si>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</si>
  <si>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</si>
  <si>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</si>
  <si>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</si>
  <si>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</si>
  <si>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</si>
  <si>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</si>
  <si>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</si>
  <si>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</si>
  <si>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</si>
  <si>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</si>
  <si>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</si>
  <si>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</si>
  <si>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</si>
  <si>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</si>
  <si>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</si>
  <si>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</si>
  <si>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</si>
  <si>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</si>
  <si>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</si>
  <si>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</si>
  <si>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</si>
  <si>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</si>
  <si>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</si>
  <si>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</si>
  <si>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</si>
  <si>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</si>
  <si>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</si>
  <si>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</si>
  <si>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</si>
  <si>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</si>
  <si>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</si>
  <si>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</si>
  <si>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</si>
  <si>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</si>
  <si>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</si>
  <si>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</si>
  <si>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</si>
  <si>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</si>
  <si>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</si>
  <si>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</si>
  <si>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</si>
  <si>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</si>
  <si>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</si>
  <si>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</si>
  <si>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</si>
  <si>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</si>
  <si>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</si>
  <si>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</si>
  <si>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</si>
  <si>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</si>
  <si>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</si>
  <si>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</si>
  <si>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</si>
  <si>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</si>
  <si>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</si>
  <si>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</si>
  <si>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</si>
  <si>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</si>
  <si>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</si>
  <si>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</si>
  <si>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</si>
  <si>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</si>
  <si>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</si>
  <si>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</si>
  <si>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</si>
  <si>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</si>
  <si>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</si>
  <si>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</si>
  <si>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</si>
  <si>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</si>
  <si>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</si>
  <si>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</si>
  <si>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</si>
  <si>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</si>
  <si>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</si>
  <si>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</si>
  <si>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</si>
  <si>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</si>
  <si>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</si>
  <si>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</si>
  <si>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</si>
  <si>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</si>
  <si>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</si>
  <si>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</si>
  <si>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</si>
  <si>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</si>
  <si>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</si>
  <si>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</si>
  <si>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</si>
  <si>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</si>
  <si>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</si>
  <si>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</si>
  <si>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</si>
  <si>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</si>
  <si>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</si>
  <si>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</si>
  <si>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</si>
  <si>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</si>
  <si>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</si>
  <si>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</si>
  <si>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</si>
  <si>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</si>
  <si>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</si>
  <si>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</si>
  <si>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</si>
  <si>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</si>
  <si>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</si>
  <si>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</si>
  <si>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</si>
  <si>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</si>
  <si>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</si>
  <si>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</si>
  <si>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</si>
  <si>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</si>
  <si>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</si>
  <si>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</si>
  <si>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</si>
  <si>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</si>
  <si>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</si>
  <si>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</si>
  <si>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</si>
  <si>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</si>
  <si>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</si>
  <si>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</si>
  <si>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</si>
  <si>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</si>
  <si>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</si>
  <si>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</si>
  <si>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</si>
  <si>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</si>
  <si>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</si>
  <si>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</si>
  <si>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</si>
  <si>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</si>
  <si>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</si>
  <si>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</si>
  <si>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</si>
  <si>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</si>
  <si>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</si>
  <si>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</si>
  <si>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</si>
  <si>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</si>
  <si>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</si>
  <si>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</si>
  <si>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</si>
  <si>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</si>
  <si>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</si>
  <si>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</si>
  <si>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</si>
  <si>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</si>
  <si>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</si>
  <si>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</si>
  <si>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</si>
  <si>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</si>
  <si>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</si>
  <si>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</si>
  <si>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</si>
  <si>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</si>
  <si>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</si>
  <si>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</si>
  <si>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</si>
  <si>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</si>
  <si>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</si>
  <si>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</si>
  <si>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</si>
  <si>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</si>
  <si>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</si>
  <si>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</si>
  <si>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</si>
  <si>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</si>
  <si>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</si>
  <si>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</si>
  <si>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</si>
  <si>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</si>
  <si>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</si>
  <si>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</si>
  <si>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</si>
  <si>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</si>
  <si>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</si>
  <si>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</si>
  <si>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</si>
  <si>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</si>
  <si>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</si>
  <si>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</si>
  <si>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</si>
  <si>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</si>
  <si>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</si>
  <si>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</si>
  <si>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</si>
  <si>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</si>
  <si>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</si>
  <si>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</si>
  <si>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</si>
  <si>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</si>
  <si>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</si>
  <si>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</si>
  <si>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</si>
  <si>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</si>
  <si>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</si>
  <si>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</si>
  <si>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</si>
  <si>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</si>
  <si>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</si>
  <si>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</si>
  <si>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</si>
  <si>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</si>
  <si>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</si>
  <si>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</si>
  <si>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</si>
  <si>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</si>
  <si>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</si>
  <si>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</si>
  <si>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</si>
  <si>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</si>
  <si>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</si>
  <si>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</si>
  <si>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</si>
  <si>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</si>
  <si>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</si>
  <si>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</si>
  <si>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</si>
  <si>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</si>
  <si>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</si>
  <si>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</si>
  <si>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</si>
  <si>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</si>
  <si>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</si>
  <si>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</si>
  <si>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</si>
  <si>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</si>
  <si>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</si>
  <si>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</si>
  <si>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</si>
  <si>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</si>
  <si>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</si>
  <si>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</si>
  <si>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</si>
  <si>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</si>
  <si>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</si>
  <si>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</si>
  <si>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</si>
  <si>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</si>
  <si>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</si>
  <si>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</si>
  <si>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</si>
  <si>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</si>
  <si>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</si>
  <si>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</si>
  <si>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</si>
  <si>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</si>
  <si>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</si>
  <si>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</si>
  <si>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</si>
  <si>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</si>
  <si>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</si>
  <si>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</si>
  <si>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</si>
  <si>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</si>
  <si>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</si>
  <si>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</si>
  <si>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</si>
  <si>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</si>
  <si>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</si>
  <si>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</si>
  <si>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</si>
  <si>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</si>
  <si>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</si>
  <si>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</si>
  <si>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</si>
  <si>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</si>
  <si>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</si>
  <si>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</si>
  <si>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</si>
  <si>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</si>
  <si>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</si>
  <si>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</si>
  <si>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</si>
  <si>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</si>
  <si>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</si>
  <si>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</si>
  <si>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</si>
  <si>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</si>
  <si>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</si>
  <si>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</si>
  <si>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</si>
  <si>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</si>
  <si>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</si>
  <si>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</si>
  <si>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</si>
  <si>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</si>
  <si>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</si>
  <si>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</si>
  <si>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</si>
  <si>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</si>
  <si>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</si>
  <si>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</si>
  <si>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</si>
  <si>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</si>
  <si>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</si>
  <si>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</si>
  <si>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</si>
  <si>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</si>
  <si>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</si>
  <si>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</si>
  <si>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</si>
  <si>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</si>
  <si>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</si>
  <si>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</si>
  <si>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</si>
  <si>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</si>
  <si>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</si>
  <si>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</si>
  <si>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</si>
  <si>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</si>
  <si>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</si>
  <si>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</si>
  <si>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</si>
  <si>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</si>
  <si>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</si>
  <si>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</si>
  <si>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</si>
  <si>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</si>
  <si>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</si>
  <si>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</si>
  <si>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</si>
  <si>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</si>
  <si>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</si>
  <si>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</si>
  <si>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</si>
  <si>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</si>
  <si>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</si>
  <si>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</si>
  <si>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</si>
  <si>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</si>
  <si>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</si>
  <si>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</si>
  <si>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</si>
  <si>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</si>
  <si>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</si>
  <si>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</si>
  <si>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</si>
  <si>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</si>
  <si>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</si>
  <si>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</si>
  <si>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</si>
  <si>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</si>
  <si>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</si>
  <si>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</si>
  <si>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</si>
  <si>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</si>
  <si>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</si>
  <si>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</si>
  <si>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</si>
  <si>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</si>
  <si>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</si>
  <si>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</si>
  <si>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</si>
  <si>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</si>
  <si>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</si>
  <si>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</si>
  <si>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</si>
  <si>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</si>
  <si>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</si>
  <si>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</si>
  <si>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</si>
  <si>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</si>
  <si>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</si>
  <si>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</si>
  <si>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</si>
  <si>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</si>
  <si>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</si>
  <si>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</si>
  <si>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</si>
  <si>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</si>
  <si>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</si>
  <si>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</si>
  <si>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</si>
  <si>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</si>
  <si>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</si>
  <si>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</si>
  <si>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</si>
  <si>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</si>
  <si>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</si>
  <si>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</si>
  <si>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</si>
  <si>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</si>
  <si>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</si>
  <si>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</si>
  <si>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</si>
  <si>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</si>
  <si>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</si>
  <si>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</si>
  <si>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</si>
  <si>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</si>
  <si>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</si>
  <si>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</si>
  <si>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</si>
  <si>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</si>
  <si>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</si>
  <si>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</si>
  <si>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</si>
  <si>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</si>
  <si>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</si>
  <si>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</si>
  <si>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</si>
  <si>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</si>
  <si>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</si>
  <si>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</si>
  <si>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</si>
  <si>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</si>
  <si>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</si>
  <si>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</si>
  <si>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</si>
  <si>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</si>
  <si>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</si>
  <si>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</si>
  <si>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</si>
  <si>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</si>
  <si>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</si>
  <si>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</si>
  <si>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</si>
  <si>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</si>
  <si>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</si>
  <si>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</si>
  <si>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</si>
  <si>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</si>
  <si>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</si>
  <si>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</si>
  <si>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</si>
  <si>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</si>
  <si>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</si>
  <si>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</si>
  <si>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</si>
  <si>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</si>
  <si>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</si>
  <si>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</si>
  <si>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</si>
  <si>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</si>
  <si>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</si>
  <si>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</si>
  <si>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</si>
  <si>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</si>
  <si>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</si>
  <si>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</si>
  <si>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</si>
  <si>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</si>
  <si>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</si>
  <si>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</si>
  <si>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</si>
  <si>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</si>
  <si>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</si>
  <si>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</si>
  <si>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</si>
  <si>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</si>
  <si>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</si>
  <si>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</si>
  <si>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</si>
  <si>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</si>
  <si>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</si>
  <si>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</si>
  <si>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</si>
  <si>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</si>
  <si>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</si>
  <si>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</si>
  <si>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</si>
  <si>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</si>
  <si>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</si>
  <si>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</si>
  <si>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</si>
  <si>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</si>
  <si>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</si>
  <si>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</si>
  <si>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</si>
  <si>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</si>
  <si>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</si>
  <si>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</si>
  <si>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</si>
  <si>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</si>
  <si>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</si>
  <si>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</si>
  <si>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</si>
  <si>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</si>
  <si>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</si>
  <si>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</si>
  <si>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</si>
  <si>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</si>
  <si>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</si>
  <si>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</si>
  <si>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</si>
  <si>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</si>
  <si>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</si>
  <si>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</si>
  <si>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</si>
  <si>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</si>
  <si>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</si>
  <si>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</si>
  <si>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</si>
  <si>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</si>
  <si>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</si>
  <si>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</si>
  <si>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</si>
  <si>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</si>
  <si>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</si>
  <si>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</si>
  <si>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</si>
  <si>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</si>
  <si>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</si>
  <si>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</si>
  <si>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</si>
  <si>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</si>
  <si>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</si>
  <si>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</si>
  <si>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</si>
  <si>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</si>
  <si>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</si>
  <si>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</si>
  <si>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</si>
  <si>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</si>
  <si>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</si>
  <si>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</si>
  <si>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</si>
  <si>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</si>
  <si>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</si>
  <si>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</si>
  <si>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</si>
  <si>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</si>
  <si>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</si>
  <si>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</si>
  <si>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</si>
  <si>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</si>
  <si>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</si>
  <si>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</si>
  <si>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</si>
  <si>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</si>
  <si>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</si>
  <si>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</si>
  <si>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</si>
  <si>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</si>
  <si>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</si>
  <si>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</si>
  <si>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</si>
  <si>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</si>
  <si>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</si>
  <si>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</si>
  <si>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</si>
  <si>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</si>
  <si>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</si>
  <si>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</si>
  <si>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</si>
  <si>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</si>
  <si>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</si>
  <si>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</si>
  <si>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</si>
  <si>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</si>
  <si>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</si>
  <si>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</si>
  <si>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</si>
  <si>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</si>
  <si>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</si>
  <si>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</si>
  <si>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</si>
  <si>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</si>
  <si>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</si>
  <si>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</si>
  <si>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</si>
  <si>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</si>
  <si>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</si>
  <si>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</si>
  <si>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</si>
  <si>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</si>
  <si>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</si>
  <si>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</si>
  <si>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</si>
  <si>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</si>
  <si>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</si>
  <si>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</si>
  <si>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</si>
  <si>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</si>
  <si>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</si>
  <si>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</si>
  <si>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</si>
  <si>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</si>
  <si>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</si>
  <si>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</si>
  <si>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</si>
  <si>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</si>
  <si>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</si>
  <si>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</si>
  <si>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</si>
  <si>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</si>
  <si>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</si>
  <si>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</si>
  <si>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</si>
  <si>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</si>
  <si>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</si>
  <si>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</si>
  <si>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</si>
  <si>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</si>
  <si>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</si>
  <si>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</si>
  <si>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</si>
  <si>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</si>
  <si>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</si>
  <si>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</si>
  <si>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</si>
  <si>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</si>
  <si>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</si>
  <si>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</si>
  <si>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</si>
  <si>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</si>
  <si>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</si>
  <si>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</si>
  <si>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</si>
  <si>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</si>
  <si>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</si>
  <si>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</si>
  <si>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</si>
  <si>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</si>
  <si>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</si>
  <si>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</si>
  <si>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</si>
  <si>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</si>
  <si>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</si>
  <si>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</si>
  <si>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</si>
  <si>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</si>
  <si>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</si>
  <si>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</si>
  <si>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</si>
  <si>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</si>
  <si>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</si>
  <si>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</si>
  <si>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</si>
  <si>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</si>
  <si>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</si>
  <si>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</si>
  <si>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</si>
  <si>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</si>
  <si>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</si>
  <si>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</si>
  <si>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</si>
  <si>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</si>
  <si>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</si>
  <si>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</si>
  <si>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</si>
  <si>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</si>
  <si>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</si>
  <si>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</si>
  <si>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</si>
  <si>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</si>
  <si>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</si>
  <si>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</si>
  <si>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</si>
  <si>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</si>
  <si>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</si>
  <si>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</si>
  <si>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</si>
  <si>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</si>
  <si>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</si>
  <si>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</si>
  <si>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</si>
  <si>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</si>
  <si>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</si>
  <si>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</si>
  <si>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</si>
  <si>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</si>
  <si>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</si>
  <si>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</si>
  <si>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</si>
  <si>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</si>
  <si>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</si>
  <si>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</si>
  <si>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</si>
  <si>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</si>
  <si>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</si>
  <si>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</si>
  <si>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</si>
  <si>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</si>
  <si>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</si>
  <si>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</si>
  <si>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</si>
  <si>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</si>
  <si>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</si>
  <si>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</si>
  <si>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</si>
  <si>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</si>
  <si>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</si>
  <si>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</si>
  <si>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</si>
  <si>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</si>
  <si>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</si>
  <si>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</si>
  <si>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</si>
  <si>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</si>
  <si>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</si>
  <si>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</si>
  <si>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</si>
  <si>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</si>
  <si>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</si>
  <si>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</si>
  <si>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</si>
  <si>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</si>
  <si>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</si>
  <si>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</si>
  <si>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</si>
  <si>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</si>
  <si>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</si>
  <si>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</si>
  <si>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</si>
  <si>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</si>
  <si>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</si>
  <si>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</si>
  <si>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</si>
  <si>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</si>
  <si>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</si>
  <si>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</si>
  <si>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</si>
  <si>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</si>
  <si>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</si>
  <si>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</si>
  <si>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</si>
  <si>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</si>
  <si>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</si>
  <si>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</si>
  <si>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</si>
  <si>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</si>
  <si>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</si>
  <si>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</si>
  <si>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</si>
  <si>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</si>
  <si>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</si>
  <si>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</si>
  <si>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</si>
  <si>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</si>
  <si>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</si>
  <si>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</si>
  <si>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</si>
  <si>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</si>
  <si>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</si>
  <si>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</si>
  <si>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</si>
  <si>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</si>
  <si>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</si>
  <si>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</si>
  <si>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</si>
  <si>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</si>
  <si>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</si>
  <si>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</si>
  <si>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</si>
  <si>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</si>
  <si>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</si>
  <si>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</si>
  <si>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</si>
  <si>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</si>
  <si>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</si>
  <si>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</si>
  <si>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</si>
  <si>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</si>
  <si>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</si>
  <si>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</si>
  <si>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</si>
  <si>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</si>
  <si>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</si>
  <si>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</si>
  <si>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</si>
  <si>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</si>
  <si>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</si>
  <si>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</si>
  <si>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</si>
  <si>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</si>
  <si>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</si>
  <si>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</si>
  <si>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</si>
  <si>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</si>
  <si>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</si>
  <si>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</si>
  <si>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</si>
  <si>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</si>
  <si>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</si>
  <si>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</si>
  <si>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</si>
  <si>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</si>
  <si>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</si>
  <si>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</si>
  <si>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</si>
  <si>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</si>
  <si>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</si>
  <si>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</si>
  <si>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</si>
  <si>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</si>
  <si>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</si>
  <si>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</si>
  <si>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</si>
  <si>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</si>
  <si>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</si>
  <si>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</si>
  <si>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</si>
  <si>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</si>
  <si>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</si>
  <si>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</si>
  <si>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</si>
  <si>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</si>
  <si>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</si>
  <si>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</si>
  <si>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</si>
  <si>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</si>
  <si>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</si>
  <si>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</si>
  <si>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</si>
  <si>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</si>
  <si>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</si>
  <si>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</si>
  <si>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</si>
  <si>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</si>
  <si>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</si>
  <si>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</si>
  <si>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</si>
  <si>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</si>
  <si>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</si>
  <si>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</si>
  <si>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</si>
  <si>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</si>
  <si>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</si>
  <si>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</si>
  <si>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</si>
  <si>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</si>
  <si>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</si>
  <si>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</si>
  <si>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</si>
  <si>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</si>
  <si>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</si>
  <si>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</si>
  <si>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</si>
  <si>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</si>
  <si>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</si>
  <si>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</si>
  <si>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</si>
  <si>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</si>
  <si>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</si>
  <si>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</si>
  <si>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</si>
  <si>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</si>
  <si>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</si>
  <si>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</si>
  <si>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</si>
  <si>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</si>
  <si>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</si>
  <si>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</si>
  <si>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</si>
  <si>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</si>
  <si>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</si>
  <si>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</si>
  <si>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</si>
  <si>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</si>
  <si>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</si>
  <si>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</si>
  <si>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</si>
  <si>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</si>
  <si>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</si>
  <si>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</si>
  <si>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</si>
  <si>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</si>
  <si>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</si>
  <si>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</si>
  <si>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</si>
  <si>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</si>
  <si>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</si>
  <si>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</si>
  <si>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</si>
  <si>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</si>
  <si>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</si>
  <si>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</si>
  <si>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</si>
  <si>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</si>
  <si>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</si>
  <si>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</si>
  <si>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</si>
  <si>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</si>
  <si>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</si>
  <si>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</si>
  <si>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</si>
  <si>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</si>
  <si>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</si>
  <si>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</si>
  <si>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</si>
  <si>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</si>
  <si>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</si>
  <si>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</si>
  <si>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</si>
  <si>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</si>
  <si>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</si>
  <si>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</si>
  <si>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</si>
  <si>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</si>
  <si>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</si>
  <si>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</si>
  <si>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</si>
  <si>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</si>
  <si>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</si>
  <si>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</si>
  <si>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</si>
  <si>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</si>
  <si>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</si>
  <si>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</si>
  <si>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</si>
  <si>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</si>
  <si>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</si>
  <si>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</si>
  <si>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</si>
  <si>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</si>
  <si>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</si>
  <si>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</si>
  <si>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</si>
  <si>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</si>
  <si>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</si>
  <si>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</si>
  <si>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</si>
  <si>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</si>
  <si>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</si>
  <si>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</si>
  <si>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</si>
  <si>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</si>
  <si>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</si>
  <si>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</si>
  <si>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</si>
  <si>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</si>
  <si>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</si>
  <si>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</si>
  <si>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</si>
  <si>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</si>
  <si>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</si>
  <si>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</si>
  <si>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</si>
  <si>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</si>
  <si>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</si>
  <si>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</si>
  <si>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</si>
  <si>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</si>
  <si>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</si>
  <si>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</si>
  <si>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</si>
  <si>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</si>
  <si>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</si>
  <si>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</si>
  <si>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</si>
  <si>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</si>
  <si>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</si>
  <si>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</si>
  <si>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</si>
  <si>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</si>
  <si>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</si>
  <si>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</si>
  <si>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</si>
  <si>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</si>
  <si>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</si>
  <si>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</si>
  <si>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</si>
  <si>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</si>
  <si>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</si>
  <si>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</si>
  <si>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</si>
  <si>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</si>
  <si>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</si>
  <si>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</si>
  <si>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</si>
  <si>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</si>
  <si>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</si>
  <si>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</si>
  <si>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</si>
  <si>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</si>
  <si>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</si>
  <si>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</si>
  <si>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</si>
  <si>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</si>
  <si>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</si>
  <si>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</si>
  <si>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</si>
  <si>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</si>
  <si>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</si>
  <si>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</si>
  <si>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</si>
  <si>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</si>
  <si>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</si>
  <si>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</si>
  <si>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</si>
  <si>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</si>
  <si>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</si>
  <si>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</si>
  <si>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</si>
  <si>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</si>
  <si>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</si>
  <si>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</si>
  <si>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</si>
  <si>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</si>
  <si>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</si>
  <si>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</si>
  <si>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</si>
  <si>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</si>
  <si>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</si>
  <si>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</si>
  <si>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</si>
  <si>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</si>
  <si>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</si>
  <si>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</si>
  <si>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</si>
  <si>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</si>
  <si>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</si>
  <si>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</si>
  <si>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</si>
  <si>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</si>
  <si>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</si>
  <si>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</si>
  <si>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</si>
  <si>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</si>
  <si>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</si>
  <si>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</si>
  <si>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</si>
  <si>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</si>
  <si>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</si>
  <si>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</si>
  <si>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</si>
  <si>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</si>
  <si>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</si>
  <si>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</si>
  <si>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</si>
  <si>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</si>
  <si>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</si>
  <si>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</si>
  <si>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</si>
  <si>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</si>
  <si>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</si>
  <si>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</si>
  <si>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</si>
  <si>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</si>
  <si>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</si>
  <si>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</si>
  <si>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</si>
  <si>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</si>
  <si>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</si>
  <si>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</si>
  <si>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</si>
  <si>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</si>
  <si>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</si>
  <si>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</si>
  <si>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</si>
  <si>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</si>
  <si>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</si>
  <si>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</si>
  <si>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</si>
  <si>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</si>
  <si>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</si>
  <si>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</si>
  <si>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</si>
  <si>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</si>
  <si>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</si>
  <si>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</si>
  <si>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</si>
  <si>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</si>
  <si>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</si>
  <si>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</si>
  <si>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</si>
  <si>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</si>
  <si>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</si>
  <si>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</si>
  <si>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</si>
  <si>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</si>
  <si>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</si>
  <si>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</si>
  <si>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</si>
  <si>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</si>
  <si>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</si>
  <si>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</si>
  <si>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</si>
  <si>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</si>
  <si>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</si>
  <si>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</si>
  <si>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</si>
  <si>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</si>
  <si>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</si>
  <si>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</si>
  <si>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</si>
  <si>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</si>
  <si>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</si>
  <si>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</si>
  <si>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</si>
  <si>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</si>
  <si>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</si>
  <si>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</si>
  <si>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</si>
  <si>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</si>
  <si>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</si>
  <si>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</si>
  <si>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</si>
  <si>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</si>
  <si>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</si>
  <si>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</si>
  <si>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</si>
  <si>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</si>
  <si>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</si>
  <si>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</si>
  <si>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</si>
  <si>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</si>
  <si>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</si>
  <si>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</si>
  <si>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</si>
  <si>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</si>
  <si>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</si>
  <si>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</si>
  <si>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</si>
  <si>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</si>
  <si>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</si>
  <si>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</si>
  <si>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</si>
  <si>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</si>
  <si>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</si>
  <si>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</si>
  <si>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</si>
  <si>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</si>
  <si>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</si>
  <si>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</si>
  <si>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</si>
  <si>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</si>
  <si>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</si>
  <si>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</si>
  <si>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</si>
  <si>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</si>
  <si>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</si>
  <si>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</si>
  <si>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</si>
  <si>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</si>
  <si>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</si>
  <si>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</si>
  <si>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</si>
  <si>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</si>
  <si>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</si>
  <si>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</si>
  <si>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</si>
  <si>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</si>
  <si>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</si>
  <si>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</si>
  <si>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</si>
  <si>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</si>
  <si>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</si>
  <si>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</si>
  <si>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</si>
  <si>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</si>
  <si>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</si>
  <si>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</si>
  <si>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</si>
  <si>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</si>
  <si>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</si>
  <si>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</si>
  <si>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</si>
  <si>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</si>
  <si>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</si>
  <si>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</si>
  <si>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</si>
  <si>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</si>
  <si>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</si>
  <si>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</si>
  <si>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</si>
  <si>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</si>
  <si>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</si>
  <si>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</si>
  <si>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</si>
  <si>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</si>
  <si>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</si>
  <si>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</si>
  <si>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</si>
  <si>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</si>
  <si>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</si>
  <si>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</si>
  <si>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</si>
  <si>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</si>
  <si>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</si>
  <si>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</si>
  <si>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</si>
  <si>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</si>
  <si>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</si>
  <si>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</si>
  <si>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</si>
  <si>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</si>
  <si>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</si>
  <si>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</si>
  <si>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</si>
  <si>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</si>
  <si>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</si>
  <si>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</si>
  <si>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</si>
  <si>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</si>
  <si>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</si>
  <si>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</si>
  <si>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</si>
  <si>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</si>
  <si>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</si>
  <si>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</si>
  <si>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</si>
  <si>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</si>
  <si>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</si>
  <si>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</si>
  <si>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</si>
  <si>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</si>
  <si>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</si>
  <si>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</si>
  <si>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</si>
  <si>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</si>
  <si>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</si>
  <si>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</si>
  <si>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</si>
  <si>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</si>
  <si>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</si>
  <si>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</si>
  <si>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</si>
  <si>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</si>
  <si>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</si>
  <si>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</si>
  <si>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</si>
  <si>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</si>
  <si>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</si>
  <si>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</si>
  <si>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</si>
  <si>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</si>
  <si>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</si>
  <si>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</si>
  <si>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</si>
  <si>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</si>
  <si>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</si>
  <si>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</si>
  <si>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</si>
  <si>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</si>
  <si>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</si>
  <si>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</si>
  <si>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</si>
  <si>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</si>
  <si>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</si>
  <si>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</si>
  <si>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</si>
  <si>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</si>
  <si>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</si>
  <si>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</si>
  <si>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</si>
  <si>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</si>
  <si>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</si>
  <si>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</si>
  <si>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</si>
  <si>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</si>
  <si>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</si>
  <si>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</si>
  <si>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</si>
  <si>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</si>
  <si>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</si>
  <si>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</si>
  <si>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</si>
  <si>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</si>
  <si>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</si>
  <si>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</si>
  <si>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</si>
  <si>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</si>
  <si>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</si>
  <si>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</si>
  <si>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</si>
  <si>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</si>
  <si>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</si>
  <si>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</si>
  <si>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</si>
  <si>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</si>
  <si>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</si>
  <si>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</si>
  <si>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</si>
  <si>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</si>
  <si>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</si>
  <si>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</si>
  <si>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</si>
  <si>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</si>
  <si>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</si>
  <si>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</si>
  <si>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</si>
  <si>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</si>
  <si>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</si>
  <si>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</si>
  <si>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</si>
  <si>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</si>
  <si>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</si>
  <si>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</si>
  <si>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</si>
  <si>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</si>
  <si>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</si>
  <si>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</si>
  <si>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</si>
  <si>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</si>
  <si>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</si>
  <si>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</si>
  <si>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</si>
  <si>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</si>
  <si>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</si>
  <si>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</si>
  <si>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</si>
  <si>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</si>
  <si>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</si>
  <si>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</si>
  <si>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</si>
  <si>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</si>
  <si>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</si>
  <si>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</si>
  <si>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</si>
  <si>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</si>
  <si>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</si>
  <si>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</si>
  <si>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</si>
  <si>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</si>
  <si>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</si>
  <si>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</si>
  <si>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</si>
  <si>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</si>
  <si>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</si>
  <si>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</si>
  <si>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</si>
  <si>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</si>
  <si>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</si>
  <si>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</si>
  <si>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</si>
  <si>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</si>
  <si>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</si>
  <si>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</si>
  <si>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</si>
  <si>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</si>
  <si>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</si>
  <si>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</si>
  <si>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</si>
  <si>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</si>
  <si>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</si>
  <si>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</si>
  <si>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</si>
  <si>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</si>
  <si>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</si>
  <si>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</si>
  <si>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</si>
  <si>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</si>
  <si>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</si>
  <si>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</si>
  <si>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</si>
  <si>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</si>
  <si>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</si>
  <si>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</si>
  <si>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</si>
  <si>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</si>
  <si>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</si>
  <si>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</si>
  <si>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</si>
  <si>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</si>
  <si>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</si>
  <si>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</si>
  <si>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</si>
  <si>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</si>
  <si>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</si>
  <si>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</si>
  <si>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</si>
  <si>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</si>
  <si>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</si>
  <si>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</si>
  <si>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</si>
  <si>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</si>
  <si>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</si>
  <si>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</si>
  <si>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</si>
  <si>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</si>
  <si>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</si>
  <si>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</si>
  <si>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</si>
  <si>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</si>
  <si>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</si>
  <si>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</si>
  <si>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</si>
  <si>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</si>
  <si>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</si>
  <si>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</si>
  <si>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</si>
  <si>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</si>
  <si>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</si>
  <si>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</si>
  <si>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</si>
  <si>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</si>
  <si>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</si>
  <si>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</si>
  <si>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</si>
  <si>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</si>
  <si>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</si>
  <si>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</si>
  <si>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</si>
  <si>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</si>
  <si>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</si>
  <si>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</si>
  <si>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</si>
  <si>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</si>
  <si>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</si>
  <si>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</si>
  <si>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</si>
  <si>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</si>
  <si>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</si>
  <si>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</si>
  <si>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</si>
  <si>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</si>
  <si>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</si>
  <si>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</si>
  <si>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</si>
  <si>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</si>
  <si>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</si>
  <si>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</si>
  <si>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</si>
  <si>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</si>
  <si>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</si>
  <si>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</si>
  <si>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</si>
  <si>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</si>
  <si>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</si>
  <si>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</si>
  <si>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</si>
  <si>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</si>
  <si>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</si>
  <si>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</si>
  <si>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</si>
  <si>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</si>
  <si>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</si>
  <si>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</si>
  <si>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</si>
  <si>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</si>
  <si>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</si>
  <si>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</si>
  <si>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</si>
  <si>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</si>
  <si>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</si>
  <si>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</si>
  <si>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</si>
  <si>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</si>
  <si>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</si>
  <si>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</si>
  <si>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</si>
  <si>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</si>
  <si>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</si>
  <si>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</si>
  <si>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</si>
  <si>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</si>
  <si>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</si>
  <si>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</si>
  <si>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</si>
  <si>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</si>
  <si>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</si>
  <si>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</si>
  <si>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</si>
  <si>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</si>
  <si>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</si>
  <si>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</si>
  <si>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</si>
  <si>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</si>
  <si>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</si>
  <si>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</si>
  <si>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</si>
  <si>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</si>
  <si>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</si>
  <si>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</si>
  <si>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</si>
  <si>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</si>
  <si>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</si>
  <si>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</si>
  <si>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</si>
  <si>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</si>
  <si>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</si>
  <si>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</si>
  <si>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</si>
  <si>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</si>
  <si>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</si>
  <si>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</si>
  <si>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</si>
  <si>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</si>
  <si>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</si>
  <si>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</si>
  <si>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</si>
  <si>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</si>
  <si>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</si>
  <si>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</si>
  <si>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</si>
  <si>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</si>
  <si>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</si>
  <si>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</si>
  <si>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</si>
  <si>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</si>
  <si>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</si>
  <si>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</si>
  <si>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</si>
  <si>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</si>
  <si>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</si>
  <si>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</si>
  <si>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</si>
  <si>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</si>
  <si>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</si>
  <si>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</si>
  <si>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</si>
  <si>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</si>
  <si>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</si>
  <si>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</si>
  <si>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</si>
  <si>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</si>
  <si>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</si>
  <si>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</si>
  <si>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</si>
  <si>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</si>
  <si>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</si>
  <si>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</si>
  <si>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</si>
  <si>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</si>
  <si>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</si>
  <si>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</si>
  <si>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</si>
  <si>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</si>
  <si>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</si>
  <si>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</si>
  <si>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</si>
  <si>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</si>
  <si>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</si>
  <si>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</si>
  <si>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</si>
  <si>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</si>
  <si>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</si>
  <si>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</si>
  <si>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</si>
  <si>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</si>
  <si>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</si>
  <si>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</si>
  <si>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</si>
  <si>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</si>
  <si>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</si>
  <si>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</si>
  <si>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</si>
  <si>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</si>
  <si>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</si>
  <si>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</si>
  <si>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</si>
  <si>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</si>
  <si>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</si>
  <si>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</si>
  <si>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</si>
  <si>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</si>
  <si>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</si>
  <si>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</si>
  <si>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</si>
  <si>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</si>
  <si>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</si>
  <si>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</si>
  <si>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</si>
  <si>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</si>
  <si>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</si>
  <si>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</si>
  <si>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</si>
  <si>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</si>
  <si>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</si>
  <si>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</si>
  <si>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</si>
  <si>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</si>
  <si>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</si>
  <si>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</si>
  <si>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</si>
  <si>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</si>
  <si>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</si>
  <si>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</si>
  <si>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</si>
  <si>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</si>
  <si>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</si>
  <si>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</si>
  <si>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</si>
  <si>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</si>
  <si>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</si>
  <si>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</si>
  <si>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</si>
  <si>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</si>
  <si>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</si>
  <si>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</si>
  <si>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</si>
  <si>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</si>
  <si>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</si>
  <si>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</si>
  <si>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</si>
  <si>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</si>
  <si>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</si>
  <si>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</si>
  <si>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</si>
  <si>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</si>
  <si>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</si>
  <si>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</si>
  <si>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</si>
  <si>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</si>
  <si>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</si>
  <si>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</si>
  <si>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</si>
  <si>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</si>
  <si>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</si>
  <si>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</si>
  <si>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</si>
  <si>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</si>
  <si>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</si>
  <si>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</si>
  <si>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</si>
  <si>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</si>
  <si>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</si>
  <si>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</si>
  <si>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</si>
  <si>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</si>
  <si>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</si>
  <si>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</si>
  <si>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</si>
  <si>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</si>
  <si>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</si>
  <si>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</si>
  <si>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</si>
  <si>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</si>
  <si>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</si>
  <si>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</si>
  <si>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</si>
  <si>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</si>
  <si>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</si>
  <si>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</si>
  <si>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</si>
  <si>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</si>
  <si>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</si>
  <si>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</si>
  <si>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</si>
  <si>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</si>
  <si>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</si>
  <si>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</si>
  <si>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</si>
  <si>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</si>
  <si>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</si>
  <si>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</si>
  <si>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</si>
  <si>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</si>
  <si>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</si>
  <si>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</si>
  <si>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</si>
  <si>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</si>
  <si>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</si>
  <si>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</si>
  <si>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</si>
  <si>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</si>
  <si>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</si>
  <si>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</si>
  <si>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</si>
  <si>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</si>
  <si>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</si>
  <si>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</si>
  <si>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</si>
  <si>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</si>
  <si>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</si>
  <si>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</si>
  <si>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</si>
  <si>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</si>
  <si>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</si>
  <si>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</si>
  <si>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</si>
  <si>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</si>
  <si>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</si>
  <si>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</si>
  <si>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</si>
  <si>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</si>
  <si>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</si>
  <si>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</si>
  <si>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</si>
  <si>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</si>
  <si>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</si>
  <si>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</si>
  <si>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</si>
  <si>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</si>
  <si>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</si>
  <si>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</si>
  <si>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</si>
  <si>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</si>
  <si>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</si>
  <si>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</si>
  <si>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</si>
  <si>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</si>
  <si>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</si>
  <si>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</si>
  <si>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</si>
  <si>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</si>
  <si>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</si>
  <si>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</si>
  <si>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</si>
  <si>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</si>
  <si>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</si>
  <si>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</si>
  <si>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</si>
  <si>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</si>
  <si>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</si>
  <si>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</si>
  <si>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</si>
  <si>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</si>
  <si>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</si>
  <si>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</si>
  <si>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</si>
  <si>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</si>
  <si>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</si>
  <si>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</si>
  <si>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</si>
  <si>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</si>
  <si>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</si>
  <si>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</si>
  <si>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</si>
  <si>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</si>
  <si>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</si>
  <si>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</si>
  <si>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</si>
  <si>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</si>
  <si>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</si>
  <si>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</si>
  <si>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</si>
  <si>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</si>
  <si>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</si>
  <si>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</si>
  <si>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</si>
  <si>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</si>
  <si>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</si>
  <si>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</si>
  <si>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</si>
  <si>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</si>
  <si>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</si>
  <si>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</si>
  <si>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</si>
  <si>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</si>
  <si>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</si>
  <si>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</si>
  <si>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</si>
  <si>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</si>
  <si>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</si>
  <si>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</si>
  <si>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</si>
  <si>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</si>
  <si>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</si>
  <si>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</si>
  <si>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</si>
  <si>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</si>
  <si>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</si>
  <si>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</si>
  <si>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</si>
  <si>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</si>
  <si>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</si>
  <si>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</si>
  <si>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</si>
  <si>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</si>
  <si>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</si>
  <si>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</si>
  <si>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</si>
  <si>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</si>
  <si>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</si>
  <si>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</si>
  <si>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</si>
  <si>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</si>
  <si>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</si>
  <si>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</si>
  <si>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</si>
  <si>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</si>
  <si>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</si>
  <si>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</si>
  <si>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</si>
  <si>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</si>
  <si>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</si>
  <si>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</si>
  <si>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</si>
  <si>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</si>
  <si>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</si>
  <si>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</si>
  <si>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</si>
  <si>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</si>
  <si>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</si>
  <si>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</si>
  <si>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</si>
  <si>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</si>
  <si>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</si>
  <si>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</si>
  <si>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</si>
  <si>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</si>
  <si>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</si>
  <si>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</si>
  <si>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</si>
  <si>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</si>
  <si>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</si>
  <si>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</si>
  <si>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</si>
  <si>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</si>
  <si>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</si>
  <si>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</si>
  <si>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</si>
  <si>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</si>
  <si>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</si>
  <si>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</si>
  <si>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</si>
  <si>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</si>
  <si>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</si>
  <si>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</si>
  <si>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</si>
  <si>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</si>
  <si>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</si>
  <si>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</si>
  <si>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</si>
  <si>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</si>
  <si>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</si>
  <si>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</si>
  <si>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</si>
  <si>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</si>
  <si>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</si>
  <si>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</si>
  <si>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</si>
  <si>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</si>
  <si>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</si>
  <si>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</si>
  <si>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</si>
  <si>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</si>
  <si>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</si>
  <si>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</si>
  <si>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</si>
  <si>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</si>
  <si>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</si>
  <si>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</si>
  <si>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</si>
  <si>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</si>
  <si>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</si>
  <si>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</si>
  <si>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</si>
  <si>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</si>
  <si>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</si>
  <si>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</si>
  <si>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</si>
  <si>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</si>
  <si>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</si>
  <si>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</si>
  <si>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</si>
  <si>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</si>
  <si>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</si>
  <si>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</si>
  <si>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</si>
  <si>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</si>
  <si>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</si>
  <si>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</si>
  <si>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</si>
  <si>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</si>
  <si>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</si>
  <si>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</si>
  <si>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</si>
  <si>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</si>
  <si>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</si>
  <si>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</si>
  <si>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</si>
  <si>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</si>
  <si>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</si>
  <si>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</si>
  <si>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</si>
  <si>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</si>
  <si>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</si>
  <si>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</si>
  <si>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</si>
  <si>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</si>
  <si>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</si>
  <si>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</si>
  <si>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</si>
  <si>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</si>
  <si>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</si>
  <si>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</si>
  <si>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</si>
  <si>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</si>
  <si>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</si>
  <si>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</si>
  <si>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</si>
  <si>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</si>
  <si>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</si>
  <si>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</si>
  <si>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</si>
  <si>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</si>
  <si>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</si>
  <si>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</si>
  <si>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</si>
  <si>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</si>
  <si>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</si>
  <si>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</si>
  <si>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</si>
  <si>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</si>
  <si>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</si>
  <si>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</si>
  <si>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</si>
  <si>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</si>
  <si>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</si>
  <si>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</si>
  <si>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</si>
  <si>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</si>
  <si>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</si>
  <si>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</si>
  <si>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</si>
  <si>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</si>
  <si>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</si>
  <si>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</si>
  <si>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</si>
  <si>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</si>
  <si>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</si>
  <si>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</si>
  <si>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</si>
  <si>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</si>
  <si>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</si>
  <si>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</si>
  <si>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</si>
  <si>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</si>
  <si>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</si>
  <si>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</si>
  <si>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</si>
  <si>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</si>
  <si>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</si>
  <si>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</si>
  <si>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</si>
  <si>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</si>
  <si>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</si>
  <si>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</si>
  <si>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</si>
  <si>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</si>
  <si>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</si>
  <si>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</si>
  <si>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</si>
  <si>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</si>
  <si>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</si>
  <si>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</si>
  <si>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</si>
  <si>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</si>
  <si>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</si>
  <si>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</si>
  <si>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</si>
  <si>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</si>
  <si>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</si>
  <si>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</si>
  <si>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</si>
  <si>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</si>
  <si>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</si>
  <si>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</si>
  <si>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</si>
  <si>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</si>
  <si>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</si>
  <si>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</si>
  <si>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</si>
  <si>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</si>
  <si>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</si>
  <si>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</si>
  <si>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</si>
  <si>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</si>
  <si>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</si>
  <si>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</si>
  <si>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</si>
  <si>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</si>
  <si>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</si>
  <si>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</si>
  <si>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</si>
  <si>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</si>
  <si>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</si>
  <si>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</si>
  <si>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</si>
  <si>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</si>
  <si>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</si>
  <si>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</si>
  <si>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</si>
  <si>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</si>
  <si>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</si>
  <si>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</si>
  <si>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</si>
  <si>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</si>
  <si>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</si>
  <si>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</si>
  <si>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</si>
  <si>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</si>
  <si>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</si>
  <si>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</si>
  <si>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</si>
  <si>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</si>
  <si>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</si>
  <si>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</si>
  <si>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</si>
  <si>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</si>
  <si>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</si>
  <si>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</si>
  <si>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</si>
  <si>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</si>
  <si>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</si>
  <si>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</si>
  <si>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</si>
  <si>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</si>
  <si>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</si>
  <si>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</si>
  <si>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</si>
  <si>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</si>
  <si>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</si>
  <si>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</si>
  <si>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</si>
  <si>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</si>
  <si>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</si>
  <si>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</si>
  <si>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</si>
  <si>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</si>
  <si>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</si>
  <si>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</si>
  <si>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</si>
  <si>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</si>
  <si>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</si>
  <si>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</si>
  <si>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</si>
  <si>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</si>
  <si>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</si>
  <si>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</si>
  <si>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</si>
  <si>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</si>
  <si>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</si>
  <si>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</si>
  <si>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</si>
  <si>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</si>
  <si>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</si>
  <si>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</si>
  <si>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</si>
  <si>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</si>
  <si>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</si>
  <si>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</si>
  <si>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</si>
  <si>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</si>
  <si>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</si>
  <si>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</si>
  <si>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</si>
  <si>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</si>
  <si>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</si>
  <si>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</si>
  <si>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</si>
  <si>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</si>
  <si>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</si>
  <si>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</si>
  <si>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</si>
  <si>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</si>
  <si>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</si>
  <si>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</si>
  <si>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</si>
  <si>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</si>
  <si>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</si>
  <si>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</si>
  <si>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</si>
  <si>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</si>
  <si>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</si>
  <si>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</si>
  <si>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</si>
  <si>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</si>
  <si>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</si>
  <si>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</si>
  <si>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</si>
  <si>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</si>
  <si>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</si>
  <si>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</si>
  <si>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</si>
  <si>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</si>
  <si>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</si>
  <si>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</si>
  <si>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</si>
  <si>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</si>
  <si>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</si>
  <si>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</si>
  <si>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</si>
  <si>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</si>
  <si>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</si>
  <si>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</si>
  <si>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</si>
  <si>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</si>
  <si>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</si>
  <si>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</si>
  <si>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</si>
  <si>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</si>
  <si>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</si>
  <si>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</si>
  <si>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</si>
  <si>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</si>
  <si>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</si>
  <si>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</si>
  <si>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</si>
  <si>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</si>
  <si>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</si>
  <si>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</si>
  <si>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</si>
  <si>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</si>
  <si>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</si>
  <si>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</si>
  <si>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</si>
  <si>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</si>
  <si>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</si>
  <si>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</si>
  <si>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</si>
  <si>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</si>
  <si>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</si>
  <si>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</si>
  <si>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</si>
  <si>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</si>
  <si>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</si>
  <si>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</si>
  <si>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</si>
  <si>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</si>
  <si>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</si>
  <si>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</si>
  <si>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</si>
  <si>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</si>
  <si>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</si>
  <si>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</si>
  <si>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</si>
  <si>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</si>
  <si>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</si>
  <si>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</si>
  <si>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</si>
  <si>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</si>
  <si>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</si>
  <si>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</si>
  <si>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</si>
  <si>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</si>
  <si>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</si>
  <si>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</si>
  <si>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</si>
  <si>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</si>
  <si>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</si>
  <si>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</si>
  <si>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</si>
  <si>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</si>
  <si>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</si>
  <si>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</si>
  <si>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</si>
  <si>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</si>
  <si>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</si>
  <si>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</si>
  <si>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</si>
  <si>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</si>
  <si>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</si>
  <si>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</si>
  <si>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</si>
  <si>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</si>
  <si>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</si>
  <si>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</si>
  <si>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</si>
  <si>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</si>
  <si>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</si>
  <si>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</si>
  <si>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</si>
  <si>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</si>
  <si>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</si>
  <si>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</si>
  <si>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</si>
  <si>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</si>
  <si>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</si>
  <si>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</si>
  <si>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</si>
  <si>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</si>
  <si>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</si>
  <si>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</si>
  <si>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</si>
  <si>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</si>
  <si>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</si>
  <si>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</si>
  <si>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</si>
  <si>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</si>
  <si>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</si>
  <si>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</si>
  <si>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</si>
  <si>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</si>
  <si>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</si>
  <si>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</si>
  <si>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</si>
  <si>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</si>
  <si>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</si>
  <si>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</si>
  <si>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</si>
  <si>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</si>
  <si>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</si>
  <si>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</si>
  <si>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</si>
  <si>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</si>
  <si>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</si>
  <si>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</si>
  <si>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</si>
  <si>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</si>
  <si>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</si>
  <si>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</si>
  <si>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</si>
  <si>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</si>
  <si>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</si>
  <si>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</si>
  <si>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</si>
  <si>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</si>
  <si>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</si>
  <si>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</si>
  <si>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</si>
  <si>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</si>
  <si>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</si>
  <si>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</si>
  <si>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</si>
  <si>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</si>
  <si>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</si>
  <si>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</si>
  <si>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</si>
  <si>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</si>
  <si>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</si>
  <si>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</si>
  <si>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</si>
  <si>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</si>
  <si>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</si>
  <si>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</si>
  <si>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</si>
  <si>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</si>
  <si>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</si>
  <si>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</si>
  <si>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</si>
  <si>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</si>
  <si>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</si>
  <si>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</si>
  <si>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</si>
  <si>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</si>
  <si>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</si>
  <si>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</si>
  <si>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</si>
  <si>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</si>
  <si>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</si>
  <si>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</si>
  <si>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</si>
  <si>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</si>
  <si>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</si>
  <si>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</si>
  <si>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</si>
  <si>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</si>
  <si>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</si>
  <si>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</si>
  <si>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</si>
  <si>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</si>
  <si>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</si>
  <si>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</si>
  <si>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</si>
  <si>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</si>
  <si>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</si>
  <si>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</si>
  <si>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</si>
  <si>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</si>
  <si>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</si>
  <si>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</si>
  <si>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</si>
  <si>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</si>
  <si>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</si>
  <si>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</si>
  <si>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</si>
  <si>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</si>
  <si>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</si>
  <si>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</si>
  <si>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</si>
  <si>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</si>
  <si>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</si>
  <si>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</si>
  <si>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</si>
  <si>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</si>
  <si>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</si>
  <si>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</si>
  <si>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</si>
  <si>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</si>
  <si>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</si>
  <si>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</si>
  <si>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</si>
  <si>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</si>
  <si>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</si>
  <si>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</si>
  <si>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</si>
  <si>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</si>
  <si>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</si>
  <si>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</si>
  <si>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</si>
  <si>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</si>
  <si>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</si>
  <si>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</si>
  <si>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</si>
  <si>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</si>
  <si>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</si>
  <si>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</si>
  <si>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</si>
  <si>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</si>
  <si>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</si>
  <si>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</si>
  <si>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</si>
  <si>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</si>
  <si>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</si>
  <si>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</si>
  <si>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</si>
  <si>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</si>
  <si>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</si>
  <si>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</si>
  <si>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</si>
  <si>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</si>
  <si>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</si>
  <si>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</si>
  <si>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</si>
  <si>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</si>
  <si>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</si>
  <si>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</si>
  <si>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</si>
  <si>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</si>
  <si>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</si>
  <si>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</si>
  <si>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</si>
  <si>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</si>
  <si>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</si>
  <si>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</si>
  <si>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</si>
  <si>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</si>
  <si>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</si>
  <si>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</si>
  <si>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</si>
  <si>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</si>
  <si>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</si>
  <si>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</si>
  <si>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</si>
  <si>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</si>
  <si>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</si>
  <si>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</si>
  <si>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</si>
  <si>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</si>
  <si>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</si>
  <si>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</si>
  <si>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</si>
  <si>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</si>
  <si>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</si>
  <si>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</si>
  <si>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</si>
  <si>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</si>
  <si>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</si>
  <si>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</si>
  <si>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</si>
  <si>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</si>
  <si>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</si>
  <si>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</si>
  <si>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</si>
  <si>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</si>
  <si>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</si>
  <si>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</si>
  <si>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</si>
  <si>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</si>
  <si>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</si>
  <si>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</si>
  <si>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</si>
  <si>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</si>
  <si>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</si>
  <si>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</si>
  <si>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</si>
  <si>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</si>
  <si>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</si>
  <si>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</si>
  <si>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</si>
  <si>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</si>
  <si>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</si>
  <si>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</si>
  <si>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</si>
  <si>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</si>
  <si>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</si>
  <si>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</si>
  <si>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</si>
  <si>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</si>
  <si>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</si>
  <si>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</si>
  <si>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</si>
  <si>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</si>
  <si>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</si>
  <si>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</si>
  <si>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</si>
  <si>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</si>
  <si>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</si>
  <si>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</si>
  <si>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</si>
  <si>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</si>
  <si>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</si>
  <si>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</si>
  <si>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</si>
  <si>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</si>
  <si>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</si>
  <si>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</si>
  <si>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</si>
  <si>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</si>
  <si>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</si>
  <si>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</si>
  <si>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</si>
  <si>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</si>
  <si>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</si>
  <si>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</si>
  <si>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</si>
  <si>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</si>
  <si>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</si>
  <si>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</si>
  <si>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</si>
  <si>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</si>
  <si>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</si>
  <si>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</si>
  <si>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</si>
  <si>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</si>
  <si>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</si>
  <si>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</si>
  <si>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</si>
  <si>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</si>
  <si>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</si>
  <si>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</si>
  <si>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</si>
  <si>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</si>
  <si>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</si>
  <si>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</si>
  <si>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</si>
  <si>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</si>
  <si>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</si>
  <si>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</si>
  <si>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</si>
  <si>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</si>
  <si>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</si>
  <si>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</si>
  <si>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</si>
  <si>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</si>
  <si>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</si>
  <si>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</si>
  <si>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</si>
  <si>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</si>
  <si>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</si>
  <si>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</si>
  <si>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</si>
  <si>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</si>
  <si>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</si>
  <si>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</si>
  <si>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</si>
  <si>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</si>
  <si>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</si>
  <si>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</si>
  <si>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</si>
  <si>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</si>
  <si>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</si>
  <si>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</si>
  <si>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</si>
  <si>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</si>
  <si>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</si>
  <si>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</si>
  <si>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</si>
  <si>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</si>
  <si>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</si>
  <si>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</si>
  <si>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</si>
  <si>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</si>
  <si>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</si>
  <si>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</si>
  <si>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</si>
  <si>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</si>
  <si>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</si>
  <si>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</si>
  <si>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</si>
  <si>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</si>
  <si>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</si>
  <si>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</si>
  <si>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</si>
  <si>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</si>
  <si>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</si>
  <si>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</si>
  <si>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</si>
  <si>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</si>
  <si>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</si>
  <si>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</si>
  <si>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</si>
  <si>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</si>
  <si>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</si>
  <si>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</si>
  <si>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</si>
  <si>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</si>
  <si>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</si>
  <si>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</si>
  <si>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</si>
  <si>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</si>
  <si>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</si>
  <si>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</si>
  <si>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</si>
  <si>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</si>
  <si>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</si>
  <si>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</si>
  <si>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</si>
  <si>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</si>
  <si>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</si>
  <si>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</si>
  <si>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</si>
  <si>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</si>
  <si>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</si>
  <si>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</si>
  <si>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</si>
  <si>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</si>
  <si>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</si>
  <si>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</si>
  <si>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</si>
  <si>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</si>
  <si>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</si>
  <si>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</si>
  <si>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</si>
  <si>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</si>
  <si>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</si>
  <si>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</si>
  <si>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</si>
  <si>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</si>
  <si>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</si>
  <si>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</si>
  <si>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</si>
  <si>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</si>
  <si>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</si>
  <si>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</si>
  <si>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</si>
  <si>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</si>
  <si>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</si>
  <si>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</si>
  <si>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</si>
  <si>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</si>
  <si>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</si>
  <si>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</si>
  <si>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</si>
  <si>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</si>
  <si>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</si>
  <si>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</si>
  <si>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</si>
  <si>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</si>
  <si>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</si>
  <si>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</si>
  <si>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</si>
  <si>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</si>
  <si>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</si>
  <si>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</si>
  <si>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</si>
  <si>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</si>
  <si>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</si>
  <si>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</si>
  <si>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</si>
  <si>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</si>
  <si>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</si>
  <si>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</si>
  <si>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</si>
  <si>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</si>
  <si>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</si>
  <si>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</si>
  <si>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</si>
  <si>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</si>
  <si>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</si>
  <si>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</si>
  <si>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</si>
  <si>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</si>
  <si>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</si>
  <si>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</si>
  <si>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</si>
  <si>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</si>
  <si>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</si>
  <si>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</si>
  <si>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</si>
  <si>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</si>
  <si>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</si>
  <si>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</si>
  <si>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</si>
  <si>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</si>
  <si>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</si>
  <si>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</si>
  <si>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</si>
  <si>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</si>
  <si>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</si>
  <si>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</si>
  <si>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</si>
  <si>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</si>
  <si>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</si>
  <si>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</si>
  <si>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</si>
  <si>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</si>
  <si>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</si>
  <si>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</si>
  <si>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</si>
  <si>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</si>
  <si>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</si>
  <si>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</si>
  <si>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</si>
  <si>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</si>
  <si>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</si>
  <si>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</si>
  <si>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</si>
  <si>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</si>
  <si>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</si>
  <si>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</si>
  <si>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</si>
  <si>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</si>
  <si>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</si>
  <si>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</si>
  <si>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</si>
  <si>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</si>
  <si>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</si>
  <si>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</si>
  <si>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</si>
  <si>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</si>
  <si>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</si>
  <si>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</si>
  <si>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</si>
  <si>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</si>
  <si>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</si>
  <si>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</si>
  <si>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</si>
  <si>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</si>
  <si>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</si>
  <si>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</si>
  <si>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</si>
  <si>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</si>
  <si>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</si>
  <si>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</si>
  <si>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</si>
  <si>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</si>
  <si>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</si>
  <si>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</si>
  <si>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</si>
  <si>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</si>
  <si>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</si>
  <si>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</si>
  <si>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</si>
  <si>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</si>
  <si>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</si>
  <si>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</si>
  <si>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</si>
  <si>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</si>
  <si>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</si>
  <si>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</si>
  <si>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</si>
  <si>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</si>
  <si>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</si>
  <si>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</si>
  <si>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</si>
  <si>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</si>
  <si>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</si>
  <si>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</si>
  <si>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</si>
  <si>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</si>
  <si>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</si>
  <si>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</si>
  <si>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</si>
  <si>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</si>
  <si>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</si>
  <si>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</si>
  <si>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</si>
  <si>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</si>
  <si>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</si>
  <si>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</si>
  <si>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</si>
  <si>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</si>
  <si>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</si>
  <si>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</si>
  <si>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</si>
  <si>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</si>
  <si>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</si>
  <si>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</si>
  <si>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</si>
  <si>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</si>
  <si>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</si>
  <si>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</si>
  <si>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</si>
  <si>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</si>
  <si>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</si>
  <si>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</si>
  <si>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</si>
  <si>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</si>
  <si>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</si>
  <si>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</si>
  <si>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</si>
  <si>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</si>
  <si>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</si>
  <si>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</si>
  <si>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</si>
  <si>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</si>
  <si>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</si>
  <si>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</si>
  <si>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</si>
  <si>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</si>
  <si>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</si>
  <si>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</si>
  <si>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</si>
  <si>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</si>
  <si>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</si>
  <si>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</si>
  <si>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</si>
  <si>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</si>
  <si>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</si>
  <si>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</si>
  <si>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</si>
  <si>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</si>
  <si>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</si>
  <si>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</si>
  <si>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</si>
  <si>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</si>
  <si>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</si>
  <si>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</si>
  <si>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</si>
  <si>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</si>
  <si>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</si>
  <si>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</si>
  <si>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</si>
  <si>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</si>
  <si>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</si>
  <si>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</si>
  <si>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</si>
  <si>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</si>
  <si>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</si>
  <si>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</si>
  <si>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</si>
  <si>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</si>
  <si>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</si>
  <si>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</si>
  <si>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</si>
  <si>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</si>
  <si>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</si>
  <si>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</si>
  <si>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</si>
  <si>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</si>
  <si>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</si>
  <si>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</si>
  <si>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</si>
  <si>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</si>
  <si>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</si>
  <si>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</si>
  <si>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</si>
  <si>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</si>
  <si>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</si>
  <si>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</si>
  <si>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</si>
  <si>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</si>
  <si>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</si>
  <si>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</si>
  <si>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</si>
  <si>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</si>
  <si>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</si>
  <si>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</si>
  <si>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</si>
  <si>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</si>
  <si>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</si>
  <si>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</si>
  <si>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</si>
  <si>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</si>
  <si>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</si>
  <si>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</si>
  <si>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</si>
  <si>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</si>
  <si>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</si>
  <si>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</si>
  <si>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</si>
  <si>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</si>
  <si>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</si>
  <si>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</si>
  <si>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</si>
  <si>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</si>
  <si>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</si>
  <si>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</si>
  <si>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</si>
  <si>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</si>
  <si>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</si>
  <si>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</si>
  <si>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</si>
  <si>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</si>
  <si>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</si>
  <si>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</si>
  <si>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</si>
  <si>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</si>
  <si>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</si>
  <si>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</si>
  <si>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</si>
  <si>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</si>
  <si>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</si>
  <si>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</si>
  <si>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</si>
  <si>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</si>
  <si>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</si>
  <si>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</si>
  <si>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</si>
  <si>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</si>
  <si>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</si>
  <si>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</si>
  <si>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</si>
  <si>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</si>
  <si>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</si>
  <si>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</si>
  <si>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</si>
  <si>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</si>
  <si>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</si>
  <si>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</si>
  <si>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</si>
  <si>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</si>
  <si>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</si>
  <si>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</si>
  <si>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</si>
  <si>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</si>
  <si>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</si>
  <si>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</si>
  <si>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</si>
  <si>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</si>
  <si>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</si>
  <si>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</si>
  <si>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</si>
  <si>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</si>
  <si>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</si>
  <si>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</si>
  <si>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</si>
  <si>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</si>
  <si>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</si>
  <si>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</si>
  <si>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</si>
  <si>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</si>
  <si>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</si>
  <si>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</si>
  <si>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</si>
  <si>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</si>
  <si>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</si>
  <si>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</si>
  <si>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</si>
  <si>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</si>
  <si>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</si>
  <si>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</si>
  <si>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</si>
  <si>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</si>
  <si>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</si>
  <si>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</si>
  <si>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</si>
  <si>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</si>
  <si>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</si>
  <si>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</si>
  <si>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</si>
  <si>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</si>
  <si>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</si>
  <si>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</si>
  <si>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</si>
  <si>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</si>
  <si>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</si>
  <si>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</si>
  <si>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</si>
  <si>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</si>
  <si>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</si>
  <si>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</si>
  <si>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</si>
  <si>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</si>
  <si>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</si>
  <si>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</si>
  <si>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</si>
  <si>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</si>
  <si>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</si>
  <si>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</si>
  <si>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</si>
  <si>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</si>
  <si>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</si>
  <si>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</si>
  <si>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</si>
  <si>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</si>
  <si>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</si>
  <si>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</si>
  <si>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</si>
  <si>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</si>
  <si>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</si>
  <si>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</si>
  <si>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</si>
  <si>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</si>
  <si>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</si>
  <si>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</si>
  <si>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</si>
  <si>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</si>
  <si>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</si>
  <si>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</si>
  <si>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</si>
  <si>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</si>
  <si>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</si>
  <si>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</si>
  <si>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</si>
  <si>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</si>
  <si>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</si>
  <si>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</si>
  <si>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</si>
  <si>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</si>
  <si>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</si>
  <si>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</si>
  <si>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</si>
  <si>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</si>
  <si>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</si>
  <si>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</si>
  <si>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</si>
  <si>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</si>
  <si>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</si>
  <si>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</si>
  <si>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</si>
  <si>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</si>
  <si>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</si>
  <si>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</si>
  <si>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</si>
  <si>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</si>
  <si>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</si>
  <si>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</si>
  <si>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</si>
  <si>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</si>
  <si>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</si>
  <si>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</si>
  <si>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</si>
  <si>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</si>
  <si>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</si>
  <si>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</si>
  <si>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</si>
  <si>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</si>
  <si>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</si>
  <si>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</si>
  <si>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</si>
  <si>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</si>
  <si>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</si>
  <si>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</si>
  <si>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</si>
  <si>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</si>
  <si>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</si>
  <si>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</si>
  <si>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</si>
  <si>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</si>
  <si>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</si>
  <si>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</si>
  <si>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</si>
  <si>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</si>
  <si>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</si>
  <si>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</si>
  <si>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</si>
  <si>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</si>
  <si>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</si>
  <si>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</si>
  <si>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</si>
  <si>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</si>
  <si>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</si>
  <si>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</si>
  <si>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</si>
  <si>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</si>
  <si>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</si>
  <si>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</si>
  <si>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</si>
  <si>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</si>
  <si>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</si>
  <si>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</si>
  <si>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</si>
  <si>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</si>
  <si>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</si>
  <si>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</si>
  <si>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</si>
  <si>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</si>
  <si>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</si>
  <si>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</si>
  <si>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</si>
  <si>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</si>
  <si>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</si>
  <si>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</si>
  <si>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</si>
  <si>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</si>
  <si>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</si>
  <si>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</si>
  <si>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</si>
  <si>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</si>
  <si>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</si>
  <si>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</si>
  <si>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</si>
  <si>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</si>
  <si>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</si>
  <si>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</si>
  <si>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</si>
  <si>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</si>
  <si>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</si>
  <si>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</si>
  <si>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</si>
  <si>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</si>
  <si>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</si>
  <si>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</si>
  <si>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</si>
  <si>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</si>
  <si>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</si>
  <si>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</si>
  <si>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</si>
  <si>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</si>
  <si>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</si>
  <si>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</si>
  <si>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</si>
  <si>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</si>
  <si>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</si>
  <si>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</si>
  <si>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</si>
  <si>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</si>
  <si>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</si>
  <si>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</si>
  <si>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</si>
  <si>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</si>
  <si>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</si>
  <si>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</si>
  <si>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</si>
  <si>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</si>
  <si>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</si>
  <si>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</si>
  <si>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</si>
  <si>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</si>
  <si>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</si>
  <si>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</si>
  <si>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</si>
  <si>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</si>
  <si>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</si>
  <si>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</si>
  <si>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</si>
  <si>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</si>
  <si>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</si>
  <si>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</si>
  <si>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</si>
  <si>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</si>
  <si>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</si>
  <si>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</si>
  <si>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</si>
  <si>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</si>
  <si>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</si>
  <si>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</si>
  <si>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</si>
  <si>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</si>
  <si>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</si>
  <si>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</si>
  <si>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</si>
  <si>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</si>
  <si>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</si>
  <si>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</si>
  <si>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</si>
  <si>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</si>
  <si>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</si>
  <si>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</si>
  <si>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</si>
  <si>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</si>
  <si>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</si>
  <si>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</si>
  <si>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</si>
  <si>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</si>
  <si>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</si>
  <si>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</si>
  <si>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</si>
  <si>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</si>
  <si>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</si>
  <si>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</si>
  <si>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</si>
  <si>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</si>
  <si>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</si>
  <si>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</si>
  <si>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</si>
  <si>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</si>
  <si>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</si>
  <si>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</si>
  <si>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</si>
  <si>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</si>
  <si>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</si>
  <si>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</si>
  <si>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</si>
  <si>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</si>
  <si>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</si>
  <si>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</si>
  <si>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</si>
  <si>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</si>
  <si>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</si>
  <si>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</si>
  <si>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</si>
  <si>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</si>
  <si>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</si>
  <si>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</si>
  <si>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</si>
  <si>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</si>
  <si>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</si>
  <si>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</si>
  <si>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</si>
  <si>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</si>
  <si>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</si>
  <si>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</si>
  <si>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</si>
  <si>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</si>
  <si>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</si>
  <si>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</si>
  <si>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</si>
  <si>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</si>
  <si>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</si>
  <si>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</si>
  <si>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</si>
  <si>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</si>
  <si>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</si>
  <si>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</si>
  <si>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</si>
  <si>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</si>
  <si>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</si>
  <si>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</si>
  <si>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</si>
  <si>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</si>
  <si>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</si>
  <si>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</si>
  <si>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</si>
  <si>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</si>
  <si>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</si>
  <si>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</si>
  <si>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</si>
  <si>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</si>
  <si>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</si>
  <si>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</si>
  <si>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</si>
  <si>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</si>
  <si>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</si>
  <si>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</si>
  <si>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</si>
  <si>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</si>
  <si>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</si>
  <si>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</si>
  <si>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</si>
  <si>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</si>
  <si>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</si>
  <si>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</si>
  <si>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</si>
  <si>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</si>
  <si>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</si>
  <si>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</si>
  <si>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</si>
  <si>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</si>
  <si>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</si>
  <si>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</si>
  <si>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</si>
  <si>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</si>
  <si>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</si>
  <si>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</si>
  <si>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</si>
  <si>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</si>
  <si>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</si>
  <si>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</si>
  <si>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</si>
  <si>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</si>
  <si>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</si>
  <si>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</si>
  <si>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</si>
  <si>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</si>
  <si>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</si>
  <si>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</si>
  <si>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</si>
  <si>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</si>
  <si>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</si>
  <si>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</si>
  <si>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</si>
  <si>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</si>
  <si>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</si>
  <si>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</si>
  <si>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</si>
  <si>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</si>
  <si>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</si>
  <si>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</si>
  <si>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</si>
  <si>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</si>
  <si>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</si>
  <si>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</si>
  <si>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</si>
  <si>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</si>
  <si>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</si>
  <si>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</si>
  <si>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</si>
  <si>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</si>
  <si>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</si>
  <si>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</si>
  <si>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</si>
  <si>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</si>
  <si>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</si>
  <si>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</si>
  <si>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</si>
  <si>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</si>
  <si>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</si>
  <si>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</si>
  <si>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</si>
  <si>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</si>
  <si>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</si>
  <si>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</si>
  <si>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</si>
  <si>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</si>
  <si>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</si>
  <si>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</si>
  <si>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</si>
  <si>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</si>
  <si>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</si>
  <si>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</si>
  <si>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</si>
  <si>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</si>
  <si>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</si>
  <si>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</si>
  <si>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</si>
  <si>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</si>
  <si>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</si>
  <si>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</si>
  <si>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</si>
  <si>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</si>
  <si>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</si>
  <si>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</si>
  <si>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</si>
  <si>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</si>
  <si>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</si>
  <si>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</si>
  <si>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</si>
  <si>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</si>
  <si>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</si>
  <si>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</si>
  <si>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</si>
  <si>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</si>
  <si>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</si>
  <si>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</si>
  <si>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</si>
  <si>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</si>
  <si>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</si>
  <si>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</si>
  <si>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</si>
  <si>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</si>
  <si>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</si>
  <si>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</si>
  <si>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</si>
  <si>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</si>
  <si>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</si>
  <si>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</si>
  <si>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</si>
  <si>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</si>
  <si>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</si>
  <si>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</si>
  <si>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</si>
  <si>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</si>
  <si>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</si>
  <si>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</si>
  <si>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</si>
  <si>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</si>
  <si>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</si>
  <si>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</si>
  <si>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</si>
  <si>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</si>
  <si>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</si>
  <si>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</si>
  <si>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</si>
  <si>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</si>
  <si>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</si>
  <si>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</si>
  <si>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</si>
  <si>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</si>
  <si>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</si>
  <si>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</si>
  <si>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</si>
  <si>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</si>
  <si>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</si>
  <si>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</si>
  <si>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</si>
  <si>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</si>
  <si>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</si>
  <si>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</si>
  <si>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</si>
  <si>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</si>
  <si>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</si>
  <si>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</si>
  <si>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</si>
  <si>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</si>
  <si>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</si>
  <si>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</si>
  <si>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</si>
  <si>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</si>
  <si>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</si>
  <si>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</si>
  <si>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</si>
  <si>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</si>
  <si>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</si>
  <si>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</si>
  <si>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</si>
  <si>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</si>
  <si>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</si>
  <si>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</si>
  <si>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</si>
  <si>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</si>
  <si>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</si>
  <si>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</si>
  <si>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</si>
  <si>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</si>
  <si>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</si>
  <si>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</si>
  <si>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</si>
  <si>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</si>
  <si>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</si>
  <si>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</si>
  <si>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</si>
  <si>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</si>
  <si>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</si>
  <si>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</si>
  <si>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</si>
  <si>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</si>
  <si>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</si>
  <si>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</si>
  <si>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</si>
  <si>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</si>
  <si>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</si>
  <si>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</si>
  <si>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</si>
  <si>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</si>
  <si>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</si>
  <si>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</si>
  <si>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</si>
  <si>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</si>
  <si>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</si>
  <si>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</si>
  <si>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</si>
  <si>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</si>
  <si>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</si>
  <si>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</si>
  <si>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</si>
  <si>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</si>
  <si>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</si>
  <si>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</si>
  <si>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</si>
  <si>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</si>
  <si>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</si>
  <si>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</si>
  <si>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</si>
  <si>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</si>
  <si>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</si>
  <si>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</si>
  <si>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</si>
  <si>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</si>
  <si>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</si>
  <si>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</si>
  <si>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</si>
  <si>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</si>
  <si>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</si>
  <si>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</si>
  <si>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</si>
  <si>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</si>
  <si>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</si>
  <si>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</si>
  <si>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</si>
  <si>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</si>
  <si>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</si>
  <si>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</si>
  <si>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</si>
  <si>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</si>
  <si>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</si>
  <si>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</si>
  <si>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</si>
  <si>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</si>
  <si>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</si>
  <si>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</si>
  <si>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</si>
  <si>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</si>
  <si>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</si>
  <si>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</si>
  <si>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</si>
  <si>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</si>
  <si>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</si>
  <si>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</si>
  <si>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</si>
  <si>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</si>
  <si>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</si>
  <si>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</si>
  <si>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</si>
  <si>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</si>
  <si>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</si>
  <si>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</si>
  <si>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</si>
  <si>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</si>
  <si>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</si>
  <si>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</si>
  <si>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</si>
  <si>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</si>
  <si>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</si>
  <si>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</si>
  <si>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</si>
  <si>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</si>
  <si>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</si>
  <si>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</si>
  <si>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</si>
  <si>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</si>
  <si>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</si>
  <si>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</si>
  <si>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</si>
  <si>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</si>
  <si>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</si>
  <si>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</si>
  <si>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</si>
  <si>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</si>
  <si>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</si>
  <si>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</si>
  <si>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</si>
  <si>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</si>
  <si>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</si>
  <si>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</si>
  <si>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</si>
  <si>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</si>
  <si>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</si>
  <si>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</si>
  <si>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</si>
  <si>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</si>
  <si>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</si>
  <si>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</si>
  <si>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</si>
  <si>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</si>
  <si>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</si>
  <si>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</si>
  <si>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</si>
  <si>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</si>
  <si>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</si>
  <si>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</si>
  <si>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</si>
  <si>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</si>
  <si>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</si>
  <si>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</si>
  <si>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</si>
  <si>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</si>
  <si>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</si>
  <si>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</si>
  <si>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</si>
  <si>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</si>
  <si>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</si>
  <si>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</si>
  <si>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</si>
  <si>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</si>
  <si>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</si>
  <si>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</si>
  <si>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</si>
  <si>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</si>
  <si>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</si>
  <si>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</si>
  <si>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</si>
  <si>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</si>
  <si>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</si>
  <si>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</si>
  <si>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</si>
  <si>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</si>
  <si>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</si>
  <si>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</si>
  <si>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</si>
  <si>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</si>
  <si>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</si>
  <si>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</si>
  <si>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</si>
  <si>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</si>
  <si>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</si>
  <si>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</si>
  <si>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</si>
  <si>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</si>
  <si>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</si>
  <si>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</si>
  <si>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</si>
  <si>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</si>
  <si>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</si>
  <si>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</si>
  <si>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</si>
  <si>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</si>
  <si>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</si>
  <si>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</si>
  <si>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</si>
  <si>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</si>
  <si>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</si>
  <si>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</si>
  <si>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</si>
  <si>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</si>
  <si>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</si>
  <si>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</si>
  <si>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</si>
  <si>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</si>
  <si>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</si>
  <si>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</si>
  <si>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</si>
  <si>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</si>
  <si>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</si>
  <si>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</si>
  <si>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</si>
  <si>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</si>
  <si>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</si>
  <si>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</si>
  <si>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</si>
  <si>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</si>
  <si>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</si>
  <si>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</si>
  <si>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</si>
  <si>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</si>
  <si>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</si>
  <si>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</si>
  <si>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</si>
  <si>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</si>
  <si>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</si>
  <si>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</si>
  <si>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</si>
  <si>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</si>
  <si>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</si>
  <si>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</si>
  <si>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</si>
  <si>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</si>
  <si>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</si>
  <si>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</si>
  <si>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</si>
  <si>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</si>
  <si>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</si>
  <si>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</si>
  <si>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</si>
  <si>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</si>
  <si>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</si>
  <si>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</si>
  <si>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</si>
  <si>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</si>
  <si>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</si>
  <si>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</si>
  <si>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</si>
  <si>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</si>
  <si>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</si>
  <si>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</si>
  <si>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</si>
  <si>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</si>
  <si>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</si>
  <si>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</si>
  <si>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</si>
  <si>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</si>
  <si>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</si>
  <si>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</si>
  <si>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</si>
  <si>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</si>
  <si>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</si>
  <si>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</si>
  <si>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</si>
  <si>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</si>
  <si>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</si>
  <si>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</si>
  <si>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</si>
  <si>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</si>
  <si>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</si>
  <si>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</si>
  <si>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</si>
  <si>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</si>
  <si>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</si>
  <si>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</si>
  <si>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</si>
  <si>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</si>
  <si>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</si>
  <si>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</si>
  <si>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</si>
  <si>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</si>
  <si>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</si>
  <si>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</si>
  <si>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</si>
  <si>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</si>
  <si>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</si>
  <si>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</si>
  <si>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</si>
  <si>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</si>
  <si>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</si>
  <si>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</si>
  <si>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</si>
  <si>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</si>
  <si>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</si>
  <si>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</si>
  <si>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</si>
  <si>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</si>
  <si>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</si>
  <si>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</si>
  <si>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</si>
  <si>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</si>
  <si>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</si>
  <si>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</si>
  <si>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</si>
  <si>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</si>
  <si>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</si>
  <si>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</si>
  <si>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</si>
  <si>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</si>
  <si>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</si>
  <si>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</si>
  <si>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</si>
  <si>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</si>
  <si>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</si>
  <si>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</si>
  <si>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</si>
  <si>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</si>
  <si>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</si>
  <si>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</si>
  <si>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</si>
  <si>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</si>
  <si>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</si>
  <si>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</si>
  <si>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</si>
  <si>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</si>
  <si>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</si>
  <si>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</si>
  <si>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</si>
  <si>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</si>
  <si>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</si>
  <si>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</si>
  <si>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</si>
  <si>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</si>
  <si>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</si>
  <si>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</si>
  <si>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</si>
  <si>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</si>
  <si>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</si>
  <si>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</si>
  <si>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</si>
  <si>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</si>
  <si>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</si>
  <si>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</si>
  <si>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</si>
  <si>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</si>
  <si>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</si>
  <si>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</si>
  <si>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</si>
  <si>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</si>
  <si>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</si>
  <si>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</si>
  <si>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</si>
  <si>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</si>
  <si>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</si>
  <si>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</si>
  <si>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</si>
  <si>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</si>
  <si>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</si>
  <si>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</si>
  <si>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</si>
  <si>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</si>
  <si>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</si>
  <si>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</si>
  <si>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</si>
  <si>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</si>
  <si>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</si>
  <si>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</si>
  <si>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</si>
  <si>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</si>
  <si>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</si>
  <si>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</si>
  <si>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</si>
  <si>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</si>
  <si>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</si>
  <si>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</si>
  <si>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</si>
  <si>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</si>
  <si>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</si>
  <si>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</si>
  <si>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</si>
  <si>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</si>
  <si>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</si>
  <si>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</si>
  <si>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</si>
  <si>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</si>
  <si>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</si>
  <si>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</si>
  <si>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</si>
  <si>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</si>
  <si>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</si>
  <si>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</si>
  <si>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</si>
  <si>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</si>
  <si>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</si>
  <si>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</si>
  <si>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</si>
  <si>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</si>
  <si>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</si>
  <si>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</si>
  <si>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</si>
  <si>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</si>
  <si>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</si>
  <si>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</si>
  <si>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</si>
  <si>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</si>
  <si>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</si>
  <si>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</si>
  <si>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</si>
  <si>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</si>
  <si>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</si>
  <si>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</si>
  <si>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</si>
  <si>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</si>
  <si>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</si>
  <si>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</si>
  <si>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</si>
  <si>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</si>
  <si>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</si>
  <si>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</si>
  <si>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</si>
  <si>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</si>
  <si>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</si>
  <si>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</si>
  <si>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</si>
  <si>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</si>
  <si>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</si>
  <si>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</si>
  <si>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</si>
  <si>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</si>
  <si>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</si>
  <si>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</si>
  <si>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</si>
  <si>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</si>
  <si>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</si>
  <si>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</si>
  <si>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</si>
  <si>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</si>
  <si>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</si>
  <si>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</si>
  <si>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</si>
  <si>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</si>
  <si>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</si>
  <si>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</si>
  <si>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</si>
  <si>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</si>
  <si>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</si>
  <si>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</si>
  <si>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</si>
  <si>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</si>
  <si>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</si>
  <si>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</si>
  <si>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</si>
  <si>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</si>
  <si>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</si>
  <si>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</si>
  <si>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</si>
  <si>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</si>
  <si>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</si>
  <si>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</si>
  <si>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</si>
  <si>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</si>
  <si>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</si>
  <si>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</si>
  <si>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</si>
  <si>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</si>
  <si>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</si>
  <si>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</si>
  <si>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</si>
  <si>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</si>
  <si>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</si>
  <si>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</si>
  <si>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</si>
  <si>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</si>
  <si>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</si>
  <si>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</si>
  <si>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</si>
  <si>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</si>
  <si>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</si>
  <si>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</si>
  <si>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</si>
  <si>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</si>
  <si>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</si>
  <si>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</si>
  <si>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</si>
  <si>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</si>
  <si>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</si>
  <si>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</si>
  <si>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</si>
  <si>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</si>
  <si>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</si>
  <si>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</si>
  <si>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</si>
  <si>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</si>
  <si>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</si>
  <si>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</si>
  <si>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</si>
  <si>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</si>
  <si>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</si>
  <si>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</si>
  <si>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</si>
  <si>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</si>
  <si>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</si>
  <si>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</si>
  <si>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</si>
  <si>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</si>
  <si>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</si>
  <si>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</si>
  <si>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</si>
  <si>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</si>
  <si>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</si>
  <si>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</si>
  <si>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</si>
  <si>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</si>
  <si>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</si>
  <si>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</si>
  <si>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</si>
  <si>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</si>
  <si>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</si>
  <si>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</si>
  <si>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</si>
  <si>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</si>
  <si>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</si>
  <si>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</si>
  <si>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</si>
  <si>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</si>
  <si>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</si>
  <si>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</si>
  <si>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</si>
  <si>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</si>
  <si>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</si>
  <si>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</si>
  <si>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</si>
  <si>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</si>
  <si>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</si>
  <si>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</si>
  <si>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</si>
  <si>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</si>
  <si>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</si>
  <si>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</si>
  <si>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</si>
  <si>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</si>
  <si>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</si>
  <si>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</si>
  <si>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</si>
  <si>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</si>
  <si>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</si>
  <si>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</si>
  <si>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</si>
  <si>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</si>
  <si>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</si>
  <si>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</si>
  <si>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</si>
  <si>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</si>
  <si>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</si>
  <si>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</si>
  <si>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</si>
  <si>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</si>
  <si>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</si>
  <si>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</si>
  <si>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</si>
  <si>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</si>
  <si>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</si>
  <si>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</si>
  <si>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</si>
  <si>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</si>
  <si>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</si>
  <si>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</si>
  <si>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</si>
  <si>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</si>
  <si>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</si>
  <si>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</si>
  <si>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</si>
  <si>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</si>
  <si>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</si>
  <si>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</si>
  <si>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</si>
  <si>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</si>
  <si>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</si>
  <si>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</si>
  <si>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</si>
  <si>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</si>
  <si>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</si>
  <si>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</si>
  <si>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</si>
  <si>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</si>
  <si>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</si>
  <si>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</si>
  <si>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</si>
  <si>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</si>
  <si>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</si>
  <si>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</si>
  <si>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</si>
  <si>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</si>
  <si>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</si>
  <si>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</si>
  <si>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</si>
  <si>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</si>
  <si>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</si>
  <si>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</si>
  <si>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</si>
  <si>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</si>
  <si>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</si>
  <si>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</si>
  <si>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</si>
  <si>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</si>
  <si>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</si>
  <si>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</si>
  <si>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</si>
  <si>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</si>
  <si>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</si>
  <si>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</si>
  <si>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</si>
  <si>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</si>
  <si>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</si>
  <si>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</si>
  <si>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</si>
  <si>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</si>
  <si>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</si>
  <si>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</si>
  <si>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</si>
  <si>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</si>
  <si>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</si>
  <si>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</si>
  <si>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</si>
  <si>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</si>
  <si>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</si>
  <si>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</si>
  <si>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</si>
  <si>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</si>
  <si>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</si>
  <si>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</si>
  <si>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</si>
  <si>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</si>
  <si>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</si>
  <si>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</si>
  <si>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</si>
  <si>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</si>
  <si>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</si>
  <si>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</si>
  <si>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</si>
  <si>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</si>
  <si>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</si>
  <si>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</si>
  <si>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</si>
  <si>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</si>
  <si>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</si>
  <si>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</si>
  <si>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</si>
  <si>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</si>
  <si>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</si>
  <si>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</si>
  <si>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</si>
  <si>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</si>
  <si>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</si>
  <si>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</si>
  <si>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</si>
  <si>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</si>
  <si>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</si>
  <si>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</si>
  <si>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</si>
  <si>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</si>
  <si>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</si>
  <si>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</si>
  <si>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</si>
  <si>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</si>
  <si>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</si>
  <si>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</si>
  <si>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</si>
  <si>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</si>
  <si>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</si>
  <si>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</si>
  <si>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</si>
  <si>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</si>
  <si>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</si>
  <si>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</si>
  <si>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</si>
  <si>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</si>
  <si>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</si>
  <si>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</si>
  <si>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</si>
  <si>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</si>
  <si>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</si>
  <si>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</si>
  <si>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</si>
  <si>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</si>
  <si>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</si>
  <si>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</si>
  <si>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</si>
  <si>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</si>
  <si>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</si>
  <si>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</si>
  <si>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</si>
  <si>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</si>
  <si>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</si>
  <si>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</si>
  <si>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</si>
  <si>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</si>
  <si>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</si>
  <si>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</si>
  <si>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</si>
  <si>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</si>
  <si>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</si>
  <si>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</si>
  <si>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</si>
  <si>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</si>
  <si>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</si>
  <si>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</si>
  <si>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</si>
  <si>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</si>
  <si>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</si>
  <si>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</si>
  <si>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</si>
  <si>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</si>
  <si>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</si>
  <si>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</si>
  <si>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</si>
  <si>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</si>
  <si>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</si>
  <si>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</si>
  <si>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</si>
  <si>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</si>
  <si>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</si>
  <si>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</si>
  <si>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</si>
  <si>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</si>
  <si>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</si>
  <si>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</si>
  <si>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</si>
  <si>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</si>
  <si>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</si>
  <si>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</si>
  <si>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</si>
  <si>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</si>
  <si>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</si>
  <si>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</si>
  <si>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</si>
  <si>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</si>
  <si>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</si>
  <si>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</si>
  <si>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</si>
  <si>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</si>
  <si>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</si>
  <si>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</si>
  <si>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</si>
  <si>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</si>
  <si>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</si>
  <si>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</si>
  <si>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</si>
  <si>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</si>
  <si>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</si>
  <si>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</si>
  <si>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</si>
  <si>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</si>
  <si>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</si>
  <si>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</si>
  <si>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</si>
  <si>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</si>
  <si>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</si>
  <si>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</si>
  <si>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</si>
  <si>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</si>
  <si>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</si>
  <si>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</si>
  <si>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</si>
  <si>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</si>
  <si>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</si>
  <si>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</si>
  <si>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</si>
  <si>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</si>
  <si>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</si>
  <si>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</si>
  <si>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</si>
  <si>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</si>
  <si>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</si>
  <si>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</si>
  <si>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</si>
  <si>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</si>
  <si>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</si>
  <si>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</si>
  <si>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</si>
  <si>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</si>
  <si>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</si>
  <si>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</si>
  <si>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</si>
  <si>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</si>
  <si>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</si>
  <si>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</si>
  <si>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</si>
  <si>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</si>
  <si>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</si>
  <si>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</si>
  <si>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</si>
  <si>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</si>
  <si>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</si>
  <si>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</si>
  <si>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</si>
  <si>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</si>
  <si>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</si>
  <si>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</si>
  <si>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</si>
  <si>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</si>
  <si>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</si>
  <si>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</si>
  <si>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</si>
  <si>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</si>
  <si>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</si>
  <si>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</si>
  <si>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</si>
  <si>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</si>
  <si>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</si>
  <si>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</si>
  <si>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</si>
  <si>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</si>
  <si>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</si>
  <si>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</si>
  <si>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</si>
  <si>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</si>
  <si>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</si>
  <si>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</si>
  <si>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</si>
  <si>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</si>
  <si>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</si>
  <si>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</si>
  <si>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</si>
  <si>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</si>
  <si>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</si>
  <si>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</si>
  <si>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</si>
  <si>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</si>
  <si>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</si>
  <si>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</si>
  <si>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</si>
  <si>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</si>
  <si>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</si>
  <si>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</si>
  <si>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</si>
  <si>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</si>
  <si>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</si>
  <si>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</si>
  <si>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</si>
  <si>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</si>
  <si>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</si>
  <si>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</si>
  <si>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</si>
  <si>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</si>
  <si>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</si>
  <si>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</si>
  <si>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</si>
  <si>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</si>
  <si>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</si>
  <si>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</si>
  <si>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</si>
  <si>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</si>
  <si>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</si>
  <si>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</si>
  <si>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</si>
  <si>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</si>
  <si>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</si>
  <si>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</si>
  <si>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</si>
  <si>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</si>
  <si>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</si>
  <si>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</si>
  <si>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</si>
  <si>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</si>
  <si>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</si>
  <si>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</si>
  <si>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</si>
  <si>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</si>
  <si>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</si>
  <si>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</si>
  <si>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</si>
  <si>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</si>
  <si>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</si>
  <si>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</si>
  <si>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</si>
  <si>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</si>
  <si>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</si>
  <si>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</si>
  <si>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</si>
  <si>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</si>
  <si>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</si>
  <si>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</si>
  <si>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</si>
  <si>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</si>
  <si>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</si>
  <si>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</si>
  <si>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</si>
  <si>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</si>
  <si>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</si>
  <si>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</si>
  <si>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</si>
  <si>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</si>
  <si>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</si>
  <si>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</si>
  <si>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</si>
  <si>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</si>
  <si>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</si>
  <si>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</si>
  <si>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</si>
  <si>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</si>
  <si>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</si>
  <si>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</si>
  <si>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</si>
  <si>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</si>
  <si>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</si>
  <si>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</si>
  <si>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</si>
  <si>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</si>
  <si>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</si>
  <si>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</si>
  <si>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</si>
  <si>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</si>
  <si>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</si>
  <si>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</si>
  <si>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</si>
  <si>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</si>
  <si>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</si>
  <si>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</si>
  <si>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</si>
  <si>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</si>
  <si>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</si>
  <si>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</si>
  <si>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</si>
  <si>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</si>
  <si>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</si>
  <si>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</si>
  <si>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</si>
  <si>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</si>
  <si>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</si>
  <si>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</si>
  <si>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</si>
  <si>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</si>
  <si>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</si>
  <si>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</si>
  <si>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</si>
  <si>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</si>
  <si>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</si>
  <si>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</si>
  <si>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</si>
  <si>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</si>
  <si>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</si>
  <si>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</si>
  <si>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</si>
  <si>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</si>
  <si>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</si>
  <si>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</si>
  <si>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</si>
  <si>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</si>
  <si>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</si>
  <si>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</si>
  <si>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</si>
  <si>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</si>
  <si>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</si>
  <si>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</si>
  <si>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</si>
  <si>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</si>
  <si>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</si>
  <si>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</si>
  <si>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</si>
  <si>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</si>
  <si>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</si>
  <si>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</si>
  <si>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</si>
  <si>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</si>
  <si>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</si>
  <si>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</si>
  <si>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</si>
  <si>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</si>
  <si>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</si>
  <si>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</si>
  <si>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</si>
  <si>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</si>
  <si>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</si>
  <si>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</si>
  <si>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</si>
  <si>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</si>
  <si>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</si>
  <si>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</si>
  <si>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</si>
  <si>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</si>
  <si>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</si>
  <si>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</si>
  <si>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</si>
  <si>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</si>
  <si>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</si>
  <si>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</si>
  <si>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</si>
  <si>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</si>
  <si>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</si>
  <si>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</si>
  <si>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</si>
  <si>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</si>
  <si>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</si>
  <si>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</si>
  <si>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</si>
  <si>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</si>
  <si>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</si>
  <si>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</si>
  <si>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</si>
  <si>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</si>
  <si>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</si>
  <si>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</si>
  <si>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</si>
  <si>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</si>
  <si>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</si>
  <si>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</si>
  <si>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</si>
  <si>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</si>
  <si>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</si>
  <si>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</si>
  <si>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</si>
  <si>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</si>
  <si>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</si>
  <si>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</si>
  <si>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</si>
  <si>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</si>
  <si>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</si>
  <si>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</si>
  <si>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</si>
  <si>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</si>
  <si>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</si>
  <si>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</si>
  <si>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</si>
  <si>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</si>
  <si>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</si>
  <si>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</si>
  <si>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</si>
  <si>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</si>
  <si>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</si>
  <si>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</si>
  <si>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</si>
  <si>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</si>
  <si>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</si>
  <si>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</si>
  <si>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</si>
  <si>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</si>
  <si>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</si>
  <si>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</si>
  <si>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</si>
  <si>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</si>
  <si>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</si>
  <si>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</si>
  <si>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</si>
  <si>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</si>
  <si>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</si>
  <si>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</si>
  <si>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</si>
  <si>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</si>
  <si>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</si>
  <si>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</si>
  <si>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</si>
  <si>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</si>
  <si>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</si>
  <si>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</si>
  <si>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</si>
  <si>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</si>
  <si>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</si>
  <si>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</si>
  <si>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</si>
  <si>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</si>
  <si>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</si>
  <si>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</si>
  <si>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</si>
  <si>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</si>
  <si>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</si>
  <si>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</si>
  <si>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</si>
  <si>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</si>
  <si>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</si>
  <si>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</si>
  <si>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</si>
  <si>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</si>
  <si>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</si>
  <si>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</si>
  <si>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</si>
  <si>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</si>
  <si>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</si>
  <si>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</si>
  <si>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</si>
  <si>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</si>
  <si>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</si>
  <si>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</si>
  <si>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</si>
  <si>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</si>
  <si>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</si>
  <si>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</si>
  <si>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</si>
  <si>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</si>
  <si>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</si>
  <si>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</si>
  <si>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</si>
  <si>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</si>
  <si>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</si>
  <si>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</si>
  <si>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</si>
  <si>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</si>
  <si>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</si>
  <si>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</si>
  <si>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</si>
  <si>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</si>
  <si>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</si>
  <si>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</si>
  <si>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</si>
  <si>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</si>
  <si>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</si>
  <si>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</si>
  <si>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</si>
  <si>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</si>
  <si>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</si>
  <si>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</si>
  <si>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</si>
  <si>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</si>
  <si>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</si>
  <si>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</si>
  <si>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</si>
  <si>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</si>
  <si>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</si>
  <si>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</si>
  <si>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</si>
  <si>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</si>
  <si>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</si>
  <si>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</si>
  <si>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</si>
  <si>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</si>
  <si>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</si>
  <si>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</si>
  <si>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</si>
  <si>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</si>
  <si>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</si>
  <si>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</si>
  <si>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</si>
  <si>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</si>
  <si>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</si>
  <si>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</si>
  <si>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</si>
  <si>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</si>
  <si>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</si>
  <si>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</si>
  <si>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</si>
  <si>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</si>
  <si>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</si>
  <si>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</si>
  <si>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</si>
  <si>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</si>
  <si>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</si>
  <si>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</si>
  <si>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</si>
  <si>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</si>
  <si>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</si>
  <si>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</si>
  <si>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</si>
  <si>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</si>
  <si>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</si>
  <si>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</si>
  <si>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</si>
  <si>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</si>
  <si>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</si>
  <si>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</si>
  <si>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</si>
  <si>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</si>
  <si>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</si>
  <si>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</si>
  <si>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</si>
  <si>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</si>
  <si>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</si>
  <si>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</si>
  <si>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</si>
  <si>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</si>
  <si>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</si>
  <si>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</si>
  <si>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</si>
  <si>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</si>
  <si>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</si>
  <si>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</si>
  <si>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</si>
  <si>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</si>
  <si>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</si>
  <si>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</si>
  <si>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</si>
  <si>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</si>
  <si>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</si>
  <si>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</si>
  <si>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</si>
  <si>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</si>
  <si>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</si>
  <si>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</si>
  <si>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</si>
  <si>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</si>
  <si>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</si>
  <si>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</si>
  <si>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</si>
  <si>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</si>
  <si>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</si>
  <si>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</si>
  <si>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</si>
  <si>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</si>
  <si>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</si>
  <si>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</si>
  <si>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</si>
  <si>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</si>
  <si>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</si>
  <si>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</si>
  <si>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</si>
  <si>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</si>
  <si>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</si>
  <si>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</si>
  <si>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</si>
  <si>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</si>
  <si>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</si>
  <si>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</si>
  <si>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</si>
  <si>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</si>
  <si>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</si>
  <si>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</si>
  <si>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</si>
  <si>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</si>
  <si>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</si>
  <si>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</si>
  <si>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</si>
  <si>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</si>
  <si>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</si>
  <si>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</si>
  <si>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</si>
  <si>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</si>
  <si>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</si>
  <si>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</si>
  <si>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</si>
  <si>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</si>
  <si>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</si>
  <si>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</si>
  <si>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</si>
  <si>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</si>
  <si>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</si>
  <si>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</si>
  <si>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</si>
  <si>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</si>
  <si>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</si>
  <si>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</si>
  <si>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</si>
  <si>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</si>
  <si>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</si>
  <si>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</si>
  <si>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</si>
  <si>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</si>
  <si>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</si>
  <si>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</si>
  <si>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</si>
  <si>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</si>
  <si>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</si>
  <si>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</si>
  <si>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</si>
  <si>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</si>
  <si>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</si>
  <si>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</si>
  <si>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</si>
  <si>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</si>
  <si>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</si>
  <si>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</si>
  <si>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</si>
  <si>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</si>
  <si>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</si>
  <si>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</si>
  <si>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</si>
  <si>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</si>
  <si>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</si>
  <si>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</si>
  <si>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</si>
  <si>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</si>
  <si>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</si>
  <si>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</si>
  <si>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</si>
  <si>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</si>
  <si>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</si>
  <si>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</si>
  <si>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</si>
  <si>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</si>
  <si>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</si>
  <si>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</si>
  <si>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</si>
  <si>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</si>
  <si>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</si>
  <si>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</si>
  <si>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</si>
  <si>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</si>
  <si>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</si>
  <si>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</si>
  <si>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</si>
  <si>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</si>
  <si>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</si>
  <si>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</si>
  <si>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</si>
  <si>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</si>
  <si>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</si>
  <si>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</si>
  <si>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</si>
  <si>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</si>
  <si>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</si>
  <si>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</si>
  <si>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</si>
  <si>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</si>
  <si>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</si>
  <si>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</si>
  <si>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</si>
  <si>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</si>
  <si>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</si>
  <si>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</si>
  <si>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</si>
  <si>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</si>
  <si>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</si>
  <si>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</si>
  <si>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</si>
  <si>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</si>
  <si>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</si>
  <si>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</si>
  <si>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</si>
  <si>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</si>
  <si>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</si>
  <si>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</si>
  <si>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</si>
  <si>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</si>
  <si>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</si>
  <si>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</si>
  <si>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</si>
  <si>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</si>
  <si>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</si>
  <si>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</si>
  <si>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</si>
  <si>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</si>
  <si>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</si>
  <si>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</si>
  <si>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</si>
  <si>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</si>
  <si>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</si>
  <si>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</si>
  <si>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</si>
  <si>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</si>
  <si>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</si>
  <si>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</si>
  <si>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</si>
  <si>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</si>
  <si>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</si>
  <si>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</si>
  <si>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</si>
  <si>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</si>
  <si>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</si>
  <si>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</si>
  <si>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</si>
  <si>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</si>
  <si>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</si>
  <si>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</si>
  <si>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</si>
  <si>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</si>
  <si>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</si>
  <si>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</si>
  <si>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</si>
  <si>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</si>
  <si>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</si>
  <si>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</si>
  <si>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</si>
  <si>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</si>
  <si>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</si>
  <si>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</si>
  <si>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</si>
  <si>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</si>
  <si>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</si>
  <si>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</si>
  <si>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</si>
  <si>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</si>
  <si>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</si>
  <si>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</si>
  <si>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</si>
  <si>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</si>
  <si>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</si>
  <si>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</si>
  <si>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</si>
  <si>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</si>
  <si>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</si>
  <si>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</si>
  <si>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</si>
  <si>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</si>
  <si>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</si>
  <si>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</si>
  <si>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</si>
  <si>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</si>
  <si>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</si>
  <si>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</si>
  <si>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</si>
  <si>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</si>
  <si>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</si>
  <si>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</si>
  <si>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</si>
  <si>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</si>
  <si>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</si>
  <si>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</si>
  <si>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</si>
  <si>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</si>
  <si>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</si>
  <si>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</si>
  <si>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</si>
  <si>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</si>
  <si>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</si>
  <si>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</si>
  <si>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</si>
  <si>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</si>
  <si>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</si>
  <si>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</si>
  <si>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</si>
  <si>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</si>
  <si>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</si>
  <si>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</si>
  <si>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</si>
  <si>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</si>
  <si>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</si>
  <si>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</si>
  <si>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</si>
  <si>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</si>
  <si>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</si>
  <si>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</si>
  <si>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</si>
  <si>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</si>
  <si>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</si>
  <si>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</si>
  <si>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</si>
  <si>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</si>
  <si>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</si>
  <si>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</si>
  <si>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</si>
  <si>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</si>
  <si>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</si>
  <si>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</si>
  <si>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</si>
  <si>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</si>
  <si>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</si>
  <si>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</si>
  <si>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</si>
  <si>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</si>
  <si>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</si>
  <si>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</si>
  <si>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</si>
  <si>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</si>
  <si>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</si>
  <si>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</si>
  <si>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</si>
  <si>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</si>
  <si>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</si>
  <si>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</si>
  <si>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</si>
  <si>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</si>
  <si>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</si>
  <si>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</si>
  <si>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</si>
  <si>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</si>
  <si>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</si>
  <si>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</si>
  <si>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</si>
  <si>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</si>
  <si>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</si>
  <si>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</si>
  <si>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</si>
  <si>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</si>
  <si>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</si>
  <si>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</si>
  <si>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</si>
  <si>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</si>
  <si>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</si>
  <si>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</si>
  <si>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</si>
  <si>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</si>
  <si>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</si>
  <si>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</si>
  <si>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</si>
  <si>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</si>
  <si>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</si>
  <si>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</si>
  <si>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</si>
  <si>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</si>
  <si>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</si>
  <si>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</si>
  <si>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</si>
  <si>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</si>
  <si>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</si>
  <si>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</si>
  <si>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</si>
  <si>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</si>
  <si>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</si>
  <si>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</si>
  <si>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</si>
  <si>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</si>
  <si>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</si>
  <si>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</si>
  <si>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</si>
  <si>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</si>
  <si>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</si>
  <si>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</si>
  <si>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</si>
  <si>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</si>
  <si>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</si>
  <si>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</si>
  <si>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</si>
  <si>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</si>
  <si>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</si>
  <si>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</si>
  <si>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</si>
  <si>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</si>
  <si>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</si>
  <si>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</si>
  <si>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</si>
  <si>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</si>
  <si>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</si>
  <si>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</si>
  <si>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</si>
  <si>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</si>
  <si>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</si>
  <si>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</si>
  <si>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</si>
  <si>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</si>
  <si>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</si>
  <si>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</si>
  <si>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</si>
  <si>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</si>
  <si>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</si>
  <si>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</si>
  <si>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</si>
  <si>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</si>
  <si>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</si>
  <si>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</si>
  <si>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</si>
  <si>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</si>
  <si>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</si>
  <si>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</si>
  <si>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</si>
  <si>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</si>
  <si>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</si>
  <si>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</si>
  <si>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</si>
  <si>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</si>
  <si>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</si>
  <si>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</si>
  <si>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</si>
  <si>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</si>
  <si>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</si>
  <si>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</si>
  <si>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</si>
  <si>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</si>
  <si>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</si>
  <si>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</si>
  <si>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</si>
  <si>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</si>
  <si>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</si>
  <si>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</si>
  <si>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</si>
  <si>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</si>
  <si>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</si>
  <si>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</si>
  <si>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</si>
  <si>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</si>
  <si>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</si>
  <si>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</si>
  <si>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</si>
  <si>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</si>
  <si>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</si>
  <si>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</si>
  <si>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</si>
  <si>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</si>
  <si>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</si>
  <si>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</si>
  <si>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</si>
  <si>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</si>
  <si>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</si>
  <si>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</si>
  <si>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</si>
  <si>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</si>
  <si>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</si>
  <si>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</si>
  <si>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</si>
  <si>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</si>
  <si>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</si>
  <si>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</si>
  <si>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</si>
  <si>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</si>
  <si>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</si>
  <si>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</si>
  <si>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</si>
  <si>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</si>
  <si>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</si>
  <si>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</si>
  <si>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</si>
  <si>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</si>
  <si>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</si>
  <si>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</si>
  <si>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</si>
  <si>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</si>
  <si>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</si>
  <si>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</si>
  <si>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</si>
  <si>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</si>
  <si>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</si>
  <si>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</si>
  <si>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</si>
  <si>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</si>
  <si>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</si>
  <si>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</si>
  <si>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</si>
  <si>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</si>
  <si>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</si>
  <si>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</si>
  <si>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</si>
  <si>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</si>
  <si>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</si>
  <si>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</si>
  <si>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</si>
  <si>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</si>
  <si>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</si>
  <si>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</si>
  <si>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</si>
  <si>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</si>
  <si>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</si>
  <si>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</si>
  <si>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</si>
  <si>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</si>
  <si>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</si>
  <si>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</si>
  <si>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</si>
  <si>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</si>
  <si>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</si>
  <si>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</si>
  <si>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</si>
  <si>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</si>
  <si>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</si>
  <si>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</si>
  <si>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</si>
  <si>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</si>
  <si>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</si>
  <si>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</si>
  <si>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</si>
  <si>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</si>
  <si>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</si>
  <si>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</si>
  <si>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</si>
  <si>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</si>
  <si>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</si>
  <si>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</si>
  <si>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</si>
  <si>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</si>
  <si>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</si>
  <si>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</si>
  <si>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</si>
  <si>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</si>
  <si>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</si>
  <si>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</si>
  <si>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</si>
  <si>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</si>
  <si>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</si>
  <si>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</si>
  <si>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</si>
  <si>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</si>
  <si>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</si>
  <si>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</si>
  <si>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</si>
  <si>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</si>
  <si>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</si>
  <si>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</si>
  <si>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</si>
  <si>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</si>
  <si>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</si>
  <si>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</si>
  <si>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</si>
  <si>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</si>
  <si>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</si>
  <si>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</si>
  <si>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</si>
  <si>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</si>
  <si>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</si>
  <si>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</si>
  <si>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</si>
  <si>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</si>
  <si>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</si>
  <si>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</si>
  <si>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</si>
  <si>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</si>
  <si>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</si>
  <si>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</si>
  <si>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</si>
  <si>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</si>
  <si>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</si>
  <si>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</si>
  <si>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</si>
  <si>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</si>
  <si>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</si>
  <si>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</si>
  <si>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</si>
  <si>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</si>
  <si>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</si>
  <si>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</si>
  <si>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</si>
  <si>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</si>
  <si>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</si>
  <si>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</si>
  <si>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</si>
  <si>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</si>
  <si>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</si>
  <si>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</si>
  <si>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</si>
  <si>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</si>
  <si>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</si>
  <si>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</si>
  <si>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</si>
  <si>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</si>
  <si>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</si>
  <si>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</si>
  <si>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</si>
  <si>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</si>
  <si>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</si>
  <si>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</si>
  <si>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</si>
  <si>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</si>
  <si>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</si>
  <si>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</si>
  <si>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</si>
  <si>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</si>
  <si>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</si>
  <si>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</si>
  <si>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</si>
  <si>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</si>
  <si>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</si>
  <si>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</si>
  <si>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</si>
  <si>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</si>
  <si>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</si>
  <si>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</si>
  <si>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</si>
  <si>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</si>
  <si>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</si>
  <si>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</si>
  <si>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</si>
  <si>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</si>
  <si>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</si>
  <si>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</si>
  <si>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</si>
  <si>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</si>
  <si>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</si>
  <si>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</si>
  <si>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</si>
  <si>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</si>
  <si>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</si>
  <si>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</si>
  <si>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</si>
  <si>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</si>
  <si>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</si>
  <si>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</si>
  <si>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</si>
  <si>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</si>
  <si>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</si>
  <si>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</si>
  <si>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</si>
  <si>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</si>
  <si>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</si>
  <si>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</si>
  <si>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</si>
  <si>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</si>
  <si>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</si>
  <si>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</si>
  <si>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</si>
  <si>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</si>
  <si>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</si>
  <si>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</si>
  <si>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</si>
  <si>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</si>
  <si>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</si>
  <si>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</si>
  <si>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</si>
  <si>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</si>
  <si>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</si>
  <si>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</si>
  <si>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</si>
  <si>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</si>
  <si>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</si>
  <si>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</si>
  <si>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</si>
  <si>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</si>
  <si>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</si>
  <si>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</si>
  <si>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</si>
  <si>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</si>
  <si>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</si>
  <si>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</si>
  <si>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</si>
  <si>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</si>
  <si>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</si>
  <si>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</si>
  <si>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</si>
  <si>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</si>
  <si>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</si>
  <si>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</si>
  <si>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</si>
  <si>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</si>
  <si>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</si>
  <si>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</si>
  <si>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</si>
  <si>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</si>
  <si>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</si>
  <si>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</si>
  <si>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</si>
  <si>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</si>
  <si>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</si>
  <si>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</si>
  <si>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</si>
  <si>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</si>
  <si>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</si>
  <si>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</si>
  <si>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</si>
  <si>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</si>
  <si>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</si>
  <si>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</si>
  <si>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</si>
  <si>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</si>
  <si>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</si>
  <si>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</si>
  <si>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</si>
  <si>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</si>
  <si>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</si>
  <si>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</si>
  <si>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</si>
  <si>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</si>
  <si>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</si>
  <si>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</si>
  <si>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</si>
  <si>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</si>
  <si>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</si>
  <si>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</si>
  <si>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</si>
  <si>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</si>
  <si>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</si>
  <si>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</si>
  <si>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</si>
  <si>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</si>
  <si>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</si>
  <si>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</si>
  <si>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</si>
  <si>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</si>
  <si>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</si>
  <si>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</si>
  <si>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</si>
  <si>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</si>
  <si>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</si>
  <si>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</si>
  <si>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</si>
  <si>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</si>
  <si>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</si>
  <si>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</si>
  <si>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</si>
  <si>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</si>
  <si>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</si>
  <si>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</si>
  <si>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</si>
  <si>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</si>
  <si>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</si>
  <si>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</si>
  <si>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</si>
  <si>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</si>
  <si>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</si>
  <si>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</si>
  <si>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</si>
  <si>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</si>
  <si>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</si>
  <si>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</si>
  <si>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</si>
  <si>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</si>
  <si>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</si>
  <si>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</si>
  <si>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</si>
  <si>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</si>
  <si>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</si>
  <si>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</si>
  <si>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</si>
  <si>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</si>
  <si>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</si>
  <si>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</si>
  <si>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</si>
  <si>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</si>
  <si>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</si>
  <si>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</si>
  <si>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</si>
  <si>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</si>
  <si>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</si>
  <si>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</si>
  <si>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</si>
  <si>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</si>
  <si>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</si>
  <si>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</si>
  <si>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</si>
  <si>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</si>
  <si>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</si>
  <si>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</si>
  <si>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</si>
  <si>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</si>
  <si>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</si>
  <si>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</si>
  <si>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</si>
  <si>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</si>
  <si>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</si>
  <si>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</si>
  <si>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</si>
  <si>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</si>
  <si>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</si>
  <si>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</si>
  <si>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</si>
  <si>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</si>
  <si>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</si>
  <si>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</si>
  <si>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</si>
  <si>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</si>
  <si>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</si>
  <si>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</si>
  <si>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</si>
  <si>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</si>
  <si>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</si>
  <si>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</si>
  <si>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</si>
  <si>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</si>
  <si>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</si>
  <si>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</si>
  <si>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</si>
  <si>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</si>
  <si>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</si>
  <si>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</si>
  <si>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</si>
  <si>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</si>
  <si>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</si>
  <si>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</si>
  <si>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</si>
  <si>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</si>
  <si>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</si>
  <si>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</si>
  <si>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</si>
  <si>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</si>
  <si>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</si>
  <si>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</si>
  <si>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</si>
  <si>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</si>
  <si>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</si>
  <si>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</si>
  <si>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</si>
  <si>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</si>
  <si>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</si>
  <si>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</si>
  <si>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</si>
  <si>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</si>
  <si>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</si>
  <si>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</si>
  <si>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</si>
  <si>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</si>
  <si>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</si>
  <si>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</si>
  <si>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</si>
  <si>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</si>
  <si>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</si>
  <si>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</si>
  <si>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</si>
  <si>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</si>
  <si>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</si>
  <si>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</si>
  <si>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</si>
  <si>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</si>
  <si>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</si>
  <si>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</si>
  <si>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</si>
  <si>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</si>
  <si>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</si>
  <si>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</si>
  <si>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</si>
  <si>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</si>
  <si>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</si>
  <si>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</si>
  <si>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</si>
  <si>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</si>
  <si>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</si>
  <si>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</si>
  <si>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</si>
  <si>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</si>
  <si>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</si>
  <si>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</si>
  <si>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</si>
  <si>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</si>
  <si>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</si>
  <si>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</si>
  <si>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</si>
  <si>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</si>
  <si>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</si>
  <si>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</si>
  <si>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</si>
  <si>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</si>
  <si>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</si>
  <si>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</si>
  <si>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</si>
  <si>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</si>
  <si>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</si>
  <si>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</si>
  <si>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</si>
  <si>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</si>
  <si>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</si>
  <si>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</si>
  <si>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</si>
  <si>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</si>
  <si>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</si>
  <si>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</si>
  <si>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</si>
  <si>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</si>
  <si>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</si>
  <si>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</si>
  <si>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</si>
  <si>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</si>
  <si>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</si>
  <si>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</si>
  <si>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</si>
  <si>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</si>
  <si>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</si>
  <si>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</si>
  <si>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</si>
  <si>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</si>
  <si>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</si>
  <si>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</si>
  <si>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</si>
  <si>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</si>
  <si>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</si>
  <si>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</si>
  <si>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</si>
  <si>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</si>
  <si>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</si>
  <si>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</si>
  <si>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</si>
  <si>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</si>
  <si>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</si>
  <si>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</si>
  <si>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</si>
  <si>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</si>
  <si>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</si>
  <si>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</si>
  <si>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</si>
  <si>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</si>
  <si>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</si>
  <si>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</si>
  <si>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</si>
  <si>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</si>
  <si>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</si>
  <si>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</si>
  <si>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</si>
  <si>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</si>
  <si>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</si>
  <si>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</si>
  <si>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</si>
  <si>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</si>
  <si>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</si>
  <si>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</si>
  <si>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</si>
  <si>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</si>
  <si>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</si>
  <si>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</si>
  <si>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</si>
  <si>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</si>
  <si>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</si>
  <si>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</si>
  <si>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</si>
  <si>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</si>
  <si>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</si>
  <si>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</si>
  <si>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</si>
  <si>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</si>
  <si>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</si>
  <si>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</si>
  <si>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</si>
  <si>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</si>
  <si>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</si>
  <si>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</si>
  <si>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</si>
  <si>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</si>
  <si>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</si>
  <si>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</si>
  <si>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</si>
  <si>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</si>
  <si>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</si>
  <si>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</si>
  <si>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</si>
  <si>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</si>
  <si>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</si>
  <si>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</si>
  <si>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</si>
  <si>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</si>
  <si>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</si>
  <si>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</si>
  <si>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</si>
  <si>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</si>
  <si>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</si>
  <si>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</si>
  <si>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</si>
  <si>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</si>
  <si>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</si>
  <si>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</si>
  <si>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</si>
  <si>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</si>
  <si>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</si>
  <si>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</si>
  <si>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</si>
  <si>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</si>
  <si>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</si>
  <si>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</si>
  <si>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</si>
  <si>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</si>
  <si>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</si>
  <si>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</si>
  <si>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</si>
  <si>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</si>
  <si>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</si>
  <si>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</si>
  <si>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</si>
  <si>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</si>
  <si>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</si>
  <si>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</si>
  <si>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</si>
  <si>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</si>
  <si>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</si>
  <si>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</si>
  <si>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</si>
  <si>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</si>
  <si>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</si>
  <si>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</si>
  <si>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</si>
  <si>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</si>
  <si>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</si>
  <si>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</si>
  <si>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</si>
  <si>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</si>
  <si>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</si>
  <si>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</si>
  <si>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</si>
  <si>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</si>
  <si>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</si>
  <si>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</si>
  <si>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</si>
  <si>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</si>
  <si>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</si>
  <si>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</si>
  <si>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</si>
  <si>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</si>
  <si>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</si>
  <si>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</si>
  <si>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</si>
  <si>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</si>
  <si>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</si>
  <si>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</si>
  <si>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</si>
  <si>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</si>
  <si>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</si>
  <si>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</si>
  <si>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</si>
  <si>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</si>
  <si>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</si>
  <si>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</si>
  <si>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</si>
  <si>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</si>
  <si>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</si>
  <si>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</si>
  <si>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</si>
  <si>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</si>
  <si>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</si>
  <si>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</si>
  <si>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</si>
  <si>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</si>
  <si>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</si>
  <si>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</si>
  <si>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</si>
  <si>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</si>
  <si>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</si>
  <si>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</si>
  <si>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</si>
  <si>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</si>
  <si>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</si>
  <si>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</si>
  <si>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</si>
  <si>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</si>
  <si>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</si>
  <si>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</si>
  <si>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</si>
  <si>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</si>
  <si>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</si>
  <si>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</si>
  <si>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</si>
  <si>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</si>
  <si>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</si>
  <si>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</si>
  <si>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</si>
  <si>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</si>
  <si>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</si>
  <si>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</si>
  <si>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</si>
  <si>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</si>
  <si>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</si>
  <si>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</si>
  <si>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</si>
  <si>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</si>
  <si>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</si>
  <si>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</si>
  <si>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</si>
  <si>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</si>
  <si>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</si>
  <si>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</si>
  <si>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</si>
  <si>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</si>
  <si>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</si>
  <si>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</si>
  <si>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</si>
  <si>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</si>
  <si>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</si>
  <si>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</si>
  <si>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</si>
  <si>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</si>
  <si>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</si>
  <si>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</si>
  <si>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</si>
  <si>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</si>
  <si>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</si>
  <si>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</si>
  <si>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</si>
  <si>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</si>
  <si>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</si>
  <si>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</si>
  <si>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</si>
  <si>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</si>
  <si>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</si>
  <si>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</si>
  <si>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</si>
  <si>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</si>
  <si>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</si>
  <si>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</si>
  <si>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</si>
  <si>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</si>
  <si>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</si>
  <si>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</si>
  <si>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</si>
  <si>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</si>
  <si>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</si>
  <si>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</si>
  <si>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</si>
  <si>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</si>
  <si>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</si>
  <si>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</si>
  <si>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</si>
  <si>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</si>
  <si>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</si>
  <si>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</si>
  <si>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</si>
  <si>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</si>
  <si>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</si>
  <si>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</si>
  <si>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</si>
  <si>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</si>
  <si>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</si>
  <si>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</si>
  <si>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</si>
  <si>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</si>
  <si>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</si>
  <si>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</si>
  <si>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</si>
  <si>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</si>
  <si>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</si>
  <si>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</si>
  <si>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</si>
  <si>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</si>
  <si>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</si>
  <si>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</si>
  <si>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</si>
  <si>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</si>
  <si>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</si>
  <si>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</si>
  <si>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</si>
  <si>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</si>
  <si>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</si>
  <si>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</si>
  <si>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</si>
  <si>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</si>
  <si>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</si>
  <si>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</si>
  <si>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</si>
  <si>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</si>
  <si>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</si>
  <si>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</si>
  <si>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</si>
  <si>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</si>
  <si>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</si>
  <si>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</si>
  <si>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</si>
  <si>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</si>
  <si>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</si>
  <si>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</si>
  <si>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</si>
  <si>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</si>
  <si>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</si>
  <si>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</si>
  <si>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</si>
  <si>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</si>
  <si>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</si>
  <si>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</si>
  <si>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</si>
  <si>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</si>
  <si>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</si>
  <si>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</si>
  <si>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</si>
  <si>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</si>
  <si>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</si>
  <si>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</si>
  <si>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</si>
  <si>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</si>
  <si>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</si>
  <si>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</si>
  <si>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</si>
  <si>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</si>
  <si>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</si>
  <si>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</si>
  <si>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</si>
  <si>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</si>
  <si>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</si>
  <si>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</si>
  <si>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</si>
  <si>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</si>
  <si>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</si>
  <si>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</si>
  <si>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</si>
  <si>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</si>
  <si>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</si>
  <si>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</si>
  <si>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</si>
  <si>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</si>
  <si>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</si>
  <si>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</si>
  <si>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</si>
  <si>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</si>
  <si>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</si>
  <si>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</si>
  <si>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</si>
  <si>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</si>
  <si>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</si>
  <si>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</si>
  <si>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</si>
  <si>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</si>
  <si>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</si>
  <si>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</si>
  <si>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</si>
  <si>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</si>
  <si>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</si>
  <si>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</si>
  <si>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</si>
  <si>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</si>
  <si>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</si>
  <si>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</si>
  <si>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</si>
  <si>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</si>
  <si>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</si>
  <si>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</si>
  <si>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</si>
  <si>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</si>
  <si>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</si>
  <si>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</si>
  <si>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</si>
  <si>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</si>
  <si>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</si>
  <si>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</si>
  <si>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</si>
  <si>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</si>
  <si>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</si>
  <si>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</si>
  <si>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</si>
  <si>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</si>
  <si>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</si>
  <si>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</si>
  <si>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</si>
  <si>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</si>
  <si>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</si>
  <si>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</si>
  <si>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</si>
  <si>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</si>
  <si>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</si>
  <si>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</si>
  <si>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</si>
  <si>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</si>
  <si>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</si>
  <si>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</si>
  <si>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</si>
  <si>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</si>
  <si>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</si>
  <si>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</si>
  <si>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</si>
  <si>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</si>
  <si>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</si>
  <si>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</si>
  <si>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</si>
  <si>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</si>
  <si>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</si>
  <si>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</si>
  <si>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</si>
  <si>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</si>
  <si>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</si>
  <si>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</si>
  <si>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</si>
  <si>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</si>
  <si>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</si>
  <si>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</si>
  <si>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</si>
  <si>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</si>
  <si>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</si>
  <si>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</si>
  <si>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</si>
  <si>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</si>
  <si>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</si>
  <si>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</si>
  <si>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</si>
  <si>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</si>
  <si>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</si>
  <si>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</si>
  <si>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</si>
  <si>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</si>
  <si>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</si>
  <si>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</si>
  <si>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</si>
  <si>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</si>
  <si>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</si>
  <si>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</si>
  <si>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</si>
  <si>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</si>
  <si>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</si>
  <si>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</si>
  <si>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</si>
  <si>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</si>
  <si>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</si>
  <si>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</si>
  <si>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</si>
  <si>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</si>
  <si>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</si>
  <si>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</si>
  <si>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</si>
  <si>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</si>
  <si>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</si>
  <si>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</si>
  <si>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</si>
  <si>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</si>
  <si>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</si>
  <si>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</si>
  <si>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</si>
  <si>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</si>
  <si>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</si>
  <si>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</si>
  <si>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</si>
  <si>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</si>
  <si>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</si>
  <si>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</si>
  <si>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</si>
  <si>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</si>
  <si>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</si>
  <si>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</si>
  <si>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</si>
  <si>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</si>
  <si>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</si>
  <si>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</si>
  <si>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</si>
  <si>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</si>
  <si>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</si>
  <si>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</si>
  <si>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</si>
  <si>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</si>
  <si>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</si>
  <si>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</si>
  <si>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</si>
  <si>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</si>
  <si>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</si>
  <si>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</si>
  <si>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</si>
  <si>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</si>
  <si>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</si>
  <si>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</si>
  <si>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</si>
  <si>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</si>
  <si>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</si>
  <si>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</si>
  <si>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</si>
  <si>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</si>
  <si>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</si>
  <si>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</si>
  <si>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</si>
  <si>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</si>
  <si>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</si>
  <si>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</si>
  <si>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</si>
  <si>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</si>
  <si>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</si>
  <si>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</si>
  <si>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</si>
  <si>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</si>
  <si>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</si>
  <si>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</si>
  <si>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</si>
  <si>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</si>
  <si>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</si>
  <si>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</si>
  <si>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</si>
  <si>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</si>
  <si>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</si>
  <si>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</si>
  <si>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</si>
  <si>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</si>
  <si>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</si>
  <si>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</si>
  <si>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</si>
  <si>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</si>
  <si>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</si>
  <si>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</si>
  <si>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</si>
  <si>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</si>
  <si>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</si>
  <si>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</si>
  <si>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</si>
  <si>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</si>
  <si>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</si>
  <si>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</si>
  <si>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</si>
  <si>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</si>
  <si>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</si>
  <si>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</si>
  <si>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</si>
  <si>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</si>
  <si>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</si>
  <si>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</si>
  <si>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</si>
  <si>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</si>
  <si>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</si>
  <si>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</si>
  <si>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</si>
  <si>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</si>
  <si>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</si>
  <si>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</si>
  <si>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</si>
  <si>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</si>
  <si>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</si>
  <si>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</si>
  <si>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</si>
  <si>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</si>
  <si>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</si>
  <si>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</si>
  <si>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</si>
  <si>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</si>
  <si>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</si>
  <si>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</si>
  <si>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</si>
  <si>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</si>
  <si>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</si>
  <si>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</si>
  <si>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</si>
  <si>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</si>
  <si>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</si>
  <si>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</si>
  <si>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</si>
  <si>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</si>
  <si>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</si>
  <si>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</si>
  <si>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</si>
  <si>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</si>
  <si>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</si>
  <si>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</si>
  <si>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</si>
  <si>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</si>
  <si>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</si>
  <si>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</si>
  <si>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</si>
  <si>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</si>
  <si>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</si>
  <si>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</si>
  <si>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</si>
  <si>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</si>
  <si>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</si>
  <si>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</si>
  <si>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</si>
  <si>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</si>
  <si>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</si>
  <si>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</si>
  <si>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</si>
  <si>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</si>
  <si>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</si>
  <si>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</si>
  <si>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</si>
  <si>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</si>
  <si>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</si>
  <si>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</si>
  <si>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</si>
  <si>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</si>
  <si>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</si>
  <si>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</si>
  <si>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</si>
  <si>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</si>
  <si>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</si>
  <si>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</si>
  <si>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</si>
  <si>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</si>
  <si>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</si>
  <si>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</si>
  <si>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</si>
  <si>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</si>
  <si>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</si>
  <si>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</si>
  <si>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</si>
  <si>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</si>
  <si>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</si>
  <si>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</si>
  <si>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</si>
  <si>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</si>
  <si>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</si>
  <si>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</si>
  <si>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</si>
  <si>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</si>
  <si>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</si>
  <si>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</si>
  <si>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</si>
  <si>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</si>
  <si>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</si>
  <si>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</si>
  <si>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</si>
  <si>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</si>
  <si>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</si>
  <si>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</si>
  <si>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</si>
  <si>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</si>
  <si>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</si>
  <si>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</si>
  <si>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</si>
  <si>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</si>
  <si>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</si>
  <si>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</si>
  <si>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</si>
  <si>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</si>
  <si>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</si>
  <si>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</si>
  <si>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</si>
  <si>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</si>
  <si>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</si>
  <si>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</si>
  <si>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</si>
  <si>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</si>
  <si>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</si>
  <si>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</si>
  <si>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</si>
  <si>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</si>
  <si>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</si>
  <si>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</si>
  <si>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</si>
  <si>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</si>
  <si>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</si>
  <si>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</si>
  <si>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</si>
  <si>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</si>
  <si>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</si>
  <si>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</si>
  <si>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</si>
  <si>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</si>
  <si>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</si>
  <si>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</si>
  <si>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</si>
  <si>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</si>
  <si>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</si>
  <si>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</si>
  <si>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</si>
  <si>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</si>
  <si>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</si>
  <si>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</si>
  <si>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</si>
  <si>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</si>
  <si>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</si>
  <si>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</si>
  <si>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</si>
  <si>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</si>
  <si>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</si>
  <si>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</si>
  <si>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</si>
  <si>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</si>
  <si>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</si>
  <si>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</si>
  <si>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</si>
  <si>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</si>
  <si>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</si>
  <si>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</si>
  <si>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</si>
  <si>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</si>
  <si>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</si>
  <si>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</si>
  <si>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</si>
  <si>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</si>
  <si>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</si>
  <si>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</si>
  <si>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</si>
  <si>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</si>
  <si>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</si>
  <si>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</si>
  <si>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</si>
  <si>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</si>
  <si>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</si>
  <si>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</si>
  <si>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</si>
  <si>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</si>
  <si>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</si>
  <si>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</si>
  <si>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</si>
  <si>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</si>
  <si>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</si>
  <si>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</si>
  <si>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</si>
  <si>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</si>
  <si>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</si>
  <si>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</si>
  <si>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</si>
  <si>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</si>
  <si>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</si>
  <si>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</si>
  <si>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</si>
  <si>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</si>
  <si>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</si>
  <si>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</si>
  <si>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</si>
  <si>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</si>
  <si>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</si>
  <si>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</si>
  <si>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</si>
  <si>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</si>
  <si>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</si>
  <si>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</si>
  <si>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</si>
  <si>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</si>
  <si>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</si>
  <si>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</si>
  <si>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</si>
  <si>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</si>
  <si>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</si>
  <si>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</si>
  <si>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</si>
  <si>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Robusta</t>
  </si>
  <si>
    <t>Medium</t>
  </si>
  <si>
    <t>Excelsa</t>
  </si>
  <si>
    <t>Arabica</t>
  </si>
  <si>
    <t>Light</t>
  </si>
  <si>
    <t/>
  </si>
  <si>
    <t>Liberica</t>
  </si>
  <si>
    <t>Dark</t>
  </si>
  <si>
    <t>Grand Total</t>
  </si>
  <si>
    <t>2019</t>
  </si>
  <si>
    <t>Feb</t>
  </si>
  <si>
    <t>Mar</t>
  </si>
  <si>
    <t>Apr</t>
  </si>
  <si>
    <t>May</t>
  </si>
  <si>
    <t>Jun</t>
  </si>
  <si>
    <t>Jul</t>
  </si>
  <si>
    <t>Aug</t>
  </si>
  <si>
    <t>Sep</t>
  </si>
  <si>
    <t>Oct</t>
  </si>
  <si>
    <t>Nov</t>
  </si>
  <si>
    <t>Years (Order Date)</t>
  </si>
  <si>
    <t>Months (Order Date)</t>
  </si>
  <si>
    <t>Sum of Sales</t>
  </si>
  <si>
    <t xml:space="preserve"> </t>
  </si>
  <si>
    <t>Jan</t>
  </si>
  <si>
    <t>Dec</t>
  </si>
  <si>
    <t>2020</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</si>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</sst>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540A]#,##0.00"/>
    <numFmt numFmtId="168" formatCode="[$$-409]#,##0.00"/>
  </numFmts>
  <fonts count="4" x14ac:knownFonts="1">
    <font>
      <sz val="11"/>
      <color theme="1"/>
      <name val="Calibri"/>
      <family val="2"/>
      <scheme val="minor"/>
    </font>
    <font>
      <sz val="11"/>
      <color indexed="8"/>
      <name val="Calibri"/>
      <family val="2"/>
    </font>
    <font>
      <b/>
      <sz val="11"/>
      <color theme="1"/>
      <name val="Calibri"/>
      <family val="2"/>
      <scheme val="minor"/>
    </font>
    <font>
      <b/>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0" fontId="1" fillId="0" borderId="0" xfId="0" applyFont="1" applyAlignment="1">
      <alignment vertical="center"/>
    </xf>
    <xf numFmtId="0" fontId="3" fillId="0" borderId="0" xfId="0" applyFont="1" applyAlignment="1">
      <alignment vertical="center"/>
    </xf>
    <xf numFmtId="0" fontId="2" fillId="0" borderId="0" xfId="0" applyFont="1"/>
    <xf numFmtId="165" fontId="1" fillId="0" borderId="0" xfId="0" applyNumberFormat="1" applyFont="1" applyAlignment="1">
      <alignment vertical="center"/>
    </xf>
    <xf numFmtId="166" fontId="0" fillId="0" borderId="0" xfId="0" applyNumberFormat="1"/>
    <xf numFmtId="167" fontId="3" fillId="0" borderId="0" xfId="0" applyNumberFormat="1" applyFont="1" applyAlignment="1">
      <alignment vertical="center"/>
    </xf>
    <xf numFmtId="167" fontId="0" fillId="0" borderId="0" xfId="0" applyNumberFormat="1"/>
    <xf numFmtId="0" fontId="0" fillId="0" borderId="0" xfId="0" pivotButton="1"/>
    <xf numFmtId="165" fontId="0" fillId="0" borderId="0" xfId="0" applyNumberFormat="1"/>
    <xf numFmtId="3" fontId="0" fillId="0" borderId="0" xfId="0" applyNumberFormat="1"/>
    <xf numFmtId="168" fontId="0" fillId="0" borderId="0" xfId="0" applyNumberFormat="1"/>
    <xf numFmtId="0" fontId="0" fillId="0" borderId="0" xfId="0" applyNumberFormat="1"/>
  </cellXfs>
  <cellStyles count="1">
    <cellStyle name="Normal" xfId="0" builtinId="0"/>
  </cellStyles>
  <dxfs count="7">
    <dxf>
      <font>
        <b/>
        <i val="0"/>
        <strike val="0"/>
        <condense val="0"/>
        <extend val="0"/>
        <outline val="0"/>
        <shadow val="0"/>
        <u val="none"/>
        <vertAlign val="baseline"/>
        <sz val="11"/>
        <color theme="1"/>
        <name val="Calibri"/>
        <family val="2"/>
        <scheme val="minor"/>
      </font>
    </dxf>
    <dxf>
      <numFmt numFmtId="0" formatCode="General"/>
    </dxf>
    <dxf>
      <numFmt numFmtId="165" formatCode="dd/mmm/yyyy"/>
    </dxf>
    <dxf>
      <font>
        <b/>
        <i val="0"/>
        <sz val="11"/>
        <color theme="0"/>
        <name val="Calibri"/>
        <family val="2"/>
        <scheme val="minor"/>
      </font>
    </dxf>
    <dxf>
      <font>
        <b/>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5A74B72C-9917-4092-AD76-0D54AB9B5253}">
      <tableStyleElement type="wholeTable" dxfId="6"/>
      <tableStyleElement type="headerRow" dxfId="5"/>
    </tableStyle>
    <tableStyle name="Timeline Style 1" pivot="0" table="0" count="9" xr9:uid="{8BC7774C-9066-41C7-AE75-9A786FC5CF39}">
      <tableStyleElement type="wholeTable" dxfId="4"/>
      <tableStyleElement type="headerRow" dxfId="3"/>
    </tableStyle>
  </tableStyles>
  <colors>
    <mruColors>
      <color rgb="FF3C1464"/>
      <color rgb="FFCBA9E5"/>
      <color rgb="FFB686DA"/>
      <color rgb="FF47FF9A"/>
      <color rgb="FF006C31"/>
      <color rgb="FFCFCEE4"/>
      <color rgb="FFFDF0C7"/>
      <color rgb="FFFADB76"/>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2"/>
            <name val="Agency FB"/>
            <family val="2"/>
            <scheme val="none"/>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7">
        <dxf>
          <fill>
            <patternFill>
              <bgColor theme="6" tint="0.59996337778862885"/>
            </patternFill>
          </fill>
        </dxf>
        <dxf>
          <fill>
            <patternFill patternType="solid">
              <fgColor theme="0" tint="-0.14999847407452621"/>
              <bgColor theme="0" tint="-0.14999847407452621"/>
            </patternFill>
          </fill>
          <border>
            <left style="thin">
              <color theme="6" tint="0.59996337778862885"/>
            </left>
            <right style="thin">
              <color theme="6" tint="0.59996337778862885"/>
            </right>
            <top style="thin">
              <color theme="6" tint="0.59996337778862885"/>
            </top>
            <bottom style="thin">
              <color theme="6" tint="0.59996337778862885"/>
            </bottom>
          </border>
        </dxf>
        <dxf>
          <fill>
            <patternFill patternType="solid">
              <fgColor theme="0"/>
              <bgColor rgb="FFB686DA"/>
            </patternFill>
          </fill>
          <border>
            <left style="thin">
              <color rgb="FF7030A0"/>
            </left>
            <right style="thin">
              <color rgb="FF7030A0"/>
            </right>
            <top style="thin">
              <color rgb="FF7030A0"/>
            </top>
            <bottom style="thin">
              <color rgb="FF7030A0"/>
            </bottom>
          </border>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[coffeeOrdersData.xlsx]Total_sales!Total Sales</c:name>
    <c:fmtId val="1"/>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Total</a:t>
            </a:r>
            <a:r>
              <a:rPr lang="en-IN" b="1" baseline="0">
                <a:solidFill>
                  <a:sysClr val="windowText" lastClr="000000"/>
                </a:solidFill>
              </a:rPr>
              <a:t> Sales Over Time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FF00"/>
            </a:solidFill>
            <a:round/>
          </a:ln>
          <a:effectLst/>
        </c:spPr>
        <c:marker>
          <c:symbol val="none"/>
        </c:marker>
      </c:pivotFmt>
      <c:pivotFmt>
        <c:idx val="5"/>
        <c:spPr>
          <a:ln w="28575" cap="rnd">
            <a:solidFill>
              <a:srgbClr val="FFFF00"/>
            </a:solidFill>
            <a:round/>
          </a:ln>
          <a:effectLst/>
        </c:spPr>
        <c:marker>
          <c:symbol val="none"/>
        </c:marker>
      </c:pivotFmt>
    </c:pivotFmts>
    <c:plotArea>
      <c:layout/>
      <c:lineChart>
        <c:grouping val="standard"/>
        <c:varyColors val="0"/>
        <c:ser>
          <c:idx val="0"/>
          <c:order val="0"/>
          <c:tx>
            <c:strRef>
              <c:f>Total_sales!$C$3:$C$4</c:f>
              <c:strCache>
                <c:ptCount val="1"/>
                <c:pt idx="0">
                  <c:v>Arabica</c:v>
                </c:pt>
              </c:strCache>
            </c:strRef>
          </c:tx>
          <c:spPr>
            <a:ln w="28575" cap="rnd">
              <a:solidFill>
                <a:srgbClr val="00B0F0"/>
              </a:solidFill>
              <a:round/>
            </a:ln>
            <a:effectLst/>
          </c:spPr>
          <c:marker>
            <c:symbol val="none"/>
          </c:marker>
          <c:cat>
            <c:multiLvlStrRef>
              <c:f>Total_sales!$A$5:$B$49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Total_sales!$C$5:$C$49</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362B-4D5E-AFA4-A495E44CC313}"/>
            </c:ext>
          </c:extLst>
        </c:ser>
        <c:ser>
          <c:idx val="1"/>
          <c:order val="1"/>
          <c:tx>
            <c:strRef>
              <c:f>Total_sales!$D$3:$D$4</c:f>
              <c:strCache>
                <c:ptCount val="1"/>
                <c:pt idx="0">
                  <c:v>Excelsa</c:v>
                </c:pt>
              </c:strCache>
            </c:strRef>
          </c:tx>
          <c:spPr>
            <a:ln w="28575" cap="rnd">
              <a:solidFill>
                <a:schemeClr val="accent2">
                  <a:lumMod val="50000"/>
                </a:schemeClr>
              </a:solidFill>
              <a:round/>
            </a:ln>
            <a:effectLst/>
          </c:spPr>
          <c:marker>
            <c:symbol val="none"/>
          </c:marker>
          <c:cat>
            <c:multiLvlStrRef>
              <c:f>Total_sales!$A$5:$B$49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Total_sales!$D$5:$D$49</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362B-4D5E-AFA4-A495E44CC313}"/>
            </c:ext>
          </c:extLst>
        </c:ser>
        <c:ser>
          <c:idx val="2"/>
          <c:order val="2"/>
          <c:tx>
            <c:strRef>
              <c:f>Total_sales!$E$3:$E$4</c:f>
              <c:strCache>
                <c:ptCount val="1"/>
                <c:pt idx="0">
                  <c:v>Liberica</c:v>
                </c:pt>
              </c:strCache>
            </c:strRef>
          </c:tx>
          <c:spPr>
            <a:ln w="28575" cap="rnd">
              <a:solidFill>
                <a:srgbClr val="FFFF00"/>
              </a:solidFill>
              <a:round/>
            </a:ln>
            <a:effectLst/>
          </c:spPr>
          <c:marker>
            <c:symbol val="none"/>
          </c:marker>
          <c:dPt>
            <c:idx val="36"/>
            <c:marker>
              <c:symbol val="none"/>
            </c:marker>
            <c:bubble3D val="0"/>
            <c:extLst>
              <c:ext xmlns:c16="http://schemas.microsoft.com/office/drawing/2014/chart" uri="{C3380CC4-5D6E-409C-BE32-E72D297353CC}">
                <c16:uniqueId val="{00000000-8C01-406F-B14E-BD0B11467D14}"/>
              </c:ext>
            </c:extLst>
          </c:dPt>
          <c:dPt>
            <c:idx val="37"/>
            <c:marker>
              <c:symbol val="none"/>
            </c:marker>
            <c:bubble3D val="0"/>
          </c:dPt>
          <c:cat>
            <c:multiLvlStrRef>
              <c:f>Total_sales!$A$5:$B$49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Total_sales!$E$5:$E$49</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362B-4D5E-AFA4-A495E44CC313}"/>
            </c:ext>
          </c:extLst>
        </c:ser>
        <c:ser>
          <c:idx val="3"/>
          <c:order val="3"/>
          <c:tx>
            <c:strRef>
              <c:f>Total_sales!$F$3:$F$4</c:f>
              <c:strCache>
                <c:ptCount val="1"/>
                <c:pt idx="0">
                  <c:v>Robusta</c:v>
                </c:pt>
              </c:strCache>
            </c:strRef>
          </c:tx>
          <c:spPr>
            <a:ln w="28575" cap="rnd">
              <a:solidFill>
                <a:srgbClr val="FF0000"/>
              </a:solidFill>
              <a:round/>
            </a:ln>
            <a:effectLst/>
          </c:spPr>
          <c:marker>
            <c:symbol val="none"/>
          </c:marker>
          <c:cat>
            <c:multiLvlStrRef>
              <c:f>Total_sales!$A$5:$B$49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Total_sales!$F$5:$F$49</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2-3F45-4876-B27D-29EA486A9731}"/>
            </c:ext>
          </c:extLst>
        </c:ser>
        <c:dLbls>
          <c:showLegendKey val="0"/>
          <c:showVal val="0"/>
          <c:showCatName val="0"/>
          <c:showSerName val="0"/>
          <c:showPercent val="0"/>
          <c:showBubbleSize val="0"/>
        </c:dLbls>
        <c:smooth val="0"/>
        <c:axId val="246250511"/>
        <c:axId val="246258671"/>
      </c:lineChart>
      <c:catAx>
        <c:axId val="24625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46258671"/>
        <c:crosses val="autoZero"/>
        <c:auto val="1"/>
        <c:lblAlgn val="ctr"/>
        <c:lblOffset val="100"/>
        <c:noMultiLvlLbl val="0"/>
      </c:catAx>
      <c:valAx>
        <c:axId val="246258671"/>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46250511"/>
        <c:crosses val="autoZero"/>
        <c:crossBetween val="between"/>
      </c:valAx>
      <c:spPr>
        <a:solidFill>
          <a:srgbClr val="CBA9E5">
            <a:alpha val="92941"/>
          </a:srgbClr>
        </a:solidFill>
        <a:ln>
          <a:solidFill>
            <a:srgbClr val="FDF0C7"/>
          </a:solid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BA9E5"/>
    </a:solidFill>
    <a:ln w="9525" cap="flat" cmpd="sng" algn="ctr">
      <a:solidFill>
        <a:srgbClr val="CFCEE4"/>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Chart!Total Sales</c:name>
    <c:fmtId val="28"/>
  </c:pivotSource>
  <c:chart>
    <c:title>
      <c:tx>
        <c:rich>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r>
              <a:rPr lang="en-US" b="1" baseline="0">
                <a:ln>
                  <a:noFill/>
                </a:ln>
                <a:solidFill>
                  <a:schemeClr val="tx1">
                    <a:lumMod val="95000"/>
                    <a:lumOff val="5000"/>
                  </a:schemeClr>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C31"/>
          </a:solidFill>
          <a:ln>
            <a:solidFill>
              <a:schemeClr val="bg1">
                <a:lumMod val="95000"/>
              </a:schemeClr>
            </a:solidFill>
          </a:ln>
          <a:effectLst/>
        </c:spPr>
      </c:pivotFmt>
      <c:pivotFmt>
        <c:idx val="2"/>
        <c:spPr>
          <a:solidFill>
            <a:srgbClr val="47FF9A"/>
          </a:solidFill>
          <a:ln>
            <a:noFill/>
          </a:ln>
          <a:effectLst/>
        </c:spPr>
      </c:pivotFmt>
      <c:pivotFmt>
        <c:idx val="3"/>
        <c:spPr>
          <a:solidFill>
            <a:srgbClr val="00B050"/>
          </a:solidFill>
          <a:ln>
            <a:no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0070C0"/>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4-6CA6-4499-ABD8-2382D0DB5A5B}"/>
              </c:ext>
            </c:extLst>
          </c:dPt>
          <c:dPt>
            <c:idx val="1"/>
            <c:invertIfNegative val="0"/>
            <c:bubble3D val="0"/>
            <c:spPr>
              <a:solidFill>
                <a:srgbClr val="47FF9A"/>
              </a:solidFill>
              <a:ln>
                <a:noFill/>
              </a:ln>
              <a:effectLst/>
            </c:spPr>
            <c:extLst>
              <c:ext xmlns:c16="http://schemas.microsoft.com/office/drawing/2014/chart" uri="{C3380CC4-5D6E-409C-BE32-E72D297353CC}">
                <c16:uniqueId val="{00000003-6CA6-4499-ABD8-2382D0DB5A5B}"/>
              </c:ext>
            </c:extLst>
          </c:dPt>
          <c:dPt>
            <c:idx val="2"/>
            <c:invertIfNegative val="0"/>
            <c:bubble3D val="0"/>
            <c:spPr>
              <a:solidFill>
                <a:srgbClr val="006C31"/>
              </a:solidFill>
              <a:ln>
                <a:solidFill>
                  <a:schemeClr val="bg1">
                    <a:lumMod val="95000"/>
                  </a:schemeClr>
                </a:solidFill>
              </a:ln>
              <a:effectLst/>
            </c:spPr>
            <c:extLst>
              <c:ext xmlns:c16="http://schemas.microsoft.com/office/drawing/2014/chart" uri="{C3380CC4-5D6E-409C-BE32-E72D297353CC}">
                <c16:uniqueId val="{00000002-6CA6-4499-ABD8-2382D0DB5A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Chart'!$A$4:$A$7</c:f>
              <c:strCache>
                <c:ptCount val="3"/>
                <c:pt idx="0">
                  <c:v>United Kingdom</c:v>
                </c:pt>
                <c:pt idx="1">
                  <c:v>Ireland</c:v>
                </c:pt>
                <c:pt idx="2">
                  <c:v>United States</c:v>
                </c:pt>
              </c:strCache>
            </c:strRef>
          </c:cat>
          <c:val>
            <c:numRef>
              <c:f>'Country Bar Chart'!$B$4:$B$7</c:f>
              <c:numCache>
                <c:formatCode>[$$-409]#,##0.00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6CA6-4499-ABD8-2382D0DB5A5B}"/>
            </c:ext>
          </c:extLst>
        </c:ser>
        <c:dLbls>
          <c:dLblPos val="outEnd"/>
          <c:showLegendKey val="0"/>
          <c:showVal val="1"/>
          <c:showCatName val="0"/>
          <c:showSerName val="0"/>
          <c:showPercent val="0"/>
          <c:showBubbleSize val="0"/>
        </c:dLbls>
        <c:gapWidth val="182"/>
        <c:axId val="1024622432"/>
        <c:axId val="1024612352"/>
      </c:barChart>
      <c:catAx>
        <c:axId val="10246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crossAx val="1024612352"/>
        <c:crosses val="autoZero"/>
        <c:auto val="1"/>
        <c:lblAlgn val="ctr"/>
        <c:lblOffset val="100"/>
        <c:noMultiLvlLbl val="0"/>
      </c:catAx>
      <c:valAx>
        <c:axId val="1024612352"/>
        <c:scaling>
          <c:orientation val="minMax"/>
        </c:scaling>
        <c:delete val="0"/>
        <c:axPos val="b"/>
        <c:majorGridlines>
          <c:spPr>
            <a:ln w="9525" cap="flat" cmpd="sng" algn="ctr">
              <a:solidFill>
                <a:schemeClr val="bg1">
                  <a:lumMod val="9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crossAx val="102462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BA9E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Customers!Total Sales</c:name>
    <c:fmtId val="31"/>
  </c:pivotSource>
  <c:chart>
    <c:title>
      <c:tx>
        <c:rich>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r>
              <a:rPr lang="en-US" b="1" baseline="0">
                <a:ln>
                  <a:noFill/>
                </a:ln>
                <a:solidFill>
                  <a:schemeClr val="tx1">
                    <a:lumMod val="95000"/>
                    <a:lumOff val="5000"/>
                  </a:schemeClr>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C31"/>
          </a:solidFill>
          <a:ln>
            <a:solidFill>
              <a:schemeClr val="bg1">
                <a:lumMod val="95000"/>
              </a:schemeClr>
            </a:solidFill>
          </a:ln>
          <a:effectLst/>
        </c:spPr>
      </c:pivotFmt>
      <c:pivotFmt>
        <c:idx val="2"/>
        <c:spPr>
          <a:solidFill>
            <a:srgbClr val="00B050"/>
          </a:solidFill>
          <a:ln>
            <a:noFill/>
          </a:ln>
          <a:effectLst/>
        </c:spPr>
      </c:pivotFmt>
      <c:pivotFmt>
        <c:idx val="3"/>
        <c:spPr>
          <a:solidFill>
            <a:srgbClr val="47FF9A"/>
          </a:solidFill>
          <a:ln>
            <a:noFill/>
          </a:ln>
          <a:effectLst/>
        </c:spPr>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7FF9A"/>
          </a:solidFill>
          <a:ln>
            <a:noFill/>
          </a:ln>
          <a:effectLst/>
        </c:spPr>
      </c:pivotFmt>
      <c:pivotFmt>
        <c:idx val="6"/>
        <c:spPr>
          <a:solidFill>
            <a:srgbClr val="00B050"/>
          </a:solidFill>
          <a:ln>
            <a:noFill/>
          </a:ln>
          <a:effectLst/>
        </c:spPr>
      </c:pivotFmt>
      <c:pivotFmt>
        <c:idx val="7"/>
        <c:spPr>
          <a:solidFill>
            <a:srgbClr val="006C31"/>
          </a:solidFill>
          <a:ln>
            <a:solidFill>
              <a:schemeClr val="bg1">
                <a:lumMod val="95000"/>
              </a:schemeClr>
            </a:solid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Customers'!$B$3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Customers'!$A$4:$A$9</c:f>
              <c:strCache>
                <c:ptCount val="5"/>
                <c:pt idx="0">
                  <c:v>Don Flintiff</c:v>
                </c:pt>
                <c:pt idx="1">
                  <c:v>Nealson Cuttler</c:v>
                </c:pt>
                <c:pt idx="2">
                  <c:v>Terri Farra</c:v>
                </c:pt>
                <c:pt idx="3">
                  <c:v>Brenn Dundredge</c:v>
                </c:pt>
                <c:pt idx="4">
                  <c:v>Allis Wilmore</c:v>
                </c:pt>
              </c:strCache>
            </c:strRef>
          </c:cat>
          <c:val>
            <c:numRef>
              <c:f>'Top Customers'!$B$4:$B$9</c:f>
              <c:numCache>
                <c:formatCode>General</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B-D9EA-460B-84E0-B02ECD0B7BAA}"/>
            </c:ext>
          </c:extLst>
        </c:ser>
        <c:dLbls>
          <c:dLblPos val="outEnd"/>
          <c:showLegendKey val="0"/>
          <c:showVal val="1"/>
          <c:showCatName val="0"/>
          <c:showSerName val="0"/>
          <c:showPercent val="0"/>
          <c:showBubbleSize val="0"/>
        </c:dLbls>
        <c:gapWidth val="182"/>
        <c:axId val="1024622432"/>
        <c:axId val="1024612352"/>
      </c:barChart>
      <c:catAx>
        <c:axId val="10246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crossAx val="1024612352"/>
        <c:crosses val="autoZero"/>
        <c:auto val="1"/>
        <c:lblAlgn val="ctr"/>
        <c:lblOffset val="100"/>
        <c:noMultiLvlLbl val="0"/>
      </c:catAx>
      <c:valAx>
        <c:axId val="1024612352"/>
        <c:scaling>
          <c:orientation val="minMax"/>
        </c:scaling>
        <c:delete val="0"/>
        <c:axPos val="b"/>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crossAx val="102462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BA9E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[coffeeOrdersData.xlsx]Total_sales!Total Sales</c:name>
    <c:fmtId val="12"/>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Total</a:t>
            </a:r>
            <a:r>
              <a:rPr lang="en-IN" b="1" baseline="0">
                <a:solidFill>
                  <a:sysClr val="windowText" lastClr="000000"/>
                </a:solidFill>
              </a:rPr>
              <a:t> Sales Over Time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rgbClr val="FFFF00"/>
            </a:solidFill>
            <a:round/>
          </a:ln>
          <a:effectLst/>
        </c:spPr>
        <c:marker>
          <c:symbol val="none"/>
        </c:marker>
      </c:pivotFmt>
      <c:pivotFmt>
        <c:idx val="5"/>
        <c:spPr>
          <a:solidFill>
            <a:schemeClr val="accent6"/>
          </a:solidFill>
          <a:ln w="28575" cap="rnd">
            <a:solidFill>
              <a:srgbClr val="FFFF00"/>
            </a:solidFill>
            <a:round/>
          </a:ln>
          <a:effectLst/>
        </c:spPr>
        <c:marker>
          <c:symbol val="none"/>
        </c:marker>
      </c:pivotFmt>
      <c:pivotFmt>
        <c:idx val="6"/>
        <c:spPr>
          <a:solidFill>
            <a:schemeClr val="accent6"/>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28575" cap="rnd">
            <a:solidFill>
              <a:srgbClr val="FFFF00"/>
            </a:solidFill>
            <a:round/>
          </a:ln>
          <a:effectLst/>
        </c:spPr>
        <c:marker>
          <c:symbol val="none"/>
        </c:marker>
      </c:pivotFmt>
      <c:pivotFmt>
        <c:idx val="10"/>
        <c:spPr>
          <a:solidFill>
            <a:schemeClr val="accent6"/>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FFFF00"/>
            </a:solidFill>
            <a:round/>
          </a:ln>
          <a:effectLst/>
        </c:spPr>
        <c:marker>
          <c:symbol val="none"/>
        </c:marker>
      </c:pivotFmt>
      <c:pivotFmt>
        <c:idx val="1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Arabica</c:v>
                </c:pt>
              </c:strCache>
            </c:strRef>
          </c:tx>
          <c:spPr>
            <a:ln w="28575" cap="rnd">
              <a:solidFill>
                <a:srgbClr val="00B0F0"/>
              </a:solidFill>
              <a:round/>
            </a:ln>
            <a:effectLst/>
          </c:spPr>
          <c:marker>
            <c:symbol val="none"/>
          </c:marker>
          <c:cat>
            <c:multiLvlStrRef>
              <c:f>Total_sales!$A$5:$B$49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Total_sales!$C$5:$C$49</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A655-43BC-970C-70B64FF84A2C}"/>
            </c:ext>
          </c:extLst>
        </c:ser>
        <c:ser>
          <c:idx val="1"/>
          <c:order val="1"/>
          <c:tx>
            <c:strRef>
              <c:f>Total_sales!$D$3:$D$4</c:f>
              <c:strCache>
                <c:ptCount val="1"/>
                <c:pt idx="0">
                  <c:v>Excelsa</c:v>
                </c:pt>
              </c:strCache>
            </c:strRef>
          </c:tx>
          <c:spPr>
            <a:ln w="28575" cap="rnd">
              <a:solidFill>
                <a:schemeClr val="accent2">
                  <a:lumMod val="50000"/>
                </a:schemeClr>
              </a:solidFill>
              <a:round/>
            </a:ln>
            <a:effectLst/>
          </c:spPr>
          <c:marker>
            <c:symbol val="none"/>
          </c:marker>
          <c:cat>
            <c:multiLvlStrRef>
              <c:f>Total_sales!$A$5:$B$49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Total_sales!$D$5:$D$49</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A655-43BC-970C-70B64FF84A2C}"/>
            </c:ext>
          </c:extLst>
        </c:ser>
        <c:ser>
          <c:idx val="2"/>
          <c:order val="2"/>
          <c:tx>
            <c:strRef>
              <c:f>Total_sales!$E$3:$E$4</c:f>
              <c:strCache>
                <c:ptCount val="1"/>
                <c:pt idx="0">
                  <c:v>Liberica</c:v>
                </c:pt>
              </c:strCache>
            </c:strRef>
          </c:tx>
          <c:spPr>
            <a:ln w="28575" cap="rnd">
              <a:solidFill>
                <a:srgbClr val="FFFF00"/>
              </a:solidFill>
              <a:round/>
            </a:ln>
            <a:effectLst/>
          </c:spPr>
          <c:marker>
            <c:symbol val="none"/>
          </c:marker>
          <c:dPt>
            <c:idx val="36"/>
            <c:marker>
              <c:symbol val="none"/>
            </c:marker>
            <c:bubble3D val="0"/>
            <c:spPr>
              <a:ln w="28575" cap="rnd">
                <a:solidFill>
                  <a:srgbClr val="FFFF00"/>
                </a:solidFill>
                <a:round/>
              </a:ln>
              <a:effectLst/>
            </c:spPr>
            <c:extLst>
              <c:ext xmlns:c16="http://schemas.microsoft.com/office/drawing/2014/chart" uri="{C3380CC4-5D6E-409C-BE32-E72D297353CC}">
                <c16:uniqueId val="{00000003-A655-43BC-970C-70B64FF84A2C}"/>
              </c:ext>
            </c:extLst>
          </c:dPt>
          <c:cat>
            <c:multiLvlStrRef>
              <c:f>Total_sales!$A$5:$B$49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Total_sales!$E$5:$E$49</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4-A655-43BC-970C-70B64FF84A2C}"/>
            </c:ext>
          </c:extLst>
        </c:ser>
        <c:ser>
          <c:idx val="3"/>
          <c:order val="3"/>
          <c:tx>
            <c:strRef>
              <c:f>Total_sales!$F$3:$F$4</c:f>
              <c:strCache>
                <c:ptCount val="1"/>
                <c:pt idx="0">
                  <c:v>Robusta</c:v>
                </c:pt>
              </c:strCache>
            </c:strRef>
          </c:tx>
          <c:spPr>
            <a:ln w="28575" cap="rnd">
              <a:solidFill>
                <a:srgbClr val="FF0000"/>
              </a:solidFill>
              <a:round/>
            </a:ln>
            <a:effectLst/>
          </c:spPr>
          <c:marker>
            <c:symbol val="none"/>
          </c:marker>
          <c:cat>
            <c:multiLvlStrRef>
              <c:f>Total_sales!$A$5:$B$49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Total_sales!$F$5:$F$49</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8B82-499D-8059-E01A05B15DAA}"/>
            </c:ext>
          </c:extLst>
        </c:ser>
        <c:dLbls>
          <c:showLegendKey val="0"/>
          <c:showVal val="0"/>
          <c:showCatName val="0"/>
          <c:showSerName val="0"/>
          <c:showPercent val="0"/>
          <c:showBubbleSize val="0"/>
        </c:dLbls>
        <c:smooth val="0"/>
        <c:axId val="246250511"/>
        <c:axId val="246258671"/>
      </c:lineChart>
      <c:catAx>
        <c:axId val="24625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46258671"/>
        <c:crosses val="autoZero"/>
        <c:auto val="1"/>
        <c:lblAlgn val="ctr"/>
        <c:lblOffset val="100"/>
        <c:noMultiLvlLbl val="0"/>
      </c:catAx>
      <c:valAx>
        <c:axId val="246258671"/>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46250511"/>
        <c:crosses val="autoZero"/>
        <c:crossBetween val="between"/>
      </c:valAx>
      <c:spPr>
        <a:solidFill>
          <a:srgbClr val="CBA9E5">
            <a:alpha val="92941"/>
          </a:srgbClr>
        </a:solidFill>
        <a:ln>
          <a:solidFill>
            <a:srgbClr val="FDF0C7"/>
          </a:solid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BA9E5"/>
    </a:solidFill>
    <a:ln w="9525" cap="flat" cmpd="sng" algn="ctr">
      <a:solidFill>
        <a:srgbClr val="CFCEE4"/>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Customers!Total Sales</c:name>
    <c:fmtId val="33"/>
  </c:pivotSource>
  <c:chart>
    <c:title>
      <c:tx>
        <c:rich>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r>
              <a:rPr lang="en-US" b="1" baseline="0">
                <a:ln>
                  <a:noFill/>
                </a:ln>
                <a:solidFill>
                  <a:schemeClr val="tx1">
                    <a:lumMod val="95000"/>
                    <a:lumOff val="5000"/>
                  </a:schemeClr>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C31"/>
          </a:solidFill>
          <a:ln>
            <a:solidFill>
              <a:schemeClr val="bg1">
                <a:lumMod val="95000"/>
              </a:schemeClr>
            </a:solidFill>
          </a:ln>
          <a:effectLst/>
        </c:spPr>
      </c:pivotFmt>
      <c:pivotFmt>
        <c:idx val="2"/>
        <c:spPr>
          <a:solidFill>
            <a:srgbClr val="00B050"/>
          </a:solidFill>
          <a:ln>
            <a:noFill/>
          </a:ln>
          <a:effectLst/>
        </c:spPr>
      </c:pivotFmt>
      <c:pivotFmt>
        <c:idx val="3"/>
        <c:spPr>
          <a:solidFill>
            <a:srgbClr val="47FF9A"/>
          </a:solidFill>
          <a:ln>
            <a:noFill/>
          </a:ln>
          <a:effectLst/>
        </c:spPr>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7FF9A"/>
          </a:solidFill>
          <a:ln>
            <a:noFill/>
          </a:ln>
          <a:effectLst/>
        </c:spPr>
      </c:pivotFmt>
      <c:pivotFmt>
        <c:idx val="6"/>
        <c:spPr>
          <a:solidFill>
            <a:srgbClr val="00B050"/>
          </a:solidFill>
          <a:ln>
            <a:noFill/>
          </a:ln>
          <a:effectLst/>
        </c:spPr>
      </c:pivotFmt>
      <c:pivotFmt>
        <c:idx val="7"/>
        <c:spPr>
          <a:solidFill>
            <a:srgbClr val="006C31"/>
          </a:solidFill>
          <a:ln>
            <a:solidFill>
              <a:schemeClr val="bg1">
                <a:lumMod val="95000"/>
              </a:schemeClr>
            </a:solid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Customers'!$B$3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Customers'!$A$4:$A$9</c:f>
              <c:strCache>
                <c:ptCount val="5"/>
                <c:pt idx="0">
                  <c:v>Don Flintiff</c:v>
                </c:pt>
                <c:pt idx="1">
                  <c:v>Nealson Cuttler</c:v>
                </c:pt>
                <c:pt idx="2">
                  <c:v>Terri Farra</c:v>
                </c:pt>
                <c:pt idx="3">
                  <c:v>Brenn Dundredge</c:v>
                </c:pt>
                <c:pt idx="4">
                  <c:v>Allis Wilmore</c:v>
                </c:pt>
              </c:strCache>
            </c:strRef>
          </c:cat>
          <c:val>
            <c:numRef>
              <c:f>'Top Customers'!$B$4:$B$9</c:f>
              <c:numCache>
                <c:formatCode>General</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072F-4DD9-8DD9-48F5982F73CC}"/>
            </c:ext>
          </c:extLst>
        </c:ser>
        <c:dLbls>
          <c:dLblPos val="outEnd"/>
          <c:showLegendKey val="0"/>
          <c:showVal val="1"/>
          <c:showCatName val="0"/>
          <c:showSerName val="0"/>
          <c:showPercent val="0"/>
          <c:showBubbleSize val="0"/>
        </c:dLbls>
        <c:gapWidth val="182"/>
        <c:axId val="1024622432"/>
        <c:axId val="1024612352"/>
      </c:barChart>
      <c:catAx>
        <c:axId val="10246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crossAx val="1024612352"/>
        <c:crosses val="autoZero"/>
        <c:auto val="1"/>
        <c:lblAlgn val="ctr"/>
        <c:lblOffset val="100"/>
        <c:noMultiLvlLbl val="0"/>
      </c:catAx>
      <c:valAx>
        <c:axId val="1024612352"/>
        <c:scaling>
          <c:orientation val="minMax"/>
        </c:scaling>
        <c:delete val="0"/>
        <c:axPos val="b"/>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crossAx val="102462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BA9E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Chart!Total Sales</c:name>
    <c:fmtId val="34"/>
  </c:pivotSource>
  <c:chart>
    <c:title>
      <c:tx>
        <c:rich>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r>
              <a:rPr lang="en-US" b="1" baseline="0">
                <a:ln>
                  <a:noFill/>
                </a:ln>
                <a:solidFill>
                  <a:schemeClr val="tx1">
                    <a:lumMod val="95000"/>
                    <a:lumOff val="5000"/>
                  </a:schemeClr>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C31"/>
          </a:solidFill>
          <a:ln>
            <a:solidFill>
              <a:schemeClr val="bg1">
                <a:lumMod val="95000"/>
              </a:schemeClr>
            </a:solidFill>
          </a:ln>
          <a:effectLst/>
        </c:spPr>
      </c:pivotFmt>
      <c:pivotFmt>
        <c:idx val="2"/>
        <c:spPr>
          <a:solidFill>
            <a:srgbClr val="00B050"/>
          </a:solidFill>
          <a:ln>
            <a:noFill/>
          </a:ln>
          <a:effectLst/>
        </c:spPr>
      </c:pivotFmt>
      <c:pivotFmt>
        <c:idx val="3"/>
        <c:spPr>
          <a:solidFill>
            <a:srgbClr val="47FF9A"/>
          </a:solidFill>
          <a:ln>
            <a:noFill/>
          </a:ln>
          <a:effectLst/>
        </c:spPr>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7FF9A"/>
          </a:solidFill>
          <a:ln>
            <a:noFill/>
          </a:ln>
          <a:effectLst/>
        </c:spPr>
      </c:pivotFmt>
      <c:pivotFmt>
        <c:idx val="6"/>
        <c:spPr>
          <a:solidFill>
            <a:srgbClr val="00B050"/>
          </a:solidFill>
          <a:ln>
            <a:noFill/>
          </a:ln>
          <a:effectLst/>
        </c:spPr>
      </c:pivotFmt>
      <c:pivotFmt>
        <c:idx val="7"/>
        <c:spPr>
          <a:solidFill>
            <a:srgbClr val="006C31"/>
          </a:solidFill>
          <a:ln>
            <a:solidFill>
              <a:schemeClr val="bg1">
                <a:lumMod val="95000"/>
              </a:schemeClr>
            </a:solidFill>
          </a:ln>
          <a:effectLst/>
        </c:spPr>
      </c:pivotFmt>
      <c:pivotFmt>
        <c:idx val="8"/>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47FF9A"/>
          </a:solidFill>
          <a:ln>
            <a:noFill/>
          </a:ln>
          <a:effectLst/>
        </c:spPr>
      </c:pivotFmt>
      <c:pivotFmt>
        <c:idx val="10"/>
        <c:spPr>
          <a:solidFill>
            <a:srgbClr val="00B050"/>
          </a:solidFill>
          <a:ln>
            <a:noFill/>
          </a:ln>
          <a:effectLst/>
        </c:spPr>
      </c:pivotFmt>
      <c:pivotFmt>
        <c:idx val="11"/>
        <c:spPr>
          <a:solidFill>
            <a:srgbClr val="006C31"/>
          </a:solidFill>
          <a:ln>
            <a:solidFill>
              <a:schemeClr val="bg1">
                <a:lumMod val="95000"/>
              </a:schemeClr>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0070C0"/>
            </a:solidFill>
            <a:ln>
              <a:noFill/>
            </a:ln>
            <a:effectLst/>
          </c:spPr>
          <c:invertIfNegative val="0"/>
          <c:dPt>
            <c:idx val="0"/>
            <c:invertIfNegative val="0"/>
            <c:bubble3D val="0"/>
            <c:spPr>
              <a:solidFill>
                <a:srgbClr val="47FF9A"/>
              </a:solidFill>
              <a:ln>
                <a:noFill/>
              </a:ln>
              <a:effectLst/>
            </c:spPr>
            <c:extLst>
              <c:ext xmlns:c16="http://schemas.microsoft.com/office/drawing/2014/chart" uri="{C3380CC4-5D6E-409C-BE32-E72D297353CC}">
                <c16:uniqueId val="{00000001-CD5A-43F7-898E-4B5F21CFAC71}"/>
              </c:ext>
            </c:extLst>
          </c:dPt>
          <c:dPt>
            <c:idx val="1"/>
            <c:invertIfNegative val="0"/>
            <c:bubble3D val="0"/>
            <c:spPr>
              <a:solidFill>
                <a:srgbClr val="00B050"/>
              </a:solidFill>
              <a:ln>
                <a:noFill/>
              </a:ln>
              <a:effectLst/>
            </c:spPr>
            <c:extLst>
              <c:ext xmlns:c16="http://schemas.microsoft.com/office/drawing/2014/chart" uri="{C3380CC4-5D6E-409C-BE32-E72D297353CC}">
                <c16:uniqueId val="{00000003-CD5A-43F7-898E-4B5F21CFAC71}"/>
              </c:ext>
            </c:extLst>
          </c:dPt>
          <c:dPt>
            <c:idx val="2"/>
            <c:invertIfNegative val="0"/>
            <c:bubble3D val="0"/>
            <c:spPr>
              <a:solidFill>
                <a:srgbClr val="006C31"/>
              </a:solidFill>
              <a:ln>
                <a:solidFill>
                  <a:schemeClr val="bg1">
                    <a:lumMod val="95000"/>
                  </a:schemeClr>
                </a:solidFill>
              </a:ln>
              <a:effectLst/>
            </c:spPr>
            <c:extLst>
              <c:ext xmlns:c16="http://schemas.microsoft.com/office/drawing/2014/chart" uri="{C3380CC4-5D6E-409C-BE32-E72D297353CC}">
                <c16:uniqueId val="{00000005-CD5A-43F7-898E-4B5F21CFAC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Chart'!$A$4:$A$7</c:f>
              <c:strCache>
                <c:ptCount val="3"/>
                <c:pt idx="0">
                  <c:v>United Kingdom</c:v>
                </c:pt>
                <c:pt idx="1">
                  <c:v>Ireland</c:v>
                </c:pt>
                <c:pt idx="2">
                  <c:v>United States</c:v>
                </c:pt>
              </c:strCache>
            </c:strRef>
          </c:cat>
          <c:val>
            <c:numRef>
              <c:f>'Country Bar Chart'!$B$4:$B$7</c:f>
              <c:numCache>
                <c:formatCode>[$$-409]#,##0.00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D5A-43F7-898E-4B5F21CFAC71}"/>
            </c:ext>
          </c:extLst>
        </c:ser>
        <c:dLbls>
          <c:dLblPos val="outEnd"/>
          <c:showLegendKey val="0"/>
          <c:showVal val="1"/>
          <c:showCatName val="0"/>
          <c:showSerName val="0"/>
          <c:showPercent val="0"/>
          <c:showBubbleSize val="0"/>
        </c:dLbls>
        <c:gapWidth val="182"/>
        <c:axId val="1024622432"/>
        <c:axId val="1024612352"/>
      </c:barChart>
      <c:catAx>
        <c:axId val="10246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crossAx val="1024612352"/>
        <c:crosses val="autoZero"/>
        <c:auto val="1"/>
        <c:lblAlgn val="ctr"/>
        <c:lblOffset val="100"/>
        <c:noMultiLvlLbl val="0"/>
      </c:catAx>
      <c:valAx>
        <c:axId val="1024612352"/>
        <c:scaling>
          <c:orientation val="minMax"/>
        </c:scaling>
        <c:delete val="0"/>
        <c:axPos val="b"/>
        <c:majorGridlines>
          <c:spPr>
            <a:ln w="9525" cap="flat" cmpd="sng" algn="ctr">
              <a:solidFill>
                <a:schemeClr val="bg1">
                  <a:lumMod val="9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crossAx val="102462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BA9E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633211</xdr:colOff>
      <xdr:row>11</xdr:row>
      <xdr:rowOff>32197</xdr:rowOff>
    </xdr:from>
    <xdr:to>
      <xdr:col>17</xdr:col>
      <xdr:colOff>601013</xdr:colOff>
      <xdr:row>33</xdr:row>
      <xdr:rowOff>42927</xdr:rowOff>
    </xdr:to>
    <xdr:graphicFrame macro="">
      <xdr:nvGraphicFramePr>
        <xdr:cNvPr id="2" name="Chart 1">
          <a:extLst>
            <a:ext uri="{FF2B5EF4-FFF2-40B4-BE49-F238E27FC236}">
              <a16:creationId xmlns:a16="http://schemas.microsoft.com/office/drawing/2014/main" id="{7CB7623E-D8AE-514E-E358-18C414CB1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633212</xdr:colOff>
      <xdr:row>2</xdr:row>
      <xdr:rowOff>45397</xdr:rowOff>
    </xdr:from>
    <xdr:to>
      <xdr:col>18</xdr:col>
      <xdr:colOff>579550</xdr:colOff>
      <xdr:row>11</xdr:row>
      <xdr:rowOff>10731</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4E7F0943-98D5-4A1D-FB01-F256704CA35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614338" y="410299"/>
              <a:ext cx="9981127"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9338</xdr:colOff>
      <xdr:row>5</xdr:row>
      <xdr:rowOff>129219</xdr:rowOff>
    </xdr:from>
    <xdr:to>
      <xdr:col>22</xdr:col>
      <xdr:colOff>2898</xdr:colOff>
      <xdr:row>11</xdr:row>
      <xdr:rowOff>10732</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A049D804-05D4-B98E-9745-C5B4AEC7B83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9198859" y="1041473"/>
              <a:ext cx="1828800" cy="976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6439</xdr:colOff>
      <xdr:row>2</xdr:row>
      <xdr:rowOff>51195</xdr:rowOff>
    </xdr:from>
    <xdr:to>
      <xdr:col>25</xdr:col>
      <xdr:colOff>0</xdr:colOff>
      <xdr:row>5</xdr:row>
      <xdr:rowOff>107324</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5EC99AE8-E7F0-B294-2D97-4C70895AB91B}"/>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9195960" y="416096"/>
              <a:ext cx="3664040" cy="603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27795</xdr:colOff>
      <xdr:row>5</xdr:row>
      <xdr:rowOff>128788</xdr:rowOff>
    </xdr:from>
    <xdr:to>
      <xdr:col>25</xdr:col>
      <xdr:colOff>21356</xdr:colOff>
      <xdr:row>11</xdr:row>
      <xdr:rowOff>10731</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1E41CDC8-26D3-589D-A6A4-CD591564B5D3}"/>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21052556" y="1041042"/>
              <a:ext cx="1828800" cy="9766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225380</xdr:colOff>
      <xdr:row>9</xdr:row>
      <xdr:rowOff>75127</xdr:rowOff>
    </xdr:from>
    <xdr:to>
      <xdr:col>7</xdr:col>
      <xdr:colOff>289775</xdr:colOff>
      <xdr:row>34</xdr:row>
      <xdr:rowOff>75127</xdr:rowOff>
    </xdr:to>
    <xdr:graphicFrame macro="">
      <xdr:nvGraphicFramePr>
        <xdr:cNvPr id="7" name="Chart 6">
          <a:extLst>
            <a:ext uri="{FF2B5EF4-FFF2-40B4-BE49-F238E27FC236}">
              <a16:creationId xmlns:a16="http://schemas.microsoft.com/office/drawing/2014/main" id="{6C6DEB96-1E02-6E28-6341-171CCCD8B4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261567</xdr:colOff>
      <xdr:row>5</xdr:row>
      <xdr:rowOff>58885</xdr:rowOff>
    </xdr:from>
    <xdr:to>
      <xdr:col>8</xdr:col>
      <xdr:colOff>1051965</xdr:colOff>
      <xdr:row>22</xdr:row>
      <xdr:rowOff>53946</xdr:rowOff>
    </xdr:to>
    <xdr:graphicFrame macro="">
      <xdr:nvGraphicFramePr>
        <xdr:cNvPr id="2" name="Chart 1">
          <a:extLst>
            <a:ext uri="{FF2B5EF4-FFF2-40B4-BE49-F238E27FC236}">
              <a16:creationId xmlns:a16="http://schemas.microsoft.com/office/drawing/2014/main" id="{6ECE5670-083D-4D4F-85D8-DBF221211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13608</xdr:colOff>
      <xdr:row>1</xdr:row>
      <xdr:rowOff>1633</xdr:rowOff>
    </xdr:from>
    <xdr:to>
      <xdr:col>27</xdr:col>
      <xdr:colOff>11205</xdr:colOff>
      <xdr:row>5</xdr:row>
      <xdr:rowOff>1633</xdr:rowOff>
    </xdr:to>
    <xdr:sp macro="" textlink="">
      <xdr:nvSpPr>
        <xdr:cNvPr id="4" name="Rectangle 3">
          <a:extLst>
            <a:ext uri="{FF2B5EF4-FFF2-40B4-BE49-F238E27FC236}">
              <a16:creationId xmlns:a16="http://schemas.microsoft.com/office/drawing/2014/main" id="{BE9626B8-FE03-8798-D9BA-9909CB75A44B}"/>
            </a:ext>
          </a:extLst>
        </xdr:cNvPr>
        <xdr:cNvSpPr/>
      </xdr:nvSpPr>
      <xdr:spPr>
        <a:xfrm>
          <a:off x="135528" y="62593"/>
          <a:ext cx="15847197" cy="73152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u="none">
              <a:solidFill>
                <a:schemeClr val="bg1"/>
              </a:solidFill>
            </a:rPr>
            <a:t>COFFEE</a:t>
          </a:r>
          <a:r>
            <a:rPr lang="en-IN" sz="4000" u="none" baseline="0">
              <a:solidFill>
                <a:schemeClr val="bg1"/>
              </a:solidFill>
            </a:rPr>
            <a:t> SALES DASHBOARD</a:t>
          </a:r>
          <a:endParaRPr lang="en-IN" sz="4000" u="none">
            <a:solidFill>
              <a:schemeClr val="bg1"/>
            </a:solidFill>
          </a:endParaRPr>
        </a:p>
      </xdr:txBody>
    </xdr:sp>
    <xdr:clientData/>
  </xdr:twoCellAnchor>
  <xdr:twoCellAnchor>
    <xdr:from>
      <xdr:col>1</xdr:col>
      <xdr:colOff>13607</xdr:colOff>
      <xdr:row>16</xdr:row>
      <xdr:rowOff>159384</xdr:rowOff>
    </xdr:from>
    <xdr:to>
      <xdr:col>13</xdr:col>
      <xdr:colOff>586942</xdr:colOff>
      <xdr:row>47</xdr:row>
      <xdr:rowOff>168088</xdr:rowOff>
    </xdr:to>
    <xdr:graphicFrame macro="">
      <xdr:nvGraphicFramePr>
        <xdr:cNvPr id="5" name="Chart 4">
          <a:extLst>
            <a:ext uri="{FF2B5EF4-FFF2-40B4-BE49-F238E27FC236}">
              <a16:creationId xmlns:a16="http://schemas.microsoft.com/office/drawing/2014/main" id="{214492AA-3857-4962-87BF-6B9E2999A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9223</xdr:colOff>
      <xdr:row>6</xdr:row>
      <xdr:rowOff>13606</xdr:rowOff>
    </xdr:from>
    <xdr:to>
      <xdr:col>13</xdr:col>
      <xdr:colOff>548640</xdr:colOff>
      <xdr:row>16</xdr:row>
      <xdr:rowOff>67234</xdr:rowOff>
    </xdr:to>
    <mc:AlternateContent xmlns:mc="http://schemas.openxmlformats.org/markup-compatibility/2006" xmlns:tsle="http://schemas.microsoft.com/office/drawing/2012/timeslicer">
      <mc:Choice Requires="tsle">
        <xdr:graphicFrame macro="">
          <xdr:nvGraphicFramePr>
            <xdr:cNvPr id="6" name="Order Date 1">
              <a:extLst>
                <a:ext uri="{FF2B5EF4-FFF2-40B4-BE49-F238E27FC236}">
                  <a16:creationId xmlns:a16="http://schemas.microsoft.com/office/drawing/2014/main" id="{8617927A-BE05-484F-AACE-1C505E5EFF4C}"/>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31143" y="988966"/>
              <a:ext cx="7854617" cy="188242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60134</xdr:colOff>
      <xdr:row>11</xdr:row>
      <xdr:rowOff>60987</xdr:rowOff>
    </xdr:from>
    <xdr:to>
      <xdr:col>21</xdr:col>
      <xdr:colOff>5768</xdr:colOff>
      <xdr:row>16</xdr:row>
      <xdr:rowOff>65342</xdr:rowOff>
    </xdr:to>
    <mc:AlternateContent xmlns:mc="http://schemas.openxmlformats.org/markup-compatibility/2006" xmlns:a14="http://schemas.microsoft.com/office/drawing/2010/main">
      <mc:Choice Requires="a14">
        <xdr:graphicFrame macro="">
          <xdr:nvGraphicFramePr>
            <xdr:cNvPr id="7" name="Size 1">
              <a:extLst>
                <a:ext uri="{FF2B5EF4-FFF2-40B4-BE49-F238E27FC236}">
                  <a16:creationId xmlns:a16="http://schemas.microsoft.com/office/drawing/2014/main" id="{DF486D42-C093-42DF-B0CF-F462D29EF289}"/>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8106854" y="1950747"/>
              <a:ext cx="4212834" cy="918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76200</xdr:colOff>
      <xdr:row>6</xdr:row>
      <xdr:rowOff>0</xdr:rowOff>
    </xdr:from>
    <xdr:to>
      <xdr:col>26</xdr:col>
      <xdr:colOff>582705</xdr:colOff>
      <xdr:row>11</xdr:row>
      <xdr:rowOff>0</xdr:rowOff>
    </xdr:to>
    <mc:AlternateContent xmlns:mc="http://schemas.openxmlformats.org/markup-compatibility/2006" xmlns:a14="http://schemas.microsoft.com/office/drawing/2010/main">
      <mc:Choice Requires="a14">
        <xdr:graphicFrame macro="">
          <xdr:nvGraphicFramePr>
            <xdr:cNvPr id="8" name="Roast Type Name 1">
              <a:extLst>
                <a:ext uri="{FF2B5EF4-FFF2-40B4-BE49-F238E27FC236}">
                  <a16:creationId xmlns:a16="http://schemas.microsoft.com/office/drawing/2014/main" id="{6D38081E-55E0-48E4-9AD3-67D3E212916A}"/>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8122920" y="975360"/>
              <a:ext cx="7821705"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80077</xdr:colOff>
      <xdr:row>11</xdr:row>
      <xdr:rowOff>48872</xdr:rowOff>
    </xdr:from>
    <xdr:to>
      <xdr:col>27</xdr:col>
      <xdr:colOff>0</xdr:colOff>
      <xdr:row>16</xdr:row>
      <xdr:rowOff>65342</xdr:rowOff>
    </xdr:to>
    <mc:AlternateContent xmlns:mc="http://schemas.openxmlformats.org/markup-compatibility/2006" xmlns:a14="http://schemas.microsoft.com/office/drawing/2010/main">
      <mc:Choice Requires="a14">
        <xdr:graphicFrame macro="">
          <xdr:nvGraphicFramePr>
            <xdr:cNvPr id="9" name="Loyalty Card 1">
              <a:extLst>
                <a:ext uri="{FF2B5EF4-FFF2-40B4-BE49-F238E27FC236}">
                  <a16:creationId xmlns:a16="http://schemas.microsoft.com/office/drawing/2014/main" id="{C9E8AC27-388B-4979-A95E-89DBFCCEEE12}"/>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2393997" y="1938632"/>
              <a:ext cx="3577523" cy="930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32294</xdr:colOff>
      <xdr:row>31</xdr:row>
      <xdr:rowOff>171061</xdr:rowOff>
    </xdr:from>
    <xdr:to>
      <xdr:col>26</xdr:col>
      <xdr:colOff>582706</xdr:colOff>
      <xdr:row>48</xdr:row>
      <xdr:rowOff>11206</xdr:rowOff>
    </xdr:to>
    <xdr:graphicFrame macro="">
      <xdr:nvGraphicFramePr>
        <xdr:cNvPr id="10" name="Chart 9">
          <a:extLst>
            <a:ext uri="{FF2B5EF4-FFF2-40B4-BE49-F238E27FC236}">
              <a16:creationId xmlns:a16="http://schemas.microsoft.com/office/drawing/2014/main" id="{41633742-1225-4EC6-9749-46D9556803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32198</xdr:colOff>
      <xdr:row>16</xdr:row>
      <xdr:rowOff>163132</xdr:rowOff>
    </xdr:from>
    <xdr:to>
      <xdr:col>27</xdr:col>
      <xdr:colOff>11205</xdr:colOff>
      <xdr:row>31</xdr:row>
      <xdr:rowOff>0</xdr:rowOff>
    </xdr:to>
    <xdr:graphicFrame macro="">
      <xdr:nvGraphicFramePr>
        <xdr:cNvPr id="13" name="Chart 12">
          <a:extLst>
            <a:ext uri="{FF2B5EF4-FFF2-40B4-BE49-F238E27FC236}">
              <a16:creationId xmlns:a16="http://schemas.microsoft.com/office/drawing/2014/main" id="{28EB1BE9-8F2F-4280-8A30-DFA153F80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dha" refreshedDate="46165.356405555554" createdVersion="8" refreshedVersion="8" minRefreshableVersion="3" recordCount="1000" xr:uid="{1F302961-B187-4495-8DFA-683449DB1014}">
  <cacheSource type="worksheet">
    <worksheetSource name="orders_final"/>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0">
      <sharedItems containsSemiMixedTypes="0" containsString="0" containsNumber="1" minValue="0.2" maxValue="2.5" count="4">
        <n v="1"/>
        <n v="0.5"/>
        <n v="2.5"/>
        <n v="0.2"/>
      </sharedItems>
    </cacheField>
    <cacheField name="Unit Price" numFmtId="0">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21362842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249C57-04BA-4A1A-8FEC-202DB0FE8DAF}"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3">
  <location ref="A3:G49"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dataField="1" compact="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15" baseItem="2" numFmtId="3"/>
  </dataFields>
  <chartFormats count="11">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4">
      <pivotArea type="data" outline="0" fieldPosition="0">
        <references count="4">
          <reference field="4294967294" count="1" selected="0">
            <x v="0"/>
          </reference>
          <reference field="13" count="1" selected="0">
            <x v="2"/>
          </reference>
          <reference field="16" count="1" selected="0">
            <x v="1"/>
          </reference>
          <reference field="17" count="1" selected="0">
            <x v="4"/>
          </reference>
        </references>
      </pivotArea>
    </chartFormat>
    <chartFormat chart="1" format="5">
      <pivotArea type="data" outline="0" fieldPosition="0">
        <references count="4">
          <reference field="4294967294" count="1" selected="0">
            <x v="0"/>
          </reference>
          <reference field="13" count="1" selected="0">
            <x v="2"/>
          </reference>
          <reference field="16" count="1" selected="0">
            <x v="2"/>
          </reference>
          <reference field="17" count="1" selected="0">
            <x v="4"/>
          </reference>
        </references>
      </pivotArea>
    </chartFormat>
    <chartFormat chart="12" format="11" series="1">
      <pivotArea type="data" outline="0" fieldPosition="0">
        <references count="2">
          <reference field="4294967294" count="1" selected="0">
            <x v="0"/>
          </reference>
          <reference field="13" count="1" selected="0">
            <x v="0"/>
          </reference>
        </references>
      </pivotArea>
    </chartFormat>
    <chartFormat chart="12" format="12" series="1">
      <pivotArea type="data" outline="0" fieldPosition="0">
        <references count="2">
          <reference field="4294967294" count="1" selected="0">
            <x v="0"/>
          </reference>
          <reference field="13" count="1" selected="0">
            <x v="1"/>
          </reference>
        </references>
      </pivotArea>
    </chartFormat>
    <chartFormat chart="12" format="13" series="1">
      <pivotArea type="data" outline="0" fieldPosition="0">
        <references count="2">
          <reference field="4294967294" count="1" selected="0">
            <x v="0"/>
          </reference>
          <reference field="13" count="1" selected="0">
            <x v="2"/>
          </reference>
        </references>
      </pivotArea>
    </chartFormat>
    <chartFormat chart="12" format="14">
      <pivotArea type="data" outline="0" fieldPosition="0">
        <references count="4">
          <reference field="4294967294" count="1" selected="0">
            <x v="0"/>
          </reference>
          <reference field="13" count="1" selected="0">
            <x v="2"/>
          </reference>
          <reference field="16" count="1" selected="0">
            <x v="1"/>
          </reference>
          <reference field="17" count="1" selected="0">
            <x v="4"/>
          </reference>
        </references>
      </pivotArea>
    </chartFormat>
    <chartFormat chart="12" format="15"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6A1E87-5EE3-46AE-9243-A53535C5D3E1}"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5">
  <location ref="A3:B7"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0" baseItem="0" numFmtId="168"/>
  </dataFields>
  <chartFormats count="8">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7" count="1" selected="0">
            <x v="2"/>
          </reference>
        </references>
      </pivotArea>
    </chartFormat>
    <chartFormat chart="28" format="2">
      <pivotArea type="data" outline="0" fieldPosition="0">
        <references count="2">
          <reference field="4294967294" count="1" selected="0">
            <x v="0"/>
          </reference>
          <reference field="7" count="1" selected="0">
            <x v="0"/>
          </reference>
        </references>
      </pivotArea>
    </chartFormat>
    <chartFormat chart="28" format="3">
      <pivotArea type="data" outline="0" fieldPosition="0">
        <references count="2">
          <reference field="4294967294" count="1" selected="0">
            <x v="0"/>
          </reference>
          <reference field="7" count="1" selected="0">
            <x v="1"/>
          </reference>
        </references>
      </pivotArea>
    </chartFormat>
    <chartFormat chart="34" format="8" series="1">
      <pivotArea type="data" outline="0" fieldPosition="0">
        <references count="1">
          <reference field="4294967294" count="1" selected="0">
            <x v="0"/>
          </reference>
        </references>
      </pivotArea>
    </chartFormat>
    <chartFormat chart="34" format="9">
      <pivotArea type="data" outline="0" fieldPosition="0">
        <references count="2">
          <reference field="4294967294" count="1" selected="0">
            <x v="0"/>
          </reference>
          <reference field="7" count="1" selected="0">
            <x v="1"/>
          </reference>
        </references>
      </pivotArea>
    </chartFormat>
    <chartFormat chart="34" format="10">
      <pivotArea type="data" outline="0" fieldPosition="0">
        <references count="2">
          <reference field="4294967294" count="1" selected="0">
            <x v="0"/>
          </reference>
          <reference field="7" count="1" selected="0">
            <x v="0"/>
          </reference>
        </references>
      </pivotArea>
    </chartFormat>
    <chartFormat chart="34"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50A026-CDC7-4C47-9109-49D613B41ED0}"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4">
  <location ref="A3:B9"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0" baseItem="0"/>
  </dataFields>
  <chartFormats count="2">
    <chartFormat chart="31" format="11" series="1">
      <pivotArea type="data" outline="0" fieldPosition="0">
        <references count="1">
          <reference field="4294967294" count="1" selected="0">
            <x v="0"/>
          </reference>
        </references>
      </pivotArea>
    </chartFormat>
    <chartFormat chart="33"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EDE9E26-61B8-4C0E-915C-9CD6AD158A9D}" sourceName="Size">
  <pivotTables>
    <pivotTable tabId="20" name="Total Sales"/>
  </pivotTables>
  <data>
    <tabular pivotCacheId="213628428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452C6FA3-6462-406F-9C6A-B37D66A4ADF3}" sourceName="Roast Type Name">
  <pivotTables>
    <pivotTable tabId="20" name="Total Sales"/>
  </pivotTables>
  <data>
    <tabular pivotCacheId="213628428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AEC466E1-CC8D-4DAE-AF99-8BF72C0072AA}" sourceName="Loyalty Card">
  <pivotTables>
    <pivotTable tabId="20" name="Total Sales"/>
  </pivotTables>
  <data>
    <tabular pivotCacheId="213628428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CD06D286-46BD-4305-99DC-986F24F86A20}" cache="Slicer_Size" caption="Size" columnCount="2" style="Purple Slicer" rowHeight="234950"/>
  <slicer name="Roast Type Name" xr10:uid="{58DAD54C-36E4-4C56-853F-F1FA25936C44}" cache="Slicer_Roast_Type_Name" caption="Roast Type Name" columnCount="3" style="Purple Slicer" rowHeight="234950"/>
  <slicer name="Loyalty Card" xr10:uid="{BF0E0E7F-EAE8-4E55-9742-963FDCD2DF1F}" cache="Slicer_Loyalty_Card" caption="Loyalty Card" style="Purple Slic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8A4F771D-C087-4512-8B8B-71CB524B9EA5}" cache="Slicer_Size" caption="Size" columnCount="2" style="Purple Slicer" rowHeight="234950"/>
  <slicer name="Roast Type Name 1" xr10:uid="{A341CC64-C4E5-48E3-877D-C29A27FE0A93}" cache="Slicer_Roast_Type_Name" caption="Roast Type Name" columnCount="3" style="Purple Slicer" rowHeight="234950"/>
  <slicer name="Loyalty Card 1" xr10:uid="{D78D70D2-5D62-4DD8-B63F-3C8BFBC98346}" cache="Slicer_Loyalty_Card" caption="Loyalty Card"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53F0C9-BD2E-46E5-B14F-454C3E0AEF70}" name="orders_final" displayName="orders_final" ref="A1:P1001" totalsRowShown="0">
  <autoFilter ref="A1:P1001" xr:uid="{F853F0C9-BD2E-46E5-B14F-454C3E0AEF70}"/>
  <tableColumns count="16">
    <tableColumn id="1" xr3:uid="{7D1A0ADE-A69A-4813-8C1C-16464F50C6BB}" name="Order ID"/>
    <tableColumn id="2" xr3:uid="{D9FCFE64-CE87-4138-A399-6EF77C397BAE}" name="Order Date" dataDxfId="2"/>
    <tableColumn id="3" xr3:uid="{2E48EE1B-8CE5-442D-A3D4-A844AE550071}" name="Customer ID"/>
    <tableColumn id="4" xr3:uid="{AFEE0454-A794-4950-AACB-3A99D8A20159}" name="Product ID"/>
    <tableColumn id="5" xr3:uid="{639D3F31-82F7-460D-9BBB-2E325B076332}" name="Quantity"/>
    <tableColumn id="6" xr3:uid="{37ACAEFC-A7EE-4AAC-B636-59E64E95AB82}" name="Customer Name"/>
    <tableColumn id="7" xr3:uid="{FFCFE8CC-81DD-4F10-93F3-244BE0393F53}" name="Email"/>
    <tableColumn id="8" xr3:uid="{FE2BFCE6-B32B-417F-9E8A-BE2F02DC1395}" name="Country"/>
    <tableColumn id="9" xr3:uid="{7D17F145-84A7-4E94-8813-09A13E489DE1}" name="Coffee Type"/>
    <tableColumn id="10" xr3:uid="{1F175990-A789-4E62-91B6-B70FBA611A9D}" name="Roast Type"/>
    <tableColumn id="11" xr3:uid="{C5815CA8-F63A-4B24-9E47-B3FF0B15C767}" name="Size"/>
    <tableColumn id="12" xr3:uid="{B4BBF01B-DBCA-4EAE-AB88-F063681BDA26}" name="Unit Price"/>
    <tableColumn id="13" xr3:uid="{5BA56572-1363-49EC-BA4B-E41527A7AC67}" name="Sales"/>
    <tableColumn id="14" xr3:uid="{3F30C8EC-AD50-466F-8634-84F957B78DC9}" name="Coffee Type Name"/>
    <tableColumn id="15" xr3:uid="{4E45C703-B442-480E-B06C-5753F3E0017F}" name="Roast Type Name"/>
    <tableColumn id="16" xr3:uid="{761A71A4-F77B-4D18-9641-929E7914F17C}" name="Loyalty Card" dataDxfId="1">
      <calculatedColumnFormula>_xlfn.XLOOKUP(orders_final[[#This Row],[Customer ID]], customers!$A$1:$A$1001, customers!$I$1:$I$1001, 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ACD819-7CE1-4872-9E8B-DEC415A20F38}" name="Orders" displayName="Orders" ref="A1:XFD1048576" totalsRowShown="0" headerRowDxfId="0">
  <autoFilter ref="A1:XFD1048576" xr:uid="{10ACD819-7CE1-4872-9E8B-DEC415A20F38}"/>
  <tableColumns count="16384">
    <tableColumn id="1" xr3:uid="{60DE918A-2EF5-4C82-9766-331F368ED3CF}" name="Order ID"/>
    <tableColumn id="2" xr3:uid="{6621DB00-BF9A-4C0E-9398-10A575ED785A}" name="Order Date"/>
    <tableColumn id="3" xr3:uid="{8F9ADA2F-177E-4482-A738-FEA776AAF920}" name="Customer ID"/>
    <tableColumn id="4" xr3:uid="{5D2D17CB-F7AF-41D1-A176-A30B310A79AF}" name="Product ID"/>
    <tableColumn id="5" xr3:uid="{E5F82777-A3E9-4154-B675-A3BCDF655F0A}" name="Quantity"/>
    <tableColumn id="6" xr3:uid="{0FDD1FF6-54C9-4AA6-8FF8-7492DABAF9CA}" name="Customer Name"/>
    <tableColumn id="7" xr3:uid="{4978CEE1-E481-4280-908B-C83312187E15}" name="Email"/>
    <tableColumn id="8" xr3:uid="{D2C90A18-E8EC-426F-B097-90511A2281FC}" name="Country"/>
    <tableColumn id="9" xr3:uid="{5030660D-86C3-4B52-AD08-F5202567B9DA}" name="Coffee Type"/>
    <tableColumn id="10" xr3:uid="{63D803D9-F5C7-411F-A7DF-50FD6DD698B1}" name="Roast Type"/>
    <tableColumn id="11" xr3:uid="{3C56A587-1BE2-407E-B179-8E38BBBEE467}" name="Size"/>
    <tableColumn id="12" xr3:uid="{210DC555-B32F-4152-A798-4E5B40127A0E}" name="Unit Price"/>
    <tableColumn id="13" xr3:uid="{9A9CAD86-C134-4674-AE2E-A0DD4902BA2F}" name="Sales"/>
    <tableColumn id="14" xr3:uid="{32EF38BD-0043-4C6A-814F-633601191FE5}" name="Coffee Type Name"/>
    <tableColumn id="15" xr3:uid="{6D39CA4E-61ED-4A43-9F6E-D7B787FD8DC3}" name="Column16370"/>
    <tableColumn id="16" xr3:uid="{CD78B83A-9FDD-49A0-A2CE-57FCA7593719}" name="Column1"/>
    <tableColumn id="17" xr3:uid="{9BBDE267-2A8D-45F0-85D3-CF096C3DAB15}" name="Column2"/>
    <tableColumn id="18" xr3:uid="{FB0F58EB-7E7A-478B-AFE7-E84BD5A75C98}" name="Column3"/>
    <tableColumn id="19" xr3:uid="{FBC4F594-905D-4C05-A9BF-07BD37B3561E}" name="Column4"/>
    <tableColumn id="20" xr3:uid="{C8617A3D-F7BA-40A2-93D5-6E62D6731AAA}" name="Column5"/>
    <tableColumn id="21" xr3:uid="{D6E35B4F-87EB-4D5C-A1C8-8D6DE5698C57}" name="Column6"/>
    <tableColumn id="22" xr3:uid="{3AA0CBFE-F657-4BD9-AAFB-B746BC1E0D18}" name="Column7"/>
    <tableColumn id="23" xr3:uid="{87160C9E-A81B-4087-9873-636F57477402}" name="Column8"/>
    <tableColumn id="24" xr3:uid="{A9FDEF99-3405-4D21-A5CF-AF09739CF7F6}" name="Column9"/>
    <tableColumn id="25" xr3:uid="{C4BED08E-5853-4C19-AE24-78FE79CBD937}" name="Column10"/>
    <tableColumn id="26" xr3:uid="{CBD096E1-E0E6-4390-9891-E599C637E4B7}" name="Column11"/>
    <tableColumn id="27" xr3:uid="{35894112-7FA7-4816-95BA-9FBFDC8703D7}" name="Column12"/>
    <tableColumn id="28" xr3:uid="{39B5ABDB-5B00-4672-B058-8A757F54F0EF}" name="Column13"/>
    <tableColumn id="29" xr3:uid="{61ED32BF-5AE3-4D15-8B4D-593BA433D7A0}" name="Column14"/>
    <tableColumn id="30" xr3:uid="{65F7945E-4650-48BE-90E6-B210D48A7E8D}" name="Column15"/>
    <tableColumn id="31" xr3:uid="{61984F14-2DAB-4C08-B6D7-48798AB104A0}" name="Column16"/>
    <tableColumn id="32" xr3:uid="{EA880362-7FE5-4483-AD2A-7F1B5F633AA2}" name="Column17"/>
    <tableColumn id="33" xr3:uid="{FCE0EC55-0486-4A86-86D6-70997CCA2A0F}" name="Column18"/>
    <tableColumn id="34" xr3:uid="{142E5F70-A80E-41F9-B5E6-A55408EA1941}" name="Column19"/>
    <tableColumn id="35" xr3:uid="{148FC81A-993C-4A65-88C6-BE9AC0DBCE94}" name="Column20"/>
    <tableColumn id="36" xr3:uid="{14CD3E2D-734C-417E-A1E2-072A92741FC6}" name="Column21"/>
    <tableColumn id="37" xr3:uid="{D1454A1A-5BD8-4DBE-8694-F7A2AD7F405D}" name="Column22"/>
    <tableColumn id="38" xr3:uid="{680B5B5D-A2B8-4EC4-BE10-1869B91A4E5D}" name="Column23"/>
    <tableColumn id="39" xr3:uid="{73DD47F0-7963-4D70-9D2C-B2A5CF1F13C8}" name="Column24"/>
    <tableColumn id="40" xr3:uid="{8C4E4721-6769-406E-9B2B-D7AF93BAE5BF}" name="Column25"/>
    <tableColumn id="41" xr3:uid="{93303C85-113A-4D43-B5C1-CA93EE572161}" name="Column26"/>
    <tableColumn id="42" xr3:uid="{FAFC6C03-103D-43E9-B709-56F2C48F3B57}" name="Column27"/>
    <tableColumn id="43" xr3:uid="{33D68019-A9CB-4A5D-A809-713A4D59F00E}" name="Column28"/>
    <tableColumn id="44" xr3:uid="{68264600-96C3-40EC-B9A9-EAF5CCE54404}" name="Column29"/>
    <tableColumn id="45" xr3:uid="{693762FC-32A7-43E8-9085-CC4BEB4E9FFB}" name="Column30"/>
    <tableColumn id="46" xr3:uid="{7E18A53B-7723-4E9C-B5EE-540D4585876C}" name="Column31"/>
    <tableColumn id="47" xr3:uid="{57DCE65E-5938-4C03-A0BF-207FD30B1D47}" name="Column32"/>
    <tableColumn id="48" xr3:uid="{0856FF7A-4BCF-467D-A456-1DED109FCA02}" name="Column33"/>
    <tableColumn id="49" xr3:uid="{49A6E402-E33B-4E1C-A314-C9D328AE474F}" name="Column34"/>
    <tableColumn id="50" xr3:uid="{DC36464B-3CFF-4D12-8808-77E5D6F61C08}" name="Column35"/>
    <tableColumn id="51" xr3:uid="{F6462928-2CF8-40B5-B4D8-AEA175C9A3FA}" name="Column36"/>
    <tableColumn id="52" xr3:uid="{EA4E821D-6445-4F94-BC71-166B91786836}" name="Column37"/>
    <tableColumn id="53" xr3:uid="{B634CC28-416B-4FA2-8E1E-694B1060E086}" name="Column38"/>
    <tableColumn id="54" xr3:uid="{3FCCED17-C885-40A7-9B85-D78A99C64F1C}" name="Column39"/>
    <tableColumn id="55" xr3:uid="{9A4EE574-C2B9-457E-8DD1-056F427084C0}" name="Column40"/>
    <tableColumn id="56" xr3:uid="{BC207676-763B-416E-AF51-0E6165574875}" name="Column41"/>
    <tableColumn id="57" xr3:uid="{0C9ADD70-BE3D-4D5A-9E00-5237DE63E624}" name="Column42"/>
    <tableColumn id="58" xr3:uid="{C8694147-AF47-4292-A653-293149004202}" name="Column43"/>
    <tableColumn id="59" xr3:uid="{77AE1E33-DBEE-4FB7-BB0C-706FFD176827}" name="Column44"/>
    <tableColumn id="60" xr3:uid="{7960F5ED-C233-4648-B4EB-7D9EC7CF071E}" name="Column45"/>
    <tableColumn id="61" xr3:uid="{1A6A6E3F-4506-4A87-886E-F233D0390C54}" name="Column46"/>
    <tableColumn id="62" xr3:uid="{4C3BF4A7-CCF4-4252-815B-8F81FAAE2BF1}" name="Column47"/>
    <tableColumn id="63" xr3:uid="{6F574642-B21D-4F55-B4EA-065915A30D42}" name="Column48"/>
    <tableColumn id="64" xr3:uid="{765EDFC1-2699-435F-B93E-9F640239A401}" name="Column49"/>
    <tableColumn id="65" xr3:uid="{699391B0-5AFD-4B42-BC07-F27D5BF388B0}" name="Column50"/>
    <tableColumn id="66" xr3:uid="{76C8785A-0E36-42B6-BA4D-CF77249575E2}" name="Column51"/>
    <tableColumn id="67" xr3:uid="{6EA272B3-F300-4948-9485-A8BE4405F457}" name="Column52"/>
    <tableColumn id="68" xr3:uid="{2AB3A8BA-4DEC-410C-B9CD-0588825CFFFF}" name="Column53"/>
    <tableColumn id="69" xr3:uid="{421C2375-28B5-44F0-937D-91B9FB3939D2}" name="Column54"/>
    <tableColumn id="70" xr3:uid="{B07A66BA-0DC5-4B75-8F6A-04AF4734E63A}" name="Column55"/>
    <tableColumn id="71" xr3:uid="{9283DC6C-5092-448E-986F-5D211772C5C0}" name="Column56"/>
    <tableColumn id="72" xr3:uid="{310F86DF-54B9-4DD8-9799-FFAC10181E45}" name="Column57"/>
    <tableColumn id="73" xr3:uid="{041D4673-FEFE-4659-B816-71B47DE1CA1F}" name="Column58"/>
    <tableColumn id="74" xr3:uid="{524039CD-89E8-4C5F-8013-EE6AA7E4C476}" name="Column59"/>
    <tableColumn id="75" xr3:uid="{19A26519-DE20-4C3E-A181-0FADE3242181}" name="Column60"/>
    <tableColumn id="76" xr3:uid="{65AD5F4A-32C6-419E-9AC0-3B13C51CD5B3}" name="Column61"/>
    <tableColumn id="77" xr3:uid="{7EC1E93C-8BFA-46ED-B4D1-50A9269687B8}" name="Column62"/>
    <tableColumn id="78" xr3:uid="{A2F7F4AB-7589-4A1E-AC8B-50DC36DC674B}" name="Column63"/>
    <tableColumn id="79" xr3:uid="{2A0366F1-BE5F-4AAF-A8D5-F5C68788C021}" name="Column64"/>
    <tableColumn id="80" xr3:uid="{EFFA3820-93B6-4773-BEB8-24D68FCD8A8B}" name="Column65"/>
    <tableColumn id="81" xr3:uid="{4ECBCAE0-B029-49C0-9FA0-1C9C02780A41}" name="Column66"/>
    <tableColumn id="82" xr3:uid="{4BA806C2-BF12-4D98-8435-4A937ED5FFA1}" name="Column67"/>
    <tableColumn id="83" xr3:uid="{A47B69A8-C25C-477F-8783-F5A89A86D3B6}" name="Column68"/>
    <tableColumn id="84" xr3:uid="{1E2C4DA7-6D8D-4420-8CD8-1F6B2D7043F6}" name="Column69"/>
    <tableColumn id="85" xr3:uid="{B685EB41-A220-49F3-B94E-C1AC62250215}" name="Column70"/>
    <tableColumn id="86" xr3:uid="{6C21767A-10BA-495F-A8B8-956A2C3FCDD7}" name="Column71"/>
    <tableColumn id="87" xr3:uid="{10CEB329-8F60-4F72-A5E8-2974790B895A}" name="Column72"/>
    <tableColumn id="88" xr3:uid="{C394A805-3DB2-4CC5-A8C0-0E54CDE5AF10}" name="Column73"/>
    <tableColumn id="89" xr3:uid="{AB3C3DF9-D56D-4B4F-BF7C-6E4358E06C5D}" name="Column74"/>
    <tableColumn id="90" xr3:uid="{48EFF79E-0729-4DD2-B59D-4FF028F7CB52}" name="Column75"/>
    <tableColumn id="91" xr3:uid="{F8818462-9F72-41DA-8C00-FBDF4DBB49E5}" name="Column76"/>
    <tableColumn id="92" xr3:uid="{1B41DA7B-0FB6-4FFA-BA36-ECF9513F274E}" name="Column77"/>
    <tableColumn id="93" xr3:uid="{6F99EE9F-4693-4920-8C61-BAA4D1A621A4}" name="Column78"/>
    <tableColumn id="94" xr3:uid="{1DBC668B-8384-4E12-BA61-AD690F526DF7}" name="Column79"/>
    <tableColumn id="95" xr3:uid="{808762C2-67A6-469F-B680-146E81EFC669}" name="Column80"/>
    <tableColumn id="96" xr3:uid="{B5E3C763-111F-440D-BC31-2B5447F37EED}" name="Column81"/>
    <tableColumn id="97" xr3:uid="{1CF1F97F-6FE8-4993-BF6F-8D7CE85531E6}" name="Column82"/>
    <tableColumn id="98" xr3:uid="{126B2284-58F0-4464-AB43-A86651956E82}" name="Column83"/>
    <tableColumn id="99" xr3:uid="{9722122A-4780-4DB5-9940-5670C194D8C6}" name="Column84"/>
    <tableColumn id="100" xr3:uid="{DD2B05CD-C407-40BF-A32C-8A2067FEBD6D}" name="Column85"/>
    <tableColumn id="101" xr3:uid="{AEB01866-131B-483A-BB8F-6F46343FDC58}" name="Column86"/>
    <tableColumn id="102" xr3:uid="{BCF8757C-1400-4C48-8A92-605E024296D1}" name="Column87"/>
    <tableColumn id="103" xr3:uid="{D1F8A8E7-A170-42F8-AFF0-789292B30E4B}" name="Column88"/>
    <tableColumn id="104" xr3:uid="{639A3A55-5C3C-422F-93A7-45D8FA12CD3B}" name="Column89"/>
    <tableColumn id="105" xr3:uid="{48E47909-5301-4E4E-82A7-E80E160C7D00}" name="Column90"/>
    <tableColumn id="106" xr3:uid="{33100D36-D591-47F1-A575-25EF8882F2B9}" name="Column91"/>
    <tableColumn id="107" xr3:uid="{AB2FB14E-A283-4EAD-8591-DABAB6B54618}" name="Column92"/>
    <tableColumn id="108" xr3:uid="{355D48DD-3DBC-43C9-804E-83EA681CA55D}" name="Column93"/>
    <tableColumn id="109" xr3:uid="{C7056211-9C9B-417A-84C2-53C5F99543BD}" name="Column94"/>
    <tableColumn id="110" xr3:uid="{749B1033-7482-4D96-89A4-5292DD03AA9E}" name="Column95"/>
    <tableColumn id="111" xr3:uid="{25497416-CBCF-44F6-A2BE-B92E82BDB812}" name="Column96"/>
    <tableColumn id="112" xr3:uid="{21C6D55B-513D-4EFD-83FF-2A53A052526F}" name="Column97"/>
    <tableColumn id="113" xr3:uid="{811D9AA8-BFA0-4E3D-BA4D-A02D4A16A672}" name="Column98"/>
    <tableColumn id="114" xr3:uid="{C3E8268E-F925-4BEC-BBE7-5BE1F9565CF0}" name="Column99"/>
    <tableColumn id="115" xr3:uid="{D48865A1-B0D7-44CF-839C-5FEB581939A0}" name="Column100"/>
    <tableColumn id="116" xr3:uid="{E321C6F3-91F0-413F-944A-9DF86777CEA0}" name="Column101"/>
    <tableColumn id="117" xr3:uid="{59ECFFD5-7159-4CFF-AD9B-A00F18FA8748}" name="Column102"/>
    <tableColumn id="118" xr3:uid="{11972DF7-2659-4A02-A146-19C19DD44328}" name="Column103"/>
    <tableColumn id="119" xr3:uid="{242884F3-EEE8-440C-98E8-9B9E693C3F63}" name="Column104"/>
    <tableColumn id="120" xr3:uid="{2FBD0275-3B3C-4F8E-A33F-BC69FEB37575}" name="Column105"/>
    <tableColumn id="121" xr3:uid="{DCC5790A-2281-4884-92FA-D4A8252F6410}" name="Column106"/>
    <tableColumn id="122" xr3:uid="{FFF814D0-E084-48A1-8F8A-B3473E5F7182}" name="Column107"/>
    <tableColumn id="123" xr3:uid="{CA3599FA-E896-4A55-B751-7F43EA00A137}" name="Column108"/>
    <tableColumn id="124" xr3:uid="{79A57AB1-95CB-41D5-A6E4-F0B0396EEB5F}" name="Column109"/>
    <tableColumn id="125" xr3:uid="{D453BB34-241B-41C4-B2AF-6699805FE905}" name="Column110"/>
    <tableColumn id="126" xr3:uid="{1AF0292E-F7C9-41C8-A94F-5BF145B41290}" name="Column111"/>
    <tableColumn id="127" xr3:uid="{4A1C1CA3-5134-4475-B7B8-4C6D313B6378}" name="Column112"/>
    <tableColumn id="128" xr3:uid="{E9F55E2A-57CD-44AD-B959-603870DCB473}" name="Column113"/>
    <tableColumn id="129" xr3:uid="{54286468-1FAE-4F52-952F-E802EF07AA5A}" name="Column114"/>
    <tableColumn id="130" xr3:uid="{9D02171A-5A9B-47B0-912A-43188AE50874}" name="Column115"/>
    <tableColumn id="131" xr3:uid="{873627B5-E782-4DDB-AA33-CABB0249DCF2}" name="Column116"/>
    <tableColumn id="132" xr3:uid="{D7F41E67-37E3-420B-BC3E-951C38684BA3}" name="Column117"/>
    <tableColumn id="133" xr3:uid="{BE896441-670F-4E1A-8F3D-EC6DD199DA90}" name="Column118"/>
    <tableColumn id="134" xr3:uid="{84B25C15-3905-4B26-8648-54B2ACA40792}" name="Column119"/>
    <tableColumn id="135" xr3:uid="{F86FB359-020C-4F16-95E7-AF56E6251AE7}" name="Column120"/>
    <tableColumn id="136" xr3:uid="{5F1CD807-B3BC-4E06-9316-2571D5334DDB}" name="Column121"/>
    <tableColumn id="137" xr3:uid="{B3377A5F-45A2-40CA-81AA-FFCAD50198B2}" name="Column122"/>
    <tableColumn id="138" xr3:uid="{E60F139A-3371-414B-9F96-6AD12B54965A}" name="Column123"/>
    <tableColumn id="139" xr3:uid="{8CA76381-B599-440B-97FD-13418900C7EA}" name="Column124"/>
    <tableColumn id="140" xr3:uid="{48A58E48-B3D1-4EB4-BAB8-2B1F5822BC39}" name="Column125"/>
    <tableColumn id="141" xr3:uid="{0D35B8B0-3461-4208-970A-7D49FE85FA0E}" name="Column126"/>
    <tableColumn id="142" xr3:uid="{6CACFD41-5F09-44E3-AA11-60B945478FC7}" name="Column127"/>
    <tableColumn id="143" xr3:uid="{5FE97D92-613B-4A94-AD72-03DF92533B0E}" name="Column128"/>
    <tableColumn id="144" xr3:uid="{74D0E8B0-A7EF-4881-B4C4-D5772EAC5263}" name="Column129"/>
    <tableColumn id="145" xr3:uid="{20EAC8B7-144A-4717-8FC3-631F0FB27843}" name="Column130"/>
    <tableColumn id="146" xr3:uid="{BA5430AC-783D-4C69-81A2-AE7732F23A82}" name="Column131"/>
    <tableColumn id="147" xr3:uid="{F0C3294E-D595-4F73-974C-DD1741E905C2}" name="Column132"/>
    <tableColumn id="148" xr3:uid="{0E82CC7C-000D-4AB7-A75B-B15B281F4FDA}" name="Column133"/>
    <tableColumn id="149" xr3:uid="{59D36B3B-C53B-4161-BA5D-02CEC0870D10}" name="Column134"/>
    <tableColumn id="150" xr3:uid="{2BDF9872-4B1E-42A9-82A2-3E0F9464B7CB}" name="Column135"/>
    <tableColumn id="151" xr3:uid="{08452668-24C5-444B-A57A-4BDC5675AEF6}" name="Column136"/>
    <tableColumn id="152" xr3:uid="{C2CA4085-F44F-4FE0-96E8-514A59417289}" name="Column137"/>
    <tableColumn id="153" xr3:uid="{DF3BDB63-E250-4283-A034-7FA34C0CFC21}" name="Column138"/>
    <tableColumn id="154" xr3:uid="{E304CF6B-2CDB-4862-82B8-14C608BD5CAF}" name="Column139"/>
    <tableColumn id="155" xr3:uid="{E092CA00-C02D-4925-BA89-9245D91A6852}" name="Column140"/>
    <tableColumn id="156" xr3:uid="{27A697F0-91F6-49CA-8C4C-1D92FCEC0808}" name="Column141"/>
    <tableColumn id="157" xr3:uid="{513B47DC-5359-47BB-84BF-E33856EA02DB}" name="Column142"/>
    <tableColumn id="158" xr3:uid="{B46DEECA-F595-4F67-83B9-BC197984FCB5}" name="Column143"/>
    <tableColumn id="159" xr3:uid="{0E3D5C4A-BE9A-4616-B137-C95560DCB65E}" name="Column144"/>
    <tableColumn id="160" xr3:uid="{D013E4EF-556E-4D36-9EE2-5DC619B11820}" name="Column145"/>
    <tableColumn id="161" xr3:uid="{D45319F4-867C-4DF5-BF23-FDBAFBC022AA}" name="Column146"/>
    <tableColumn id="162" xr3:uid="{A24954BD-7FA2-4385-BBAA-10BCD4E85EC6}" name="Column147"/>
    <tableColumn id="163" xr3:uid="{B8A84C1B-AD6C-4A70-A6C5-B25ACA6C2976}" name="Column148"/>
    <tableColumn id="164" xr3:uid="{B5BCF51F-B48F-49DA-B337-7B990C3662F9}" name="Column149"/>
    <tableColumn id="165" xr3:uid="{AD8118E1-20D4-442B-A1AC-248E887FDE08}" name="Column150"/>
    <tableColumn id="166" xr3:uid="{D39CA60B-F8C1-4EAD-A7AD-C7A0489497A0}" name="Column151"/>
    <tableColumn id="167" xr3:uid="{34DBC713-4DA3-48F8-BBD6-6DF1FF715FC4}" name="Column152"/>
    <tableColumn id="168" xr3:uid="{584AD9AF-1E65-4480-B8E4-215C7CE13410}" name="Column153"/>
    <tableColumn id="169" xr3:uid="{295E54A5-273B-4B39-BE67-15095024E8A8}" name="Column154"/>
    <tableColumn id="170" xr3:uid="{A75F7AEA-0E4B-4492-838A-755E67E2A8A5}" name="Column155"/>
    <tableColumn id="171" xr3:uid="{EA22587D-30BB-4486-8FB6-CDE45385A34B}" name="Column156"/>
    <tableColumn id="172" xr3:uid="{8E142D61-30A1-460D-8B49-26308762B121}" name="Column157"/>
    <tableColumn id="173" xr3:uid="{03CFCB47-07DB-40BB-8F51-C550A12DCE84}" name="Column158"/>
    <tableColumn id="174" xr3:uid="{ED8A64AB-08DA-4B48-AC41-304D6C55A8DA}" name="Column159"/>
    <tableColumn id="175" xr3:uid="{8F08DDA2-FC7F-44A1-B445-9E5E44637D9F}" name="Column160"/>
    <tableColumn id="176" xr3:uid="{569EDE8A-46F9-47F6-945E-23CC362F32CA}" name="Column161"/>
    <tableColumn id="177" xr3:uid="{9AF3EF35-D614-4F97-8EF8-F7D1F5ABC829}" name="Column162"/>
    <tableColumn id="178" xr3:uid="{E3FED88A-EA55-449F-879A-B4282E358F36}" name="Column163"/>
    <tableColumn id="179" xr3:uid="{6F43A047-F1E4-4803-A626-4C455A2F0D8B}" name="Column164"/>
    <tableColumn id="180" xr3:uid="{A6ECF96C-FBCA-443B-A3CE-20AE87DAE34A}" name="Column165"/>
    <tableColumn id="181" xr3:uid="{1950B3B0-9BD3-45F0-872B-A323E154F22D}" name="Column166"/>
    <tableColumn id="182" xr3:uid="{7ECCFCBB-A4E6-43E1-B27E-159BB7C471AD}" name="Column167"/>
    <tableColumn id="183" xr3:uid="{8967FF90-8F02-4FB1-98FE-79EFF81FAA0D}" name="Column168"/>
    <tableColumn id="184" xr3:uid="{3EEBD3C6-909F-4F1C-B401-0515437D90C9}" name="Column169"/>
    <tableColumn id="185" xr3:uid="{1DCCCE14-F09A-49E9-9DE1-C68F92361EE3}" name="Column170"/>
    <tableColumn id="186" xr3:uid="{A9915832-4FC1-456D-8CC8-464EE76D4C8B}" name="Column171"/>
    <tableColumn id="187" xr3:uid="{129BBF7A-FE3A-46EC-B257-E5CEA6BA6732}" name="Column172"/>
    <tableColumn id="188" xr3:uid="{03787500-CBFE-4A23-8FBB-3CF0D60E6192}" name="Column173"/>
    <tableColumn id="189" xr3:uid="{950E50B9-1495-4C88-8E71-DD3AB3A88996}" name="Column174"/>
    <tableColumn id="190" xr3:uid="{E61CD81A-DE4B-4E18-B56C-82EFBC753819}" name="Column175"/>
    <tableColumn id="191" xr3:uid="{A6D22863-6947-467A-A220-DECEB4FF1070}" name="Column176"/>
    <tableColumn id="192" xr3:uid="{180CC987-AB05-4C41-AF3D-673519C4FE10}" name="Column177"/>
    <tableColumn id="193" xr3:uid="{BAE2FEC4-2382-41DC-8076-F38D5C11F015}" name="Column178"/>
    <tableColumn id="194" xr3:uid="{1B624890-55DE-403C-9BE6-F3AEC51D8686}" name="Column179"/>
    <tableColumn id="195" xr3:uid="{0371987F-BD6E-4370-99C5-80651F2E893A}" name="Column180"/>
    <tableColumn id="196" xr3:uid="{7E9CB023-B7F6-4E69-B6A4-EB0BB3D2A240}" name="Column181"/>
    <tableColumn id="197" xr3:uid="{9BD43433-DEC1-483F-8841-A0A4A7CEB966}" name="Column182"/>
    <tableColumn id="198" xr3:uid="{8EAFFEEA-1160-4A2D-AB60-542EA506B207}" name="Column183"/>
    <tableColumn id="199" xr3:uid="{D37CDF21-6785-48A4-A3F2-4C470DF85377}" name="Column184"/>
    <tableColumn id="200" xr3:uid="{64C71D2C-6970-4B56-AA40-CAC3ED6289B4}" name="Column185"/>
    <tableColumn id="201" xr3:uid="{99D0EA2B-4CD2-49AA-BAB3-D4E914C73430}" name="Column186"/>
    <tableColumn id="202" xr3:uid="{72996688-9D4C-4425-B5E4-3425BC7135DE}" name="Column187"/>
    <tableColumn id="203" xr3:uid="{C66FDD70-D57C-4A30-B0E9-CE1F8012AB3F}" name="Column188"/>
    <tableColumn id="204" xr3:uid="{359FCF6D-C270-491C-8F24-B0A7792FD5CB}" name="Column189"/>
    <tableColumn id="205" xr3:uid="{4B7CA6CA-4F53-4817-BFEE-8DB69EE03964}" name="Column190"/>
    <tableColumn id="206" xr3:uid="{9EDFEA13-F031-4C08-800D-7201F859A278}" name="Column191"/>
    <tableColumn id="207" xr3:uid="{2904A558-3F21-4B99-94C6-C87545CE51C2}" name="Column192"/>
    <tableColumn id="208" xr3:uid="{7618410C-71E6-4C6A-AD19-B74F77C11ECD}" name="Column193"/>
    <tableColumn id="209" xr3:uid="{1406ADAC-6B91-4281-9C82-A6DA7DCAB5B8}" name="Column194"/>
    <tableColumn id="210" xr3:uid="{9FD7A023-8686-45C0-AD3F-66F2AC21EF63}" name="Column195"/>
    <tableColumn id="211" xr3:uid="{230DF36F-CA6A-4168-81AA-9863E63369FB}" name="Column196"/>
    <tableColumn id="212" xr3:uid="{3833CF90-2041-49A9-9675-193AE371555E}" name="Column197"/>
    <tableColumn id="213" xr3:uid="{7AF2FD5E-DA7F-4A6F-A539-7AC114189FC3}" name="Column198"/>
    <tableColumn id="214" xr3:uid="{636360F4-FBF0-4197-8837-B1DA1AE0EC74}" name="Column199"/>
    <tableColumn id="215" xr3:uid="{9F7FB0BF-F8E8-46BD-B8A0-D4F24E5260A6}" name="Column200"/>
    <tableColumn id="216" xr3:uid="{7CF3FC29-6739-4478-BEB0-F5BA447E658E}" name="Column201"/>
    <tableColumn id="217" xr3:uid="{0373B239-9032-47AF-91C7-F7FCD9B09D1C}" name="Column202"/>
    <tableColumn id="218" xr3:uid="{1CE52FA1-9D12-4BE1-B46B-AC93590DF8EB}" name="Column203"/>
    <tableColumn id="219" xr3:uid="{4DB64C4A-07B4-4257-85E3-157C837014F1}" name="Column204"/>
    <tableColumn id="220" xr3:uid="{EEA7005A-2CC4-4B8F-B4A7-9CFBF46AE859}" name="Column205"/>
    <tableColumn id="221" xr3:uid="{8A40D63E-4B2D-41FF-A8C6-9C541C770708}" name="Column206"/>
    <tableColumn id="222" xr3:uid="{887E52B8-B9BF-49ED-A2FD-81D1BD566BC4}" name="Column207"/>
    <tableColumn id="223" xr3:uid="{A8033E42-D57B-4AB2-875C-E1E281D85EBA}" name="Column208"/>
    <tableColumn id="224" xr3:uid="{F575EBC2-ACD0-41F1-B71D-8E0BA4BC8CBC}" name="Column209"/>
    <tableColumn id="225" xr3:uid="{6AA16102-8DC0-46DA-909C-EC839718B210}" name="Column210"/>
    <tableColumn id="226" xr3:uid="{0FEA99FB-86F6-4565-B7D8-68940AC95028}" name="Column211"/>
    <tableColumn id="227" xr3:uid="{766FAC60-A1AD-4DC0-8702-5105F95AC437}" name="Column212"/>
    <tableColumn id="228" xr3:uid="{64083471-BDC4-4CB7-905E-FB25CD0A0864}" name="Column213"/>
    <tableColumn id="229" xr3:uid="{BB5272B8-9466-4824-8491-F4FBA72B3810}" name="Column214"/>
    <tableColumn id="230" xr3:uid="{6B030740-8098-4392-A2A9-7524D8948A96}" name="Column215"/>
    <tableColumn id="231" xr3:uid="{0C8776CF-F49E-4807-9AB0-4D840DF3F2B2}" name="Column216"/>
    <tableColumn id="232" xr3:uid="{FD640EB9-7984-43E4-BDDC-2D411FBCF349}" name="Column217"/>
    <tableColumn id="233" xr3:uid="{3E3F96E2-0484-4EDF-AE5E-97F0AE43EED6}" name="Column218"/>
    <tableColumn id="234" xr3:uid="{B0F935D0-ED98-4EEF-8C87-03FA10739F34}" name="Column219"/>
    <tableColumn id="235" xr3:uid="{7B190AF5-BEAB-4018-9E64-0F738AAE2E41}" name="Column220"/>
    <tableColumn id="236" xr3:uid="{9B18AD90-4BD4-44B6-9BB5-33F4A14A48C4}" name="Column221"/>
    <tableColumn id="237" xr3:uid="{8320E494-C8F7-4D6A-A44A-6CD9489F2FB8}" name="Column222"/>
    <tableColumn id="238" xr3:uid="{0B5B564B-8755-4E24-888F-534363B1BC1F}" name="Column223"/>
    <tableColumn id="239" xr3:uid="{B94529F4-C197-4248-95FD-136563629F41}" name="Column224"/>
    <tableColumn id="240" xr3:uid="{F598F330-70C0-44C1-95FD-92123F908373}" name="Column225"/>
    <tableColumn id="241" xr3:uid="{D61DAF4E-DBDA-4349-8CB4-49CD05506884}" name="Column226"/>
    <tableColumn id="242" xr3:uid="{97C7245B-6E6A-407A-B0E4-B48DDE6A86EB}" name="Column227"/>
    <tableColumn id="243" xr3:uid="{49C0A9E7-4812-4FD6-8E4F-57B2584A6390}" name="Column228"/>
    <tableColumn id="244" xr3:uid="{FE8984C2-2CF6-4A67-95A1-DDAC9013F21B}" name="Column229"/>
    <tableColumn id="245" xr3:uid="{4BD4F1A4-0C5D-4952-9A5D-98009DA0B5DB}" name="Column230"/>
    <tableColumn id="246" xr3:uid="{6F517CC2-B4BF-44EF-A84C-0A3284B55596}" name="Column231"/>
    <tableColumn id="247" xr3:uid="{3DFFF676-E225-4339-90E4-45287F0DD04C}" name="Column232"/>
    <tableColumn id="248" xr3:uid="{0F52B0B4-E053-4B01-BB2C-F55D760EF36F}" name="Column233"/>
    <tableColumn id="249" xr3:uid="{55CB99A7-4808-434B-A19D-506A6EEA1417}" name="Column234"/>
    <tableColumn id="250" xr3:uid="{3F88EA83-5187-4E1E-877B-389975F85F28}" name="Column235"/>
    <tableColumn id="251" xr3:uid="{1B0022DA-A55D-43CD-A69D-7F336BA93B56}" name="Column236"/>
    <tableColumn id="252" xr3:uid="{000C138F-F3FF-4EA3-A5F3-C90FA16292C7}" name="Column237"/>
    <tableColumn id="253" xr3:uid="{7BD27265-B8CB-4262-94F8-16735B3B5068}" name="Column238"/>
    <tableColumn id="254" xr3:uid="{CF59E53A-B38A-4D61-A6E5-B0495721050C}" name="Column239"/>
    <tableColumn id="255" xr3:uid="{AB9C898C-3E78-4FAE-8514-349DC2F281DD}" name="Column240"/>
    <tableColumn id="256" xr3:uid="{18D31BD0-8975-40B7-BBA3-B859A1C7EDA8}" name="Column241"/>
    <tableColumn id="257" xr3:uid="{1754C446-9887-4445-8EA9-7B1FC13589AE}" name="Column242"/>
    <tableColumn id="258" xr3:uid="{C4E53AE8-F2F7-4378-B897-B6CE27AAD1B1}" name="Column243"/>
    <tableColumn id="259" xr3:uid="{426A189F-593B-41B6-9F08-36F42727D057}" name="Column244"/>
    <tableColumn id="260" xr3:uid="{C41D4B9D-9AF0-42E2-BD7A-3FDBE89A0888}" name="Column245"/>
    <tableColumn id="261" xr3:uid="{88A0324E-F246-4E94-9378-22DE4066F553}" name="Column246"/>
    <tableColumn id="262" xr3:uid="{F27AB7D5-D29B-4F6E-97F5-A7BD27BAFE02}" name="Column247"/>
    <tableColumn id="263" xr3:uid="{D679A5D3-CF48-4EE1-8DA7-E299785D46F6}" name="Column248"/>
    <tableColumn id="264" xr3:uid="{D8FB81D0-E434-4D75-A007-8FEFB1CAA8F4}" name="Column249"/>
    <tableColumn id="265" xr3:uid="{0A93C6EE-CADD-42D1-8B8B-4D3E0BDB4659}" name="Column250"/>
    <tableColumn id="266" xr3:uid="{FC8583AE-D81D-4991-80B5-8D752B5E3914}" name="Column251"/>
    <tableColumn id="267" xr3:uid="{D93F89A8-F28B-4CCF-9962-8C2EFCF632D4}" name="Column252"/>
    <tableColumn id="268" xr3:uid="{7E2A8183-D3E7-4E1B-BE84-3262AAEF05BA}" name="Column253"/>
    <tableColumn id="269" xr3:uid="{18144B37-A970-47A8-AA70-1CEB4806E034}" name="Column254"/>
    <tableColumn id="270" xr3:uid="{33A5B6D1-FBB8-4B74-87ED-E76CBF13DFA0}" name="Column255"/>
    <tableColumn id="271" xr3:uid="{892D4800-9FD5-43E8-932B-7580A13EC346}" name="Column256"/>
    <tableColumn id="272" xr3:uid="{BC5751D1-298A-43E8-B28A-7BA6401D45B1}" name="Column257"/>
    <tableColumn id="273" xr3:uid="{0303292C-532E-457E-B0D5-6FA634CE0CD4}" name="Column258"/>
    <tableColumn id="274" xr3:uid="{7A9AF6FA-4A61-4C14-B4F6-5A16EF70BD1E}" name="Column259"/>
    <tableColumn id="275" xr3:uid="{0F76AA93-FBB9-4EE4-B183-1803D69A711C}" name="Column260"/>
    <tableColumn id="276" xr3:uid="{4527A671-F8A1-47D3-90EA-9DD1FDC3B367}" name="Column261"/>
    <tableColumn id="277" xr3:uid="{A12A2F82-8503-4BDD-A8D3-B9C55BC740FC}" name="Column262"/>
    <tableColumn id="278" xr3:uid="{71879E2D-25FB-4F5B-A22E-EB60B73CED0A}" name="Column263"/>
    <tableColumn id="279" xr3:uid="{46E7B61C-268B-4903-9DC5-CC460B5D64E3}" name="Column264"/>
    <tableColumn id="280" xr3:uid="{AF687C4F-A90F-4A5E-B3D9-A25917EB3A42}" name="Column265"/>
    <tableColumn id="281" xr3:uid="{8FC08D13-73CC-4D95-9D02-0543C4BEFE7D}" name="Column266"/>
    <tableColumn id="282" xr3:uid="{C6EB473E-4B0B-4AEE-9D4A-A5687A9B4F6E}" name="Column267"/>
    <tableColumn id="283" xr3:uid="{111C8B1C-8ADB-4932-A89D-D0A91EE7FF1F}" name="Column268"/>
    <tableColumn id="284" xr3:uid="{0C5FC7A3-ABD1-41F6-948D-A4B194D23D84}" name="Column269"/>
    <tableColumn id="285" xr3:uid="{F6D3EC05-BD6C-47A4-808A-D40988000885}" name="Column270"/>
    <tableColumn id="286" xr3:uid="{5E580D48-CAA3-4B5E-A634-EE4F04D8AD72}" name="Column271"/>
    <tableColumn id="287" xr3:uid="{0B14C378-3CB3-4A33-B709-EC1AE44114B8}" name="Column272"/>
    <tableColumn id="288" xr3:uid="{6A3BDCDC-AEDC-4D78-BD19-A3DAE4B49D09}" name="Column273"/>
    <tableColumn id="289" xr3:uid="{079DFC3F-8054-45D4-96AA-1F74C77A0698}" name="Column274"/>
    <tableColumn id="290" xr3:uid="{99D37A94-09F8-4725-A44E-FBDA69A49DD3}" name="Column275"/>
    <tableColumn id="291" xr3:uid="{D4B12DCF-F4D9-4D8A-BA4A-8B37D101488D}" name="Column276"/>
    <tableColumn id="292" xr3:uid="{7D9364F9-A138-435A-942A-599100F633F5}" name="Column277"/>
    <tableColumn id="293" xr3:uid="{0173F70C-121D-4C47-A6AA-39B78BA14F4B}" name="Column278"/>
    <tableColumn id="294" xr3:uid="{9E714F9A-6C4A-4CA3-8A4A-A8D109110B28}" name="Column279"/>
    <tableColumn id="295" xr3:uid="{FFA8EF1B-23F2-4CDD-915C-D3EA72F70738}" name="Column280"/>
    <tableColumn id="296" xr3:uid="{E63C017E-A614-4A2A-B599-9D10A18F0339}" name="Column281"/>
    <tableColumn id="297" xr3:uid="{E149AD24-54E3-4566-902E-89A696C3BDA5}" name="Column282"/>
    <tableColumn id="298" xr3:uid="{C53BB45B-CA5F-410D-8B1E-41BBD9F8C3CB}" name="Column283"/>
    <tableColumn id="299" xr3:uid="{9DF2E6CA-BC06-4BB3-9D14-B72320CC01B7}" name="Column284"/>
    <tableColumn id="300" xr3:uid="{1E500884-22A5-4B90-9CA4-B725C58EA285}" name="Column285"/>
    <tableColumn id="301" xr3:uid="{3225AE27-D093-4E01-8818-84DD00DAB283}" name="Column286"/>
    <tableColumn id="302" xr3:uid="{0815451B-13DF-480F-B08F-1EAF8DB80C02}" name="Column287"/>
    <tableColumn id="303" xr3:uid="{EE41154E-7A60-41D4-8FDF-CCB4CEC76DF5}" name="Column288"/>
    <tableColumn id="304" xr3:uid="{56D42A0D-FD3C-45BE-979C-42BDCAB1684F}" name="Column289"/>
    <tableColumn id="305" xr3:uid="{0B932AD8-D40E-4724-A680-24E203ACBECE}" name="Column290"/>
    <tableColumn id="306" xr3:uid="{D5E67183-F2FC-479E-8315-FD79BC41F96F}" name="Column291"/>
    <tableColumn id="307" xr3:uid="{79AE0555-E62F-42C6-AEA4-0042EB60FB43}" name="Column292"/>
    <tableColumn id="308" xr3:uid="{325AA500-2865-4C1F-8C67-F2DEEA590212}" name="Column293"/>
    <tableColumn id="309" xr3:uid="{3DAC190C-B791-4E2D-A2AD-DFEF161F2D89}" name="Column294"/>
    <tableColumn id="310" xr3:uid="{7025A80C-3DA0-4658-8D80-AB424621CD8F}" name="Column295"/>
    <tableColumn id="311" xr3:uid="{2C4CB7B3-B2A5-4F38-966C-48E8AB80DD0B}" name="Column296"/>
    <tableColumn id="312" xr3:uid="{23E3DB3D-446B-40B2-8DB5-71E987DCD328}" name="Column297"/>
    <tableColumn id="313" xr3:uid="{5D3FA6AD-E3CE-4A81-95D6-FEF3E2E1688B}" name="Column298"/>
    <tableColumn id="314" xr3:uid="{E6C7BC5E-775A-48AE-B91F-6A2AACA1C12B}" name="Column299"/>
    <tableColumn id="315" xr3:uid="{816DD678-77EC-410A-9EE5-D2670C2A78FD}" name="Column300"/>
    <tableColumn id="316" xr3:uid="{C4F2BFC1-5DA5-4650-8F49-9DF418DE2518}" name="Column301"/>
    <tableColumn id="317" xr3:uid="{4F728F83-98D5-4E90-9946-F0E0066902CA}" name="Column302"/>
    <tableColumn id="318" xr3:uid="{FB691644-3C08-49E7-9A3D-7A5D1B9924BF}" name="Column303"/>
    <tableColumn id="319" xr3:uid="{ED3EA693-CB2F-428C-8B8D-BF5FEACEEBFF}" name="Column304"/>
    <tableColumn id="320" xr3:uid="{2FF31689-9120-4863-8D26-F952056FFC47}" name="Column305"/>
    <tableColumn id="321" xr3:uid="{0E72E50E-8E14-436A-8489-EC378F900118}" name="Column306"/>
    <tableColumn id="322" xr3:uid="{B2B98F31-892D-4405-B2A7-1F018FDA8D5A}" name="Column307"/>
    <tableColumn id="323" xr3:uid="{FA53CEA4-CE73-45F6-AD52-BEA01062F901}" name="Column308"/>
    <tableColumn id="324" xr3:uid="{E45F95A0-B363-44D1-99C1-59CE45A55EAB}" name="Column309"/>
    <tableColumn id="325" xr3:uid="{C46E45A9-AE98-4B21-AB17-4CF9C20778C4}" name="Column310"/>
    <tableColumn id="326" xr3:uid="{8DCD858A-3018-464B-9286-6DBB94D9A21C}" name="Column311"/>
    <tableColumn id="327" xr3:uid="{6C4E1A78-80CC-4F4E-A9AC-3A60ED472EC9}" name="Column312"/>
    <tableColumn id="328" xr3:uid="{A5A234D3-A8E5-4FE5-B439-83810C7A99D2}" name="Column313"/>
    <tableColumn id="329" xr3:uid="{256E7AE0-72BD-40A5-9F1E-D0EA770054A6}" name="Column314"/>
    <tableColumn id="330" xr3:uid="{89C59E90-4865-4FC0-909F-448A4374ADD2}" name="Column315"/>
    <tableColumn id="331" xr3:uid="{293F3F34-F0FF-4291-B73E-7B2D5C72E455}" name="Column316"/>
    <tableColumn id="332" xr3:uid="{FD87CA4F-5C33-49C1-BE19-C52C7D42907B}" name="Column317"/>
    <tableColumn id="333" xr3:uid="{A87B0A11-9227-45CC-94B5-FD4F2A82F5A7}" name="Column318"/>
    <tableColumn id="334" xr3:uid="{170493AD-6301-4A68-94E8-569B10DE5037}" name="Column319"/>
    <tableColumn id="335" xr3:uid="{ADF046EE-A7F3-42FC-9C63-46BFE911B8BF}" name="Column320"/>
    <tableColumn id="336" xr3:uid="{7635C347-85BC-4456-B355-472154C4EA34}" name="Column321"/>
    <tableColumn id="337" xr3:uid="{8615D684-C184-4A5E-9F5B-A157C52BD4E2}" name="Column322"/>
    <tableColumn id="338" xr3:uid="{1AED11CA-213F-4659-A9DE-3282CA35824E}" name="Column323"/>
    <tableColumn id="339" xr3:uid="{0E8B1C2E-9862-46FF-AF2A-44A2E830AF90}" name="Column324"/>
    <tableColumn id="340" xr3:uid="{8E8774EA-719A-4AA2-9BEC-115AE14E195C}" name="Column325"/>
    <tableColumn id="341" xr3:uid="{2EEA402F-8281-40F4-B54F-C04229C10592}" name="Column326"/>
    <tableColumn id="342" xr3:uid="{C2ED77D1-0E02-49B6-9384-FF0E964A2BB7}" name="Column327"/>
    <tableColumn id="343" xr3:uid="{6DC14290-CA22-405F-B17A-70599EC82334}" name="Column328"/>
    <tableColumn id="344" xr3:uid="{8042900E-B77B-44CF-AACA-73C299B14E95}" name="Column329"/>
    <tableColumn id="345" xr3:uid="{2FFC360C-0338-42CD-A37B-07D4F78F5408}" name="Column330"/>
    <tableColumn id="346" xr3:uid="{B1CDD229-D801-4F62-B8A7-93373163C23B}" name="Column331"/>
    <tableColumn id="347" xr3:uid="{FD755D30-40A9-4658-B263-ADD154A9BF6A}" name="Column332"/>
    <tableColumn id="348" xr3:uid="{491A07FE-2B03-4067-8BFB-D39D3966CD91}" name="Column333"/>
    <tableColumn id="349" xr3:uid="{E54D191A-2978-4527-9C04-26BBC415B8A3}" name="Column334"/>
    <tableColumn id="350" xr3:uid="{0CBB3744-EF6F-4717-AEBE-327E5A01BFC1}" name="Column335"/>
    <tableColumn id="351" xr3:uid="{965549FB-0866-4219-A35E-287D47CA6169}" name="Column336"/>
    <tableColumn id="352" xr3:uid="{C39B0414-FE2E-4B6A-9284-878DA8761D5A}" name="Column337"/>
    <tableColumn id="353" xr3:uid="{CD277DE4-1469-4D3E-B978-F94B14FE7397}" name="Column338"/>
    <tableColumn id="354" xr3:uid="{31AE3B18-638E-448D-85C9-226C77172061}" name="Column339"/>
    <tableColumn id="355" xr3:uid="{A6366F72-2D9A-4566-AF69-B8CAD6DAB472}" name="Column340"/>
    <tableColumn id="356" xr3:uid="{D6DA217D-2B1B-4700-BE87-FBEE1A100D1B}" name="Column341"/>
    <tableColumn id="357" xr3:uid="{690C3F56-13A7-4163-81C1-8A33FF1B627F}" name="Column342"/>
    <tableColumn id="358" xr3:uid="{D2075224-5A31-49D2-831A-CB71CD0E7FF4}" name="Column343"/>
    <tableColumn id="359" xr3:uid="{9FC9F0DB-42A2-410A-B70E-3C8E9E85DD07}" name="Column344"/>
    <tableColumn id="360" xr3:uid="{C6E53831-EF01-404C-9434-BE0CA369DCE9}" name="Column345"/>
    <tableColumn id="361" xr3:uid="{D2E7AA26-6D50-45F5-9D58-A5CF417F66C4}" name="Column346"/>
    <tableColumn id="362" xr3:uid="{EB65FFA2-8CF9-485B-ACF3-BF3703E68917}" name="Column347"/>
    <tableColumn id="363" xr3:uid="{6ED87808-7945-4DEC-AF38-357E03D5ED0C}" name="Column348"/>
    <tableColumn id="364" xr3:uid="{A5B806C0-D281-41D0-925B-F9EFFBFCB02B}" name="Column349"/>
    <tableColumn id="365" xr3:uid="{FF6C566E-9DFD-4C54-8E09-561259042039}" name="Column350"/>
    <tableColumn id="366" xr3:uid="{3078B910-CDCE-40D0-A212-2B1A2BBCE838}" name="Column351"/>
    <tableColumn id="367" xr3:uid="{10398145-911B-4388-9DBA-9B9438DF9F24}" name="Column352"/>
    <tableColumn id="368" xr3:uid="{21CB59C8-E206-491F-AF01-BE46644F119E}" name="Column353"/>
    <tableColumn id="369" xr3:uid="{8394AC71-83C9-4F21-98CE-8E702EB24B48}" name="Column354"/>
    <tableColumn id="370" xr3:uid="{FD752062-B99C-4753-8A47-729468F5A29F}" name="Column355"/>
    <tableColumn id="371" xr3:uid="{F94BDB5D-BDEC-493D-88CF-80983E35E844}" name="Column356"/>
    <tableColumn id="372" xr3:uid="{B6897604-FC4F-400E-8F2B-A375B9E723D2}" name="Column357"/>
    <tableColumn id="373" xr3:uid="{AE0BC97C-CCB0-42D8-8D1C-889062D52E1C}" name="Column358"/>
    <tableColumn id="374" xr3:uid="{E4E2253D-E072-4E29-9784-0DE8B6C7DCB3}" name="Column359"/>
    <tableColumn id="375" xr3:uid="{7D2256D3-399D-4F25-B646-BB369E72B237}" name="Column360"/>
    <tableColumn id="376" xr3:uid="{6D4BF23A-00FD-429F-B70D-5886CA013E02}" name="Column361"/>
    <tableColumn id="377" xr3:uid="{DE4664F3-B8CB-4D99-98F4-3ED377D3C826}" name="Column362"/>
    <tableColumn id="378" xr3:uid="{C21AE131-8981-470C-BA2B-67FF0BC93CC9}" name="Column363"/>
    <tableColumn id="379" xr3:uid="{CD2038DE-7593-4EB8-BD9B-D750127953B0}" name="Column364"/>
    <tableColumn id="380" xr3:uid="{ABCA18F7-3178-486D-91C3-92C232226484}" name="Column365"/>
    <tableColumn id="381" xr3:uid="{E133EECC-BC59-43E1-B621-8ED09F1448DB}" name="Column366"/>
    <tableColumn id="382" xr3:uid="{7457361D-46BE-4B82-AB20-6EDEC5C47609}" name="Column367"/>
    <tableColumn id="383" xr3:uid="{98568C70-508A-474F-8BED-78978FA66EF5}" name="Column368"/>
    <tableColumn id="384" xr3:uid="{E1D3F9D6-EF25-4BEC-A7FD-AD890F78F44B}" name="Column369"/>
    <tableColumn id="385" xr3:uid="{C36DC0ED-4172-40B3-8109-43B4635021D8}" name="Column370"/>
    <tableColumn id="386" xr3:uid="{70F896E8-BF5B-4F5E-913A-2E5AB90ABA15}" name="Column371"/>
    <tableColumn id="387" xr3:uid="{29053E5B-5DF3-4308-B3B5-ECD1985B5992}" name="Column372"/>
    <tableColumn id="388" xr3:uid="{DD138F72-8746-466F-B18E-9EF3A60C14F8}" name="Column373"/>
    <tableColumn id="389" xr3:uid="{9520A56B-D80E-4B89-A17C-D67D1276019C}" name="Column374"/>
    <tableColumn id="390" xr3:uid="{CDCCBA20-CF84-4377-9646-1585A5A72C51}" name="Column375"/>
    <tableColumn id="391" xr3:uid="{1E24B369-9222-4897-9D82-45C3583B55D0}" name="Column376"/>
    <tableColumn id="392" xr3:uid="{A9BE3830-F009-483B-84E1-EF5AE5B68879}" name="Column377"/>
    <tableColumn id="393" xr3:uid="{93EE91C0-FC8B-4B7F-9D5F-4C710C411D80}" name="Column378"/>
    <tableColumn id="394" xr3:uid="{E2D913C3-21D5-4509-8B14-B1F49C09F33D}" name="Column379"/>
    <tableColumn id="395" xr3:uid="{515FC185-224A-4AC1-B1E1-3B6B0B6B8266}" name="Column380"/>
    <tableColumn id="396" xr3:uid="{F50B4DE4-1B18-4F0A-840D-B336F8759BAD}" name="Column381"/>
    <tableColumn id="397" xr3:uid="{CF5E01D7-28FE-489A-ABF6-06B2DA71FDDD}" name="Column382"/>
    <tableColumn id="398" xr3:uid="{7C2A4D91-35DB-4C0F-805B-E1F5253077CC}" name="Column383"/>
    <tableColumn id="399" xr3:uid="{FED4A9C0-73DC-4743-9C67-70874DACBAB3}" name="Column384"/>
    <tableColumn id="400" xr3:uid="{9CF49007-ADB8-4471-BB90-47A5525388C2}" name="Column385"/>
    <tableColumn id="401" xr3:uid="{20AEB130-DF68-4A22-8A41-B8FD766CBA5F}" name="Column386"/>
    <tableColumn id="402" xr3:uid="{AA237C66-71A2-452C-B526-4A1DB775BF84}" name="Column387"/>
    <tableColumn id="403" xr3:uid="{D997BE86-9143-4E10-A172-AEC09907BEA4}" name="Column388"/>
    <tableColumn id="404" xr3:uid="{631B1B47-995A-48B5-B560-FAD678FD1DD5}" name="Column389"/>
    <tableColumn id="405" xr3:uid="{EA4DFC12-F566-485C-B7A0-AC28EA4DA41E}" name="Column390"/>
    <tableColumn id="406" xr3:uid="{B18F0095-08AE-4E7C-B5B1-3AEF326A87ED}" name="Column391"/>
    <tableColumn id="407" xr3:uid="{F12F4091-3BC6-4C37-8B5A-0444AAB6D8DB}" name="Column392"/>
    <tableColumn id="408" xr3:uid="{BEAFD618-0695-4304-8CB4-86D1C2E10AE4}" name="Column393"/>
    <tableColumn id="409" xr3:uid="{D9792F72-5565-4113-99B0-30B232631B3E}" name="Column394"/>
    <tableColumn id="410" xr3:uid="{B5BFD984-0774-45AD-A9F3-DC169CB8F532}" name="Column395"/>
    <tableColumn id="411" xr3:uid="{10C72F80-DABE-4B4F-AC6D-8CBFB7018303}" name="Column396"/>
    <tableColumn id="412" xr3:uid="{2F6E980D-428F-4E11-A6A6-59EBD9D7503F}" name="Column397"/>
    <tableColumn id="413" xr3:uid="{C46C58D7-2D29-43C1-8B60-3E3925C245DD}" name="Column398"/>
    <tableColumn id="414" xr3:uid="{7C43C37B-6AA1-4237-B149-22AC204B6D6F}" name="Column399"/>
    <tableColumn id="415" xr3:uid="{CE9B7E27-2636-482E-9BFE-00F4134951C3}" name="Column400"/>
    <tableColumn id="416" xr3:uid="{303714E5-DEB0-44F0-979D-A821F23BA57A}" name="Column401"/>
    <tableColumn id="417" xr3:uid="{F6CB5F08-5347-46AB-BB15-D395E7EE9D07}" name="Column402"/>
    <tableColumn id="418" xr3:uid="{AAF6EFFF-0DD0-45AF-963F-5527B1C3B18E}" name="Column403"/>
    <tableColumn id="419" xr3:uid="{0834A231-5F00-49B3-BC00-AE40A8AE6B2F}" name="Column404"/>
    <tableColumn id="420" xr3:uid="{6D97358F-010E-4ABF-93BB-FC0FE8B51CA7}" name="Column405"/>
    <tableColumn id="421" xr3:uid="{0353161F-DACA-4183-814C-D5635D28E8DD}" name="Column406"/>
    <tableColumn id="422" xr3:uid="{0704F869-AF8A-4B94-95D6-FDACD2DA0A19}" name="Column407"/>
    <tableColumn id="423" xr3:uid="{193DE181-CC24-4505-A61C-DECF006C6B65}" name="Column408"/>
    <tableColumn id="424" xr3:uid="{7427D25A-D04A-4B40-BC0D-823C69411CBE}" name="Column409"/>
    <tableColumn id="425" xr3:uid="{3E388C49-36FE-47C0-8079-DD6463EF1B84}" name="Column410"/>
    <tableColumn id="426" xr3:uid="{6EE69E30-64F9-4DE2-A524-907C4DEBD154}" name="Column411"/>
    <tableColumn id="427" xr3:uid="{F1F49055-96F8-435F-ADC2-A26CAC0F1F7A}" name="Column412"/>
    <tableColumn id="428" xr3:uid="{C0A4B40A-1A62-4CBB-926C-B79D0C1138ED}" name="Column413"/>
    <tableColumn id="429" xr3:uid="{51262DA7-91DB-4542-A6E5-E779F7565297}" name="Column414"/>
    <tableColumn id="430" xr3:uid="{272A2733-9A95-4BB5-B82A-BB73E0438BA8}" name="Column415"/>
    <tableColumn id="431" xr3:uid="{FE20FA3E-BD38-4C88-B27B-4EBD2D9BE1E0}" name="Column416"/>
    <tableColumn id="432" xr3:uid="{A5A7DA33-730F-464D-8E1F-B9235014E953}" name="Column417"/>
    <tableColumn id="433" xr3:uid="{F3CF2CE3-027E-48EE-AD84-3E7495A02CE3}" name="Column418"/>
    <tableColumn id="434" xr3:uid="{BAC7520C-4EF9-463F-9355-DC475493DA88}" name="Column419"/>
    <tableColumn id="435" xr3:uid="{9FDD6090-92C5-4D39-BC6E-CA7694DB3952}" name="Column420"/>
    <tableColumn id="436" xr3:uid="{D0E9AA4E-541D-4581-A738-F9C9969DE7BD}" name="Column421"/>
    <tableColumn id="437" xr3:uid="{42566DB2-0738-4771-A59D-A16B0216F05B}" name="Column422"/>
    <tableColumn id="438" xr3:uid="{62594B27-F987-4666-8530-E29F7C8262F3}" name="Column423"/>
    <tableColumn id="439" xr3:uid="{19BAE92E-78AD-4C32-9A94-778D453A6742}" name="Column424"/>
    <tableColumn id="440" xr3:uid="{BBAF7A00-5C70-47A9-BB38-D8944852B383}" name="Column425"/>
    <tableColumn id="441" xr3:uid="{92C8242B-EAA3-44E5-B1D1-42E462221FD3}" name="Column426"/>
    <tableColumn id="442" xr3:uid="{37285A82-21DB-4921-AC32-9BB5DDE4AC94}" name="Column427"/>
    <tableColumn id="443" xr3:uid="{10A8AB6B-0446-4CC0-8B38-C21A04899D7A}" name="Column428"/>
    <tableColumn id="444" xr3:uid="{BFD27BDB-AC4F-4C15-8217-B5A336C1E51F}" name="Column429"/>
    <tableColumn id="445" xr3:uid="{DA836B5B-7759-4699-9DFB-463594BE70E1}" name="Column430"/>
    <tableColumn id="446" xr3:uid="{1399684A-9A99-48CC-99EE-2B5049B52A17}" name="Column431"/>
    <tableColumn id="447" xr3:uid="{E2C7ABAC-7AC7-4890-84B9-864E24FEEE19}" name="Column432"/>
    <tableColumn id="448" xr3:uid="{A61AF40C-08AF-4018-B79B-DD1DD9DA01F2}" name="Column433"/>
    <tableColumn id="449" xr3:uid="{81EEBF40-0D1B-4AFA-9E5A-42A6D3CEA40E}" name="Column434"/>
    <tableColumn id="450" xr3:uid="{8DE0281F-1123-4FEB-931A-9C885D907816}" name="Column435"/>
    <tableColumn id="451" xr3:uid="{5B42C324-6433-405C-820B-970A3E4F15FC}" name="Column436"/>
    <tableColumn id="452" xr3:uid="{076803AB-C354-4952-9F48-A3AC72C0EBF7}" name="Column437"/>
    <tableColumn id="453" xr3:uid="{AAA9B4A4-C9FE-4ACC-90BC-22A6629C52E0}" name="Column438"/>
    <tableColumn id="454" xr3:uid="{4D0C9B1D-101A-47DD-B0C1-F62D72A6061A}" name="Column439"/>
    <tableColumn id="455" xr3:uid="{ACAD15CA-DDBD-44C6-BC35-BA7F3439C31C}" name="Column440"/>
    <tableColumn id="456" xr3:uid="{B37E7A3F-F025-4BDC-AF45-E84A3312287E}" name="Column441"/>
    <tableColumn id="457" xr3:uid="{388FC8D0-FE13-434A-AD63-41A03445DEB0}" name="Column442"/>
    <tableColumn id="458" xr3:uid="{46264A43-3625-411D-AE50-15B16779330C}" name="Column443"/>
    <tableColumn id="459" xr3:uid="{8A6F4B93-A81F-4E44-B641-722C056F1C5F}" name="Column444"/>
    <tableColumn id="460" xr3:uid="{C3FE776E-6F76-4B92-89F3-D4CD286059DA}" name="Column445"/>
    <tableColumn id="461" xr3:uid="{C9969530-C378-4294-ADC5-AC6F2586B428}" name="Column446"/>
    <tableColumn id="462" xr3:uid="{3006E5F4-F673-47B8-8E10-8ACE54F5D5A5}" name="Column447"/>
    <tableColumn id="463" xr3:uid="{E1065EC7-F2C2-4127-9033-95AA20FE1CBC}" name="Column448"/>
    <tableColumn id="464" xr3:uid="{12FFF20D-BFD5-4979-A2F8-4E5D22E9998F}" name="Column449"/>
    <tableColumn id="465" xr3:uid="{597D2817-54BC-4D38-8624-8DFA1106E849}" name="Column450"/>
    <tableColumn id="466" xr3:uid="{707DBB3B-5A3F-40CC-A444-A097D9F0E3C6}" name="Column451"/>
    <tableColumn id="467" xr3:uid="{0D6734CA-7511-4A20-AF8A-A6E89D73CFEF}" name="Column452"/>
    <tableColumn id="468" xr3:uid="{E2861B76-AD41-4248-8C5E-A713DED2DE23}" name="Column453"/>
    <tableColumn id="469" xr3:uid="{DF75AB95-2A76-4FA0-BD1D-450B03827D6E}" name="Column454"/>
    <tableColumn id="470" xr3:uid="{D6B5D860-9301-4848-8D12-61CE29CD1373}" name="Column455"/>
    <tableColumn id="471" xr3:uid="{D82728B6-2CA2-4885-AC53-73185D46D26F}" name="Column456"/>
    <tableColumn id="472" xr3:uid="{8494754E-11D8-4638-8BDF-B4DCD530E8DD}" name="Column457"/>
    <tableColumn id="473" xr3:uid="{661F51D6-A6EC-4DB7-8995-716BEC5B183B}" name="Column458"/>
    <tableColumn id="474" xr3:uid="{32C23CC3-426B-43EE-836E-E087D3A16E83}" name="Column459"/>
    <tableColumn id="475" xr3:uid="{12F66BAF-AA4A-43D0-9478-AD2FF2CBCFE4}" name="Column460"/>
    <tableColumn id="476" xr3:uid="{AE1424F6-A5D2-48FD-903F-553E0BEC8322}" name="Column461"/>
    <tableColumn id="477" xr3:uid="{31E4549A-5AEC-4BB4-8414-421FCD9CF382}" name="Column462"/>
    <tableColumn id="478" xr3:uid="{EA251195-3ABA-437C-AFED-BAD5861F7F4A}" name="Column463"/>
    <tableColumn id="479" xr3:uid="{769690EC-984A-4067-B017-AEABFE75E657}" name="Column464"/>
    <tableColumn id="480" xr3:uid="{538FE969-A845-4064-B107-113469461EA7}" name="Column465"/>
    <tableColumn id="481" xr3:uid="{C9FB5289-551D-4980-913E-8A6A77FFE0F4}" name="Column466"/>
    <tableColumn id="482" xr3:uid="{810E329F-1516-4951-AE6C-5E792808085E}" name="Column467"/>
    <tableColumn id="483" xr3:uid="{C91F3393-F170-4FDB-AD9C-B8EC8B46F278}" name="Column468"/>
    <tableColumn id="484" xr3:uid="{B8ABC754-9055-46C7-BEBB-A656EB9F0A6C}" name="Column469"/>
    <tableColumn id="485" xr3:uid="{8739081C-E2D7-402F-A79E-9D99646B90F6}" name="Column470"/>
    <tableColumn id="486" xr3:uid="{CCD91708-5AA3-438B-A8B8-F91D9EF8838B}" name="Column471"/>
    <tableColumn id="487" xr3:uid="{652D5192-A724-490E-BD87-575140BF822C}" name="Column472"/>
    <tableColumn id="488" xr3:uid="{5E099379-BA9B-4334-8524-6CE9171054A9}" name="Column473"/>
    <tableColumn id="489" xr3:uid="{0D1A3B80-6DC3-4667-AEF2-1DA5540C9572}" name="Column474"/>
    <tableColumn id="490" xr3:uid="{89967E29-8DFA-48C1-A784-9C43D32FE183}" name="Column475"/>
    <tableColumn id="491" xr3:uid="{49CFEE58-58C1-4906-905E-0067508469F3}" name="Column476"/>
    <tableColumn id="492" xr3:uid="{D5605850-41F8-4E73-8139-6FAE8C1911F1}" name="Column477"/>
    <tableColumn id="493" xr3:uid="{D111FD98-0E86-4F7D-A4F7-FE18699A83CD}" name="Column478"/>
    <tableColumn id="494" xr3:uid="{1972C5C8-600E-4925-AEF4-34C5B99EDB29}" name="Column479"/>
    <tableColumn id="495" xr3:uid="{A0A24B51-4C22-42DE-9386-0FED2136214A}" name="Column480"/>
    <tableColumn id="496" xr3:uid="{990D98C1-8D68-4440-83E5-5D8D776B9E1C}" name="Column481"/>
    <tableColumn id="497" xr3:uid="{C518FFEC-1FF3-440D-A338-FB5009EC52BF}" name="Column482"/>
    <tableColumn id="498" xr3:uid="{9FD8E8AF-5797-477E-B3B1-740029955B3A}" name="Column483"/>
    <tableColumn id="499" xr3:uid="{6E18D506-9910-4B5F-B46B-FA34F564CA38}" name="Column484"/>
    <tableColumn id="500" xr3:uid="{428D9C79-A01B-4379-AC48-404B05710C2B}" name="Column485"/>
    <tableColumn id="501" xr3:uid="{84078FE6-5E45-46C1-89EA-C515E1D40868}" name="Column486"/>
    <tableColumn id="502" xr3:uid="{82D6F757-D372-409F-AF23-F8369E64F86B}" name="Column487"/>
    <tableColumn id="503" xr3:uid="{402FAA28-3AB5-4F67-93D6-3FB05E4C8622}" name="Column488"/>
    <tableColumn id="504" xr3:uid="{4D2487AC-334B-44F3-BA7A-D1F8C1A587B0}" name="Column489"/>
    <tableColumn id="505" xr3:uid="{FF79593C-F3DF-4C50-BD9C-ABC413D62257}" name="Column490"/>
    <tableColumn id="506" xr3:uid="{B78F447F-4455-4EF2-A5A9-7C5D7DF575F1}" name="Column491"/>
    <tableColumn id="507" xr3:uid="{D884A339-2078-4D90-9E6F-64E6DCB900DB}" name="Column492"/>
    <tableColumn id="508" xr3:uid="{32525E05-000E-426C-8D40-BA1604C458D8}" name="Column493"/>
    <tableColumn id="509" xr3:uid="{D154CC7A-07C0-42F0-910F-FFCBC5A73508}" name="Column494"/>
    <tableColumn id="510" xr3:uid="{425239C6-4654-4A63-A6DE-4F9E116D7CDC}" name="Column495"/>
    <tableColumn id="511" xr3:uid="{4D377252-E80C-4FEC-98C8-C6E7EF4DC5C2}" name="Column496"/>
    <tableColumn id="512" xr3:uid="{5E065D79-6F33-46E9-B26C-3EA156DD6B66}" name="Column497"/>
    <tableColumn id="513" xr3:uid="{B4A80F95-05BF-4E91-9912-4E7FE3A2B957}" name="Column498"/>
    <tableColumn id="514" xr3:uid="{187D30A6-F40A-4C20-822B-FEC5EC846B3D}" name="Column499"/>
    <tableColumn id="515" xr3:uid="{FFCD341C-8AE3-4A3E-8375-38F4BF137C5B}" name="Column500"/>
    <tableColumn id="516" xr3:uid="{E7598091-8D34-4C92-ABC4-7A4E97AA626E}" name="Column501"/>
    <tableColumn id="517" xr3:uid="{5DD9D406-64C9-411B-8FCB-37185F7B5576}" name="Column502"/>
    <tableColumn id="518" xr3:uid="{1EB46EAD-A823-41A1-B590-F8FCDF06F595}" name="Column503"/>
    <tableColumn id="519" xr3:uid="{C2D2A9A2-872C-41E5-B0E1-18FEAF2A7D16}" name="Column504"/>
    <tableColumn id="520" xr3:uid="{3588799C-F60C-4BE5-B541-17369CE40A0A}" name="Column505"/>
    <tableColumn id="521" xr3:uid="{96692677-9071-4942-8F53-22FB807122FF}" name="Column506"/>
    <tableColumn id="522" xr3:uid="{48FF6447-EC85-4906-881C-92B525DA36DC}" name="Column507"/>
    <tableColumn id="523" xr3:uid="{5326DE9E-61B5-42D4-9490-3C145F0434BA}" name="Column508"/>
    <tableColumn id="524" xr3:uid="{267683EC-8BB9-410D-9556-B47EE648F511}" name="Column509"/>
    <tableColumn id="525" xr3:uid="{C44A5F3E-F1AD-44A0-9685-49B576395379}" name="Column510"/>
    <tableColumn id="526" xr3:uid="{1BC65D04-4B8D-426F-BDB5-E4E490864A73}" name="Column511"/>
    <tableColumn id="527" xr3:uid="{B8E75EF7-8659-4A7B-8A41-FD4A6AF5979E}" name="Column512"/>
    <tableColumn id="528" xr3:uid="{00E3D648-9DF7-4BBB-A597-6B917338386E}" name="Column513"/>
    <tableColumn id="529" xr3:uid="{F19A267C-712A-4BFD-A7FA-CDF24C8880D9}" name="Column514"/>
    <tableColumn id="530" xr3:uid="{62660E7A-EAA3-4AC5-9048-2B398E556F5D}" name="Column515"/>
    <tableColumn id="531" xr3:uid="{80A4434A-22CE-44FD-822E-81DD33F15672}" name="Column516"/>
    <tableColumn id="532" xr3:uid="{66331DB6-5D40-44AD-9512-230D1F70B34C}" name="Column517"/>
    <tableColumn id="533" xr3:uid="{D180D031-6CEB-42C2-B976-A73F873ADE60}" name="Column518"/>
    <tableColumn id="534" xr3:uid="{D97B5F9E-A3A7-47C0-8B50-6540B1AA2A89}" name="Column519"/>
    <tableColumn id="535" xr3:uid="{84C78263-E1F7-4079-94B5-435A844EF566}" name="Column520"/>
    <tableColumn id="536" xr3:uid="{777E49B4-62C5-4BA2-A75D-6EFD7AD806D1}" name="Column521"/>
    <tableColumn id="537" xr3:uid="{82005750-1792-4085-A96E-EC476D0BCD7B}" name="Column522"/>
    <tableColumn id="538" xr3:uid="{8641B9D2-9439-4EA6-8801-0C8EAF710F8C}" name="Column523"/>
    <tableColumn id="539" xr3:uid="{FEF9E3D8-51F0-400A-85DE-29EFB8A68149}" name="Column524"/>
    <tableColumn id="540" xr3:uid="{E8ADBCD4-2568-4AAF-BA47-603DDD7B6858}" name="Column525"/>
    <tableColumn id="541" xr3:uid="{E1DF7728-E2C7-45B9-93C3-2869E26A8579}" name="Column526"/>
    <tableColumn id="542" xr3:uid="{55999BC2-6500-4544-985A-08982A77262E}" name="Column527"/>
    <tableColumn id="543" xr3:uid="{964A09A8-92B0-4757-82CF-636A81F70D77}" name="Column528"/>
    <tableColumn id="544" xr3:uid="{7E48F8E7-6C2D-44B5-BF74-F4DBA85EFFE8}" name="Column529"/>
    <tableColumn id="545" xr3:uid="{35E49649-5AED-45AB-BEE3-67036B057532}" name="Column530"/>
    <tableColumn id="546" xr3:uid="{D10EA9AC-5FAF-43A6-994E-F9DDD7F0412A}" name="Column531"/>
    <tableColumn id="547" xr3:uid="{3EE03AD5-1F80-4738-8701-69B083DFCA8E}" name="Column532"/>
    <tableColumn id="548" xr3:uid="{11B97A8B-5918-4751-A6FB-78CDEBCD697F}" name="Column533"/>
    <tableColumn id="549" xr3:uid="{92C093CC-6383-4467-8CBB-55BB2B51B75B}" name="Column534"/>
    <tableColumn id="550" xr3:uid="{1A1131FF-51E6-41B5-9E33-EF45CA73A3D5}" name="Column535"/>
    <tableColumn id="551" xr3:uid="{7D27B9E0-37C4-4919-A650-EC8F54860509}" name="Column536"/>
    <tableColumn id="552" xr3:uid="{1312379B-6667-4F20-911B-B76FC4B38B5C}" name="Column537"/>
    <tableColumn id="553" xr3:uid="{087BC6A9-9CF2-47E7-8B35-530B5E36FAFF}" name="Column538"/>
    <tableColumn id="554" xr3:uid="{AB1FD86C-ADFE-4547-BCB3-6E3AD75CFA36}" name="Column539"/>
    <tableColumn id="555" xr3:uid="{67AE4DB1-1744-4241-A82D-EBB505AD84D2}" name="Column540"/>
    <tableColumn id="556" xr3:uid="{380B3B34-5714-4E69-AB0A-6D076264EB30}" name="Column541"/>
    <tableColumn id="557" xr3:uid="{B486FBC1-2012-4F00-8F2E-167CF2701E30}" name="Column542"/>
    <tableColumn id="558" xr3:uid="{FE66FCE7-607F-47FC-8F31-8743EDE8B226}" name="Column543"/>
    <tableColumn id="559" xr3:uid="{501E9FF3-B942-4D51-BD07-DFFEE4A70CB0}" name="Column544"/>
    <tableColumn id="560" xr3:uid="{4273A804-1E7C-46C8-B72B-E6D767B18C5C}" name="Column545"/>
    <tableColumn id="561" xr3:uid="{284B6FDE-7619-4E37-97C8-5B30FD1306BD}" name="Column546"/>
    <tableColumn id="562" xr3:uid="{626897DC-F82C-4960-93F2-EFBF29AA1646}" name="Column547"/>
    <tableColumn id="563" xr3:uid="{0D35EFB4-C9AA-4FE0-8B3C-8D1EAB061BC7}" name="Column548"/>
    <tableColumn id="564" xr3:uid="{FAF0E165-BB68-465B-A7CF-8BECDBD86244}" name="Column549"/>
    <tableColumn id="565" xr3:uid="{2B0CB9D3-D0BE-4B58-91A4-E79EA183E9FB}" name="Column550"/>
    <tableColumn id="566" xr3:uid="{3D3F0213-9512-46C3-9331-36F9BFFF3E33}" name="Column551"/>
    <tableColumn id="567" xr3:uid="{FF785686-4B89-4B0D-A10F-9C187A88EA5C}" name="Column552"/>
    <tableColumn id="568" xr3:uid="{D3AA277C-C29C-44D2-942D-901B438BED6C}" name="Column553"/>
    <tableColumn id="569" xr3:uid="{F2C1A391-D883-4F90-B3B3-945B763768B9}" name="Column554"/>
    <tableColumn id="570" xr3:uid="{2EBD3419-24FA-42C2-BB0E-D8E4E3C5C032}" name="Column555"/>
    <tableColumn id="571" xr3:uid="{64FE4FA0-AB03-4F72-AE31-D23EBFABCF61}" name="Column556"/>
    <tableColumn id="572" xr3:uid="{CA4A3A9D-EAC0-47D5-867F-CD2A1CF839AA}" name="Column557"/>
    <tableColumn id="573" xr3:uid="{B1CC8252-7D93-460B-99D7-858E8D241690}" name="Column558"/>
    <tableColumn id="574" xr3:uid="{9ABD91C4-84E4-4385-A21B-53B5092DD721}" name="Column559"/>
    <tableColumn id="575" xr3:uid="{A595188F-B611-4B13-A5AA-F476685A90E2}" name="Column560"/>
    <tableColumn id="576" xr3:uid="{D7F8995F-FAEB-4295-B76F-523C88BDD9BD}" name="Column561"/>
    <tableColumn id="577" xr3:uid="{2657A458-4E73-412B-B69F-BE69EF369FD8}" name="Column562"/>
    <tableColumn id="578" xr3:uid="{C05B86C5-1EEC-48A6-9EBB-AB57D62B2FD9}" name="Column563"/>
    <tableColumn id="579" xr3:uid="{D23D397C-465F-4302-9DA0-78752D436716}" name="Column564"/>
    <tableColumn id="580" xr3:uid="{EEAC9259-04F7-4E2D-9512-71D863FF4288}" name="Column565"/>
    <tableColumn id="581" xr3:uid="{092F3BD2-7BE9-4B2E-986D-64DCCA990817}" name="Column566"/>
    <tableColumn id="582" xr3:uid="{CE4664B9-AD2D-4D2F-928E-26AF8BB1B5C9}" name="Column567"/>
    <tableColumn id="583" xr3:uid="{E3157C83-E601-45CC-8158-3895D9F5C67F}" name="Column568"/>
    <tableColumn id="584" xr3:uid="{0A076EB8-2D33-484D-9E2A-86751E89E4F2}" name="Column569"/>
    <tableColumn id="585" xr3:uid="{84C71156-593B-4DFF-BF24-675D228E7C4F}" name="Column570"/>
    <tableColumn id="586" xr3:uid="{5ECE4CB4-DCF2-4CE8-8E50-E7A9C77BD0CA}" name="Column571"/>
    <tableColumn id="587" xr3:uid="{72AC7CDC-02F3-48E7-95EF-288E375ECBC8}" name="Column572"/>
    <tableColumn id="588" xr3:uid="{3FA224A2-D554-4F9A-B334-198CA15D922E}" name="Column573"/>
    <tableColumn id="589" xr3:uid="{DC99676F-0226-4900-BEFE-EE4B84963586}" name="Column574"/>
    <tableColumn id="590" xr3:uid="{272288E4-7507-4AE7-AE39-442F3F1FA55A}" name="Column575"/>
    <tableColumn id="591" xr3:uid="{D46F66B6-CDE9-4226-A3E1-E30259F6CBDA}" name="Column576"/>
    <tableColumn id="592" xr3:uid="{D53088F9-7697-4945-8208-CBF655B4AC82}" name="Column577"/>
    <tableColumn id="593" xr3:uid="{CE6309F6-AC95-4308-8E29-DBD0235F69EE}" name="Column578"/>
    <tableColumn id="594" xr3:uid="{89680CE4-CB26-4DBB-BE79-1ABAF027D98B}" name="Column579"/>
    <tableColumn id="595" xr3:uid="{534C8B41-910C-450A-B396-F27AF4BC1CFB}" name="Column580"/>
    <tableColumn id="596" xr3:uid="{33DBC999-1FF3-4F8E-A7AC-8E528C73156D}" name="Column581"/>
    <tableColumn id="597" xr3:uid="{2C2102B6-90DA-4CA2-AA18-5213B2E8CB9F}" name="Column582"/>
    <tableColumn id="598" xr3:uid="{A061D7B0-E6DC-41ED-8656-623A2DB2A4C7}" name="Column583"/>
    <tableColumn id="599" xr3:uid="{080498E6-6350-4B95-B01C-AD299FF4BAE3}" name="Column584"/>
    <tableColumn id="600" xr3:uid="{6B17C5EF-F2C3-4453-A626-CEA9BA5EDEEA}" name="Column585"/>
    <tableColumn id="601" xr3:uid="{826CCEFC-8365-49F4-825D-509CC66777A0}" name="Column586"/>
    <tableColumn id="602" xr3:uid="{0EE6F0E8-2044-44F9-AE48-18BF93A20B44}" name="Column587"/>
    <tableColumn id="603" xr3:uid="{550A1AE1-7273-4AF3-8930-B37BCEF0F329}" name="Column588"/>
    <tableColumn id="604" xr3:uid="{8E526EE3-8AD8-40C9-A392-8156273F98DB}" name="Column589"/>
    <tableColumn id="605" xr3:uid="{95342EF1-5F56-4F70-BD77-050787412E5B}" name="Column590"/>
    <tableColumn id="606" xr3:uid="{18891BB6-DB04-4F48-AA3E-E93C0CBF19C0}" name="Column591"/>
    <tableColumn id="607" xr3:uid="{937F2B3F-BB5A-4091-AA8F-F48FAB526BD9}" name="Column592"/>
    <tableColumn id="608" xr3:uid="{C391AE71-D204-4496-9F49-F542D0EF6CB5}" name="Column593"/>
    <tableColumn id="609" xr3:uid="{F02C6A4D-E9AE-4547-908F-134D5A3673BD}" name="Column594"/>
    <tableColumn id="610" xr3:uid="{284E90C6-4A12-4730-89C1-FD1F74D56A2E}" name="Column595"/>
    <tableColumn id="611" xr3:uid="{74C90F7F-3BC9-463C-804E-9B2549C3E4BF}" name="Column596"/>
    <tableColumn id="612" xr3:uid="{7D04F844-1DE2-4507-9256-C2428514F15E}" name="Column597"/>
    <tableColumn id="613" xr3:uid="{A0B51D2D-AF84-48AF-A789-31FEE3A77F8A}" name="Column598"/>
    <tableColumn id="614" xr3:uid="{422682D3-BEEA-41B7-AD09-1D615B46A986}" name="Column599"/>
    <tableColumn id="615" xr3:uid="{9FE93500-CBFC-4503-B41F-A4A2ABB4E426}" name="Column600"/>
    <tableColumn id="616" xr3:uid="{2B8BD23C-9DF3-449A-9DF5-CE89F2FE9D59}" name="Column601"/>
    <tableColumn id="617" xr3:uid="{387D8A9B-409A-4D69-A3D4-7E82A19EFABB}" name="Column602"/>
    <tableColumn id="618" xr3:uid="{E655A58B-21C6-4193-AF46-A24331DBB7DF}" name="Column603"/>
    <tableColumn id="619" xr3:uid="{148EC54D-4DA2-4F43-89CA-B15591933008}" name="Column604"/>
    <tableColumn id="620" xr3:uid="{F132C584-2BE1-4175-814A-01FCFF444886}" name="Column605"/>
    <tableColumn id="621" xr3:uid="{7876D0EC-4D0E-4692-A96F-5C9981A16BAE}" name="Column606"/>
    <tableColumn id="622" xr3:uid="{8A9FB8B5-F04A-406A-A153-B059AE8706BA}" name="Column607"/>
    <tableColumn id="623" xr3:uid="{BE265AB4-AA99-4313-9996-14357D085B7D}" name="Column608"/>
    <tableColumn id="624" xr3:uid="{EC43133F-023D-477D-9EA3-5AA0EC947954}" name="Column609"/>
    <tableColumn id="625" xr3:uid="{922BC30A-62C4-419C-9BE8-353EB71BA979}" name="Column610"/>
    <tableColumn id="626" xr3:uid="{9ABB62EC-4792-4F31-8BE3-242352C90DA6}" name="Column611"/>
    <tableColumn id="627" xr3:uid="{A8237833-4FA4-4619-8B85-2754A30CCE4D}" name="Column612"/>
    <tableColumn id="628" xr3:uid="{549C2094-0B5E-4B95-8286-B2685F6487E7}" name="Column613"/>
    <tableColumn id="629" xr3:uid="{981E2245-5CD6-451C-963F-F1652F47393B}" name="Column614"/>
    <tableColumn id="630" xr3:uid="{F2E695D7-E245-4584-9AA1-DE4EF3B7D740}" name="Column615"/>
    <tableColumn id="631" xr3:uid="{3D447D12-D65A-44DA-85EE-77C3BC9FF337}" name="Column616"/>
    <tableColumn id="632" xr3:uid="{646785C3-EB45-4CB7-B85E-A9426DA5458E}" name="Column617"/>
    <tableColumn id="633" xr3:uid="{D19465D6-E903-4B70-B7FA-2918C3274771}" name="Column618"/>
    <tableColumn id="634" xr3:uid="{9E6CC375-B4DA-4F02-AD72-9B185E2EA129}" name="Column619"/>
    <tableColumn id="635" xr3:uid="{C96A35DB-CC19-4A15-B5B5-750F8499DF4F}" name="Column620"/>
    <tableColumn id="636" xr3:uid="{4306223C-CF24-4C83-BCD8-EBCEEC7AED4A}" name="Column621"/>
    <tableColumn id="637" xr3:uid="{063D0839-3013-4540-A5BC-62B74DFFC063}" name="Column622"/>
    <tableColumn id="638" xr3:uid="{40143C49-F34A-4BBB-B121-12562456378B}" name="Column623"/>
    <tableColumn id="639" xr3:uid="{F2238355-E622-4C44-A8AE-A67A467D3D40}" name="Column624"/>
    <tableColumn id="640" xr3:uid="{827B846B-B18E-4F2B-9BF1-7386EF489022}" name="Column625"/>
    <tableColumn id="641" xr3:uid="{26BC68C7-ADDC-4AC7-A8D5-143DF5FDD8ED}" name="Column626"/>
    <tableColumn id="642" xr3:uid="{55E6A461-0E01-4546-8F95-90CDDF2C4E0D}" name="Column627"/>
    <tableColumn id="643" xr3:uid="{8F83E8E2-8976-446C-AA62-5A503CB8750D}" name="Column628"/>
    <tableColumn id="644" xr3:uid="{66B11359-CEE0-4F07-8250-69016B4A2648}" name="Column629"/>
    <tableColumn id="645" xr3:uid="{C72D9AE6-7B2B-4998-9AA1-C542303799F5}" name="Column630"/>
    <tableColumn id="646" xr3:uid="{AA88180A-715F-4EC1-9CD7-633F46AFBD85}" name="Column631"/>
    <tableColumn id="647" xr3:uid="{40A2512C-74B0-4E8D-A36F-E03BB9B054CE}" name="Column632"/>
    <tableColumn id="648" xr3:uid="{95C7A4C4-1A26-41E4-9526-B68B9AF4B850}" name="Column633"/>
    <tableColumn id="649" xr3:uid="{61B86A67-18D4-4C11-9EF6-8DAFB3AFBBEF}" name="Column634"/>
    <tableColumn id="650" xr3:uid="{4E07BDA0-9F8D-4F39-8D92-022E25E0E523}" name="Column635"/>
    <tableColumn id="651" xr3:uid="{02EED73A-4D13-42E8-B855-D02CEC0C96F7}" name="Column636"/>
    <tableColumn id="652" xr3:uid="{D2D1D106-7656-44E7-BAFA-D42A8D066631}" name="Column637"/>
    <tableColumn id="653" xr3:uid="{DEA48445-0011-4A53-B76C-8CD551CAED8E}" name="Column638"/>
    <tableColumn id="654" xr3:uid="{E8C2FFFE-36E3-4E9A-83BB-0968B660B16B}" name="Column639"/>
    <tableColumn id="655" xr3:uid="{100D1CB1-49E1-40A6-A902-2850555DC435}" name="Column640"/>
    <tableColumn id="656" xr3:uid="{0006E140-88A5-4A5B-A58A-F414CBF6214C}" name="Column641"/>
    <tableColumn id="657" xr3:uid="{F9581403-27D5-4063-8ED2-FD2EF0DD31E1}" name="Column642"/>
    <tableColumn id="658" xr3:uid="{A85AD9DD-5004-4B76-8833-73ADE7A49A2B}" name="Column643"/>
    <tableColumn id="659" xr3:uid="{01CFF72B-29C6-4452-96A0-0CD106318C4E}" name="Column644"/>
    <tableColumn id="660" xr3:uid="{81AA1A98-B139-42E9-A2F9-45D4CE2A85F1}" name="Column645"/>
    <tableColumn id="661" xr3:uid="{BAD17362-AE95-4503-B819-F30129904829}" name="Column646"/>
    <tableColumn id="662" xr3:uid="{994720C4-6322-4A93-9A9C-BF5960A89142}" name="Column647"/>
    <tableColumn id="663" xr3:uid="{C9ED05D8-CEC4-45C7-B597-08193ED366C2}" name="Column648"/>
    <tableColumn id="664" xr3:uid="{2A13A20E-D6C7-4F3D-AC70-FC1DE223D547}" name="Column649"/>
    <tableColumn id="665" xr3:uid="{50C04C0E-21D5-4906-B3B1-59A6D08D69A9}" name="Column650"/>
    <tableColumn id="666" xr3:uid="{FDA4B94D-045C-4DD4-8A2A-38BFD851B179}" name="Column651"/>
    <tableColumn id="667" xr3:uid="{FBC60957-1525-4AB3-A89C-A457300BBB1B}" name="Column652"/>
    <tableColumn id="668" xr3:uid="{71563508-E4E9-4EB8-9DE7-3529A1E277A2}" name="Column653"/>
    <tableColumn id="669" xr3:uid="{47187DCA-510E-4590-97C9-D0120D2EE964}" name="Column654"/>
    <tableColumn id="670" xr3:uid="{F98DA199-E589-4143-9653-D98BA2007F19}" name="Column655"/>
    <tableColumn id="671" xr3:uid="{3FB4AFBD-4D72-45BD-A976-7C846BA7F038}" name="Column656"/>
    <tableColumn id="672" xr3:uid="{2C7ECD63-FE1C-4BCB-99C9-466AF45191F6}" name="Column657"/>
    <tableColumn id="673" xr3:uid="{CE59EA50-8D71-4943-B4B8-F562BCC39D08}" name="Column658"/>
    <tableColumn id="674" xr3:uid="{BC4F5484-A5EF-4C08-8B0B-B6A159EF1CE1}" name="Column659"/>
    <tableColumn id="675" xr3:uid="{6C40A31F-A38B-4824-A4FD-FD64C90A4183}" name="Column660"/>
    <tableColumn id="676" xr3:uid="{4646D681-6830-4FD5-9DAE-A31B8B657A56}" name="Column661"/>
    <tableColumn id="677" xr3:uid="{41160613-DB33-4C6D-B331-EB4C20114A50}" name="Column662"/>
    <tableColumn id="678" xr3:uid="{7D086AB0-A04A-4EDB-A7B4-F56EAECE828B}" name="Column663"/>
    <tableColumn id="679" xr3:uid="{1B15144D-9F9B-4C9B-B8E1-6BAE0E89FBBE}" name="Column664"/>
    <tableColumn id="680" xr3:uid="{591A2B0A-F754-4692-99A5-644F2294C7B6}" name="Column665"/>
    <tableColumn id="681" xr3:uid="{A119F9A1-901B-4538-BB7C-2107CC28B415}" name="Column666"/>
    <tableColumn id="682" xr3:uid="{86522A26-23EE-4E28-9E43-587201B6C4AB}" name="Column667"/>
    <tableColumn id="683" xr3:uid="{286F3114-974E-4ECA-AD17-6325E4781ECC}" name="Column668"/>
    <tableColumn id="684" xr3:uid="{9D4F4EEA-249F-4BB6-B195-5F97CB203181}" name="Column669"/>
    <tableColumn id="685" xr3:uid="{8443415C-BD48-4452-839A-711D134E497E}" name="Column670"/>
    <tableColumn id="686" xr3:uid="{5AE37886-90BB-4661-8ADD-0E82854A5B50}" name="Column671"/>
    <tableColumn id="687" xr3:uid="{E95C7CEE-ABD1-43EC-AC39-246AB57E148E}" name="Column672"/>
    <tableColumn id="688" xr3:uid="{8934475B-0A1B-45BC-8628-925E14EA32F0}" name="Column673"/>
    <tableColumn id="689" xr3:uid="{64A201E6-7DB1-4C16-98F7-30672463416A}" name="Column674"/>
    <tableColumn id="690" xr3:uid="{2B29839E-1DDC-44B1-BF04-0D079411CAC8}" name="Column675"/>
    <tableColumn id="691" xr3:uid="{0BD00147-CAE2-41DF-8CB5-1FD1133D62B6}" name="Column676"/>
    <tableColumn id="692" xr3:uid="{6F66CE03-7989-4DD0-B359-9C5B126233C5}" name="Column677"/>
    <tableColumn id="693" xr3:uid="{4C5D46DA-4C09-4434-BD26-14D878A5172C}" name="Column678"/>
    <tableColumn id="694" xr3:uid="{3D177772-D7B5-4524-B161-0777772BF033}" name="Column679"/>
    <tableColumn id="695" xr3:uid="{42C3662E-86A6-4BE5-A20B-85389E75CB41}" name="Column680"/>
    <tableColumn id="696" xr3:uid="{5E3A1A16-37B0-44DA-91FD-7032EC101B01}" name="Column681"/>
    <tableColumn id="697" xr3:uid="{820875D6-FA86-42B3-A0E1-E56216EA659D}" name="Column682"/>
    <tableColumn id="698" xr3:uid="{52CDDFF8-1EA9-4D57-BA4B-7AF32D19FE8D}" name="Column683"/>
    <tableColumn id="699" xr3:uid="{13F09B50-FF27-4D14-A78D-48A2D68CCAB4}" name="Column684"/>
    <tableColumn id="700" xr3:uid="{D0C16F14-7A2B-4443-8A2E-E6418CF7B366}" name="Column685"/>
    <tableColumn id="701" xr3:uid="{DBA62389-7CB2-4AA0-9C86-7C7DF8BCDA7A}" name="Column686"/>
    <tableColumn id="702" xr3:uid="{90DCF100-D07F-445C-8E86-133F7023849E}" name="Column687"/>
    <tableColumn id="703" xr3:uid="{AF07B9AD-878F-48BA-8A96-FBACBD38F32D}" name="Column688"/>
    <tableColumn id="704" xr3:uid="{9C2AF5A4-44A2-42FA-9409-C9E00B7D5C89}" name="Column689"/>
    <tableColumn id="705" xr3:uid="{10B525ED-F884-4418-A0F8-CEA49C528E71}" name="Column690"/>
    <tableColumn id="706" xr3:uid="{1723F6AD-C355-4210-8CD9-E9733679F700}" name="Column691"/>
    <tableColumn id="707" xr3:uid="{43D87089-4EFA-4FD0-B020-DBC94A9A7F94}" name="Column692"/>
    <tableColumn id="708" xr3:uid="{82AA51C3-94FC-4CA5-9D77-AA7045346401}" name="Column693"/>
    <tableColumn id="709" xr3:uid="{9F54B83C-BEF4-4B9E-A2B6-101C05DDB33C}" name="Column694"/>
    <tableColumn id="710" xr3:uid="{8D3EDA8C-F490-4764-A8E5-58E25CB98CE5}" name="Column695"/>
    <tableColumn id="711" xr3:uid="{2838851B-5AA6-4FB3-93FD-0A875C4E7C47}" name="Column696"/>
    <tableColumn id="712" xr3:uid="{047A67FC-99D2-4372-BE76-194F8B0EA1A1}" name="Column697"/>
    <tableColumn id="713" xr3:uid="{6B7F386C-29B1-4558-8A51-26F04850B3E3}" name="Column698"/>
    <tableColumn id="714" xr3:uid="{CFF34907-2A08-43E8-85AF-494406A93EAF}" name="Column699"/>
    <tableColumn id="715" xr3:uid="{4687E7D6-60F4-4356-9773-EDC09824D5B3}" name="Column700"/>
    <tableColumn id="716" xr3:uid="{1237DE9B-BD23-4DD2-B99F-9B23C1FC8B25}" name="Column701"/>
    <tableColumn id="717" xr3:uid="{070432B7-2DF2-48DB-B93E-C149BE9E9DBF}" name="Column702"/>
    <tableColumn id="718" xr3:uid="{40637155-3389-4645-889B-3C7FCC5DF959}" name="Column703"/>
    <tableColumn id="719" xr3:uid="{F0615762-C795-4470-B772-F0FBD5918593}" name="Column704"/>
    <tableColumn id="720" xr3:uid="{DC7118D3-107B-4323-A98F-9EBF36761354}" name="Column705"/>
    <tableColumn id="721" xr3:uid="{32837C09-7635-4564-A384-B10749E7618E}" name="Column706"/>
    <tableColumn id="722" xr3:uid="{99918DF3-A0DD-402B-9797-6DBC05FFF3AB}" name="Column707"/>
    <tableColumn id="723" xr3:uid="{458F6F16-C503-4B92-94A5-45925E68AA2D}" name="Column708"/>
    <tableColumn id="724" xr3:uid="{5083AD15-D5A7-409D-9CFA-B0FA0304C1E9}" name="Column709"/>
    <tableColumn id="725" xr3:uid="{8B0DC44A-F378-405B-85C0-54A9EA1BE379}" name="Column710"/>
    <tableColumn id="726" xr3:uid="{9F01CC9B-C1CE-4335-B607-77F934614525}" name="Column711"/>
    <tableColumn id="727" xr3:uid="{9F8AE9AE-97CE-4D3C-AC9C-93697DC1A684}" name="Column712"/>
    <tableColumn id="728" xr3:uid="{1234B1A3-8648-440A-81C8-6FBDF2134E7F}" name="Column713"/>
    <tableColumn id="729" xr3:uid="{9AFBE6D0-FCED-4DA9-8DC3-987C874F972A}" name="Column714"/>
    <tableColumn id="730" xr3:uid="{8B594CA2-72CA-4238-9294-232D7689B514}" name="Column715"/>
    <tableColumn id="731" xr3:uid="{DA7D61E7-C829-44B0-9D05-88E03C0F4217}" name="Column716"/>
    <tableColumn id="732" xr3:uid="{3232F9D0-5F42-427A-99A5-9A1B335983DB}" name="Column717"/>
    <tableColumn id="733" xr3:uid="{F3D37145-9B06-4474-9A9F-D8B6B3F9D276}" name="Column718"/>
    <tableColumn id="734" xr3:uid="{2B4EAF44-A4AE-4795-B4CF-2704EBC2D59B}" name="Column719"/>
    <tableColumn id="735" xr3:uid="{0EF458D7-B7D3-40BD-ACEC-6372B8ADA99F}" name="Column720"/>
    <tableColumn id="736" xr3:uid="{93A62A70-D100-4F08-B016-9D17FAED34D4}" name="Column721"/>
    <tableColumn id="737" xr3:uid="{B3E52BB6-FF57-4581-987E-5D1F6EA2F0A2}" name="Column722"/>
    <tableColumn id="738" xr3:uid="{7D490555-CD0B-4E18-A675-1A3DE8F3EF43}" name="Column723"/>
    <tableColumn id="739" xr3:uid="{D1C6D999-D1BE-40D0-A1AD-D0C655D8B664}" name="Column724"/>
    <tableColumn id="740" xr3:uid="{807B9717-DB2A-4F6D-8C35-F8C942EB4CE8}" name="Column725"/>
    <tableColumn id="741" xr3:uid="{2C8C1A0F-1DAB-46A4-97D4-CC501B20DC87}" name="Column726"/>
    <tableColumn id="742" xr3:uid="{A5B1223F-B1FC-4CB9-B744-F2447A25AD0C}" name="Column727"/>
    <tableColumn id="743" xr3:uid="{55281DC2-38C8-40E1-96F3-15BE1F4D707B}" name="Column728"/>
    <tableColumn id="744" xr3:uid="{29A54913-E5E6-4EF3-B15E-221BD78150AC}" name="Column729"/>
    <tableColumn id="745" xr3:uid="{63AEE1BA-10AB-4086-9807-75DCC02F8037}" name="Column730"/>
    <tableColumn id="746" xr3:uid="{A3DB5F3D-0609-49A7-BA30-9913CDF2BCA0}" name="Column731"/>
    <tableColumn id="747" xr3:uid="{966BE443-9BD6-4EAF-9BB7-747E0B703EC2}" name="Column732"/>
    <tableColumn id="748" xr3:uid="{B9C06E26-996D-4A22-89B0-CCE087FB51BF}" name="Column733"/>
    <tableColumn id="749" xr3:uid="{665F8609-47A1-4FBA-B283-2EC312AF8442}" name="Column734"/>
    <tableColumn id="750" xr3:uid="{70246FAF-E7A6-4148-BBB9-ED1AC06E8808}" name="Column735"/>
    <tableColumn id="751" xr3:uid="{0408F62D-024A-49E1-BE84-9F4D6AF76A18}" name="Column736"/>
    <tableColumn id="752" xr3:uid="{257D64AE-7E56-479A-AAE4-79C7DF5DE32E}" name="Column737"/>
    <tableColumn id="753" xr3:uid="{84840337-03C0-43F2-B622-528391894C11}" name="Column738"/>
    <tableColumn id="754" xr3:uid="{A0C445BF-5D24-4739-8187-871A14344637}" name="Column739"/>
    <tableColumn id="755" xr3:uid="{A7FA55FB-8898-4B36-A16C-C24A49E5754E}" name="Column740"/>
    <tableColumn id="756" xr3:uid="{34B6A15F-1293-4A98-8221-F6BFFE682B63}" name="Column741"/>
    <tableColumn id="757" xr3:uid="{5220F6A2-E4E7-47A2-A755-DDD2498FC6B2}" name="Column742"/>
    <tableColumn id="758" xr3:uid="{410A5488-573A-4478-8133-50DA948EAD58}" name="Column743"/>
    <tableColumn id="759" xr3:uid="{F17A936F-A25F-47A5-A989-C1D1C5E40018}" name="Column744"/>
    <tableColumn id="760" xr3:uid="{6061B7C6-AED6-4B8B-B1C9-5CA85BE3340E}" name="Column745"/>
    <tableColumn id="761" xr3:uid="{731856C8-3F72-4E61-BF92-02865117C93A}" name="Column746"/>
    <tableColumn id="762" xr3:uid="{200AC919-D679-4F60-A40E-B3AFD75F2BF1}" name="Column747"/>
    <tableColumn id="763" xr3:uid="{EDA6D6BB-5A0A-4D56-8402-98D3F52936C7}" name="Column748"/>
    <tableColumn id="764" xr3:uid="{1A8F2ECD-464D-42B9-809F-595A80FC4359}" name="Column749"/>
    <tableColumn id="765" xr3:uid="{15813877-5D57-4D62-9663-E29B0646066E}" name="Column750"/>
    <tableColumn id="766" xr3:uid="{1D9394A3-F560-4F71-A572-D044427B079B}" name="Column751"/>
    <tableColumn id="767" xr3:uid="{8E711BA5-EB04-4312-BD70-3C7E29FE4A94}" name="Column752"/>
    <tableColumn id="768" xr3:uid="{FB233D3A-120A-4C0B-89EA-2771CA75A213}" name="Column753"/>
    <tableColumn id="769" xr3:uid="{496F3B45-000D-4647-965A-DE6685BBC568}" name="Column754"/>
    <tableColumn id="770" xr3:uid="{BF24F066-4804-4015-8B10-C39BAB601DE1}" name="Column755"/>
    <tableColumn id="771" xr3:uid="{B299AFA2-A5CF-47A7-8AAC-A56334BD4591}" name="Column756"/>
    <tableColumn id="772" xr3:uid="{08B9DE7E-F236-4E45-A98B-58176C8D67BE}" name="Column757"/>
    <tableColumn id="773" xr3:uid="{45629CA9-8E66-4776-81B4-2DB18D1DB19B}" name="Column758"/>
    <tableColumn id="774" xr3:uid="{AA726C36-7FBA-4A85-94CA-980C15305065}" name="Column759"/>
    <tableColumn id="775" xr3:uid="{8A4CD5AF-70FB-4A9A-A9E4-3CD0AF70C597}" name="Column760"/>
    <tableColumn id="776" xr3:uid="{32A99230-AE71-4663-A39E-8452B57066D9}" name="Column761"/>
    <tableColumn id="777" xr3:uid="{ED1ADB81-D6DC-4BDF-A738-A62C62E0386A}" name="Column762"/>
    <tableColumn id="778" xr3:uid="{C44B316D-5633-4734-A574-43993F8F135E}" name="Column763"/>
    <tableColumn id="779" xr3:uid="{C487A670-2C3B-4BD2-AF4A-72A73B77A4D5}" name="Column764"/>
    <tableColumn id="780" xr3:uid="{D252F3B7-1F96-43BE-951E-3EB8BC5E0680}" name="Column765"/>
    <tableColumn id="781" xr3:uid="{1DEB2279-058E-4878-9AD5-329B2464F1A5}" name="Column766"/>
    <tableColumn id="782" xr3:uid="{AB5C62A1-CED5-4F4D-866D-CD9C553E1B30}" name="Column767"/>
    <tableColumn id="783" xr3:uid="{A67955C1-E237-42CE-8799-27D35CBA184A}" name="Column768"/>
    <tableColumn id="784" xr3:uid="{CE55FB32-CF5A-4B83-8B92-7DF05F383D5E}" name="Column769"/>
    <tableColumn id="785" xr3:uid="{384F40A5-5EA7-4DFA-BB51-B5D7D77EA748}" name="Column770"/>
    <tableColumn id="786" xr3:uid="{AD7807ED-D310-402D-99C0-EF4D1A33759C}" name="Column771"/>
    <tableColumn id="787" xr3:uid="{27AB9F90-F449-4D86-B6D0-C28EABB2B90D}" name="Column772"/>
    <tableColumn id="788" xr3:uid="{B3C2D078-AD53-4F7D-B200-ABDCC142DD9C}" name="Column773"/>
    <tableColumn id="789" xr3:uid="{A0F27B3E-DE28-412B-B61E-42657830090B}" name="Column774"/>
    <tableColumn id="790" xr3:uid="{6CEEDB02-F05D-4E94-8909-D5DFAA6AD29E}" name="Column775"/>
    <tableColumn id="791" xr3:uid="{6ED03B8F-ECB8-4D79-A308-1A030181F7F1}" name="Column776"/>
    <tableColumn id="792" xr3:uid="{7F9F2371-8F8B-45CE-8D37-1CC4BB05E2DA}" name="Column777"/>
    <tableColumn id="793" xr3:uid="{A071FCD9-8772-4DD2-890B-9F124BC793DB}" name="Column778"/>
    <tableColumn id="794" xr3:uid="{C7356543-3ABC-4A43-BF8E-6F38355FDBF3}" name="Column779"/>
    <tableColumn id="795" xr3:uid="{96E85002-F514-412C-B514-3B42AF4C0B79}" name="Column780"/>
    <tableColumn id="796" xr3:uid="{9331DE9C-4817-4890-9D3D-2EF45D99001B}" name="Column781"/>
    <tableColumn id="797" xr3:uid="{DFC5204D-3DBA-48EB-8A7D-C20240619440}" name="Column782"/>
    <tableColumn id="798" xr3:uid="{A97EAF64-B49C-421B-8762-2305C6C4724D}" name="Column783"/>
    <tableColumn id="799" xr3:uid="{A7D60617-6CBC-49D7-841A-D1587610D7F8}" name="Column784"/>
    <tableColumn id="800" xr3:uid="{15F47D5B-6DD4-428A-96A8-AFDC64129AC7}" name="Column785"/>
    <tableColumn id="801" xr3:uid="{FA711A2A-A289-4C61-A4F8-EE43B3CD6754}" name="Column786"/>
    <tableColumn id="802" xr3:uid="{FC8128C2-6228-4B43-8A2B-77E4D29B5EE3}" name="Column787"/>
    <tableColumn id="803" xr3:uid="{E1DE6C78-3DC0-47BA-97E1-32AD5C328BBB}" name="Column788"/>
    <tableColumn id="804" xr3:uid="{BB97C504-1C64-4B1E-8450-17801B1E2015}" name="Column789"/>
    <tableColumn id="805" xr3:uid="{96D89DAD-275E-4F34-9225-422711D2EEEB}" name="Column790"/>
    <tableColumn id="806" xr3:uid="{1E5861DE-AB50-440A-8316-1AD3CA50B9D5}" name="Column791"/>
    <tableColumn id="807" xr3:uid="{A4712162-6BA3-421A-9E6A-98230DAA8A01}" name="Column792"/>
    <tableColumn id="808" xr3:uid="{0987BCD3-7908-4595-BD74-CD84AC668F0B}" name="Column793"/>
    <tableColumn id="809" xr3:uid="{C134B822-FD49-4FD2-B393-A88CF7473250}" name="Column794"/>
    <tableColumn id="810" xr3:uid="{10F4537C-5788-425F-89B7-EBDED060FC60}" name="Column795"/>
    <tableColumn id="811" xr3:uid="{37CD798A-9E05-4145-836E-15A623313D8C}" name="Column796"/>
    <tableColumn id="812" xr3:uid="{CD6D5BAA-7252-4DBD-B5B0-EC9C27B7B6C9}" name="Column797"/>
    <tableColumn id="813" xr3:uid="{BF7DAC00-0CDD-4E0A-ABFB-4FBED2F025CB}" name="Column798"/>
    <tableColumn id="814" xr3:uid="{A607C637-9C1C-41A6-803F-052EA0E71342}" name="Column799"/>
    <tableColumn id="815" xr3:uid="{433C148A-7BDF-4BF0-ABE8-7BAF36461783}" name="Column800"/>
    <tableColumn id="816" xr3:uid="{975631ED-8C96-40EE-96F1-A44E1B6615AD}" name="Column801"/>
    <tableColumn id="817" xr3:uid="{C328BF49-6C7B-4B70-87DF-F48F1D4DE7BD}" name="Column802"/>
    <tableColumn id="818" xr3:uid="{CD076210-6FAD-4FA4-9D1E-06997B342467}" name="Column803"/>
    <tableColumn id="819" xr3:uid="{4A9F4094-7942-4304-86F4-511C5B71E468}" name="Column804"/>
    <tableColumn id="820" xr3:uid="{8EAA6B17-7FA7-4C53-B21E-E6CB6287B0A5}" name="Column805"/>
    <tableColumn id="821" xr3:uid="{CCB24AC2-4986-4DD3-AC76-3D13CE2D67A2}" name="Column806"/>
    <tableColumn id="822" xr3:uid="{483E2CF5-4D5A-4878-8DAD-C97930788FEC}" name="Column807"/>
    <tableColumn id="823" xr3:uid="{7926E47C-8BE9-45A8-BAA0-1229CE861BB4}" name="Column808"/>
    <tableColumn id="824" xr3:uid="{DD4AF23C-6990-4E66-BC45-F4732A9C58AE}" name="Column809"/>
    <tableColumn id="825" xr3:uid="{1088AC3C-7DE7-4C2A-A996-B42BDFE0A5C7}" name="Column810"/>
    <tableColumn id="826" xr3:uid="{02A884FB-E9B4-4951-B7D7-C0237F1A52B9}" name="Column811"/>
    <tableColumn id="827" xr3:uid="{F507AB7B-3BD5-4101-BEE8-DE71AF0E0803}" name="Column812"/>
    <tableColumn id="828" xr3:uid="{59D1411B-0DEC-4C8D-BA20-D991519B7CD2}" name="Column813"/>
    <tableColumn id="829" xr3:uid="{76B5662F-24CE-4169-A57D-942CF3FCCE1E}" name="Column814"/>
    <tableColumn id="830" xr3:uid="{47412C60-74F0-49C0-BDFA-BEB9648F677E}" name="Column815"/>
    <tableColumn id="831" xr3:uid="{E68D0536-6A50-4FEB-AE99-48CD2DA75C3F}" name="Column816"/>
    <tableColumn id="832" xr3:uid="{4BA3019C-1BCE-4394-9A8C-7858A24C5B6E}" name="Column817"/>
    <tableColumn id="833" xr3:uid="{9A596117-9F18-4F09-B4E2-44342B361FED}" name="Column818"/>
    <tableColumn id="834" xr3:uid="{B4FD6FF4-2281-4560-8E22-7D259D9B25E2}" name="Column819"/>
    <tableColumn id="835" xr3:uid="{B80024F3-6EFA-4CB2-8B3E-1BB7F644EE3D}" name="Column820"/>
    <tableColumn id="836" xr3:uid="{D7D1A004-E9A2-499F-BAFE-52A97127B4A8}" name="Column821"/>
    <tableColumn id="837" xr3:uid="{25E4CBEA-2019-4533-BAA8-44844D7CD71A}" name="Column822"/>
    <tableColumn id="838" xr3:uid="{9CB51B5B-4919-4ABE-9FF1-FEE02102AA39}" name="Column823"/>
    <tableColumn id="839" xr3:uid="{AF748845-B173-4232-A781-CEEC42A641E3}" name="Column824"/>
    <tableColumn id="840" xr3:uid="{49B078F3-2AC9-4BC0-BC56-EFEAD4187807}" name="Column825"/>
    <tableColumn id="841" xr3:uid="{A5453F12-B8D3-4AF0-958E-0860D27FCC61}" name="Column826"/>
    <tableColumn id="842" xr3:uid="{0B37B911-E5BD-4157-8993-8C9303D5827F}" name="Column827"/>
    <tableColumn id="843" xr3:uid="{CC129EDC-D294-4361-BBBE-FA008742DDCC}" name="Column828"/>
    <tableColumn id="844" xr3:uid="{68AE9066-1269-4306-88B1-7A240D7016D3}" name="Column829"/>
    <tableColumn id="845" xr3:uid="{153E962D-71DA-4FC4-9D90-FF9B7023773D}" name="Column830"/>
    <tableColumn id="846" xr3:uid="{3CBFAF46-A441-41F7-9AC2-0F9B7C7FE376}" name="Column831"/>
    <tableColumn id="847" xr3:uid="{0F4E9EFA-2D6B-4F59-9497-C130733EFAB1}" name="Column832"/>
    <tableColumn id="848" xr3:uid="{BF2199B1-B97C-4745-966A-8736660D511D}" name="Column833"/>
    <tableColumn id="849" xr3:uid="{E788462E-E1B8-41A2-A232-1F8DC17FAF9F}" name="Column834"/>
    <tableColumn id="850" xr3:uid="{249E8DD8-5836-4484-99D0-47EBB1BE7BF6}" name="Column835"/>
    <tableColumn id="851" xr3:uid="{A26256AC-849B-4266-B6AD-1C220AAAFA28}" name="Column836"/>
    <tableColumn id="852" xr3:uid="{F9FCDD23-0EC9-402B-B747-D49284ECB6AE}" name="Column837"/>
    <tableColumn id="853" xr3:uid="{C81A02D2-CAB0-4FB0-A3DE-1F0B21516E2B}" name="Column838"/>
    <tableColumn id="854" xr3:uid="{A4587540-7E6B-47FB-8D2D-A63504633F99}" name="Column839"/>
    <tableColumn id="855" xr3:uid="{E2F9439A-F73A-49D8-A254-44350524D6D8}" name="Column840"/>
    <tableColumn id="856" xr3:uid="{7466D6A7-36F9-4750-9CD3-6D58F27EF27B}" name="Column841"/>
    <tableColumn id="857" xr3:uid="{3CBBDCCB-7CA5-40CB-835E-AB7108A37347}" name="Column842"/>
    <tableColumn id="858" xr3:uid="{B265C64A-7920-4DFA-87A8-575CC19485A7}" name="Column843"/>
    <tableColumn id="859" xr3:uid="{30820FC8-3338-496D-B637-F318F62AE048}" name="Column844"/>
    <tableColumn id="860" xr3:uid="{EB3870BA-A2A4-4386-BBB5-8F82AC63F143}" name="Column845"/>
    <tableColumn id="861" xr3:uid="{33326F96-F039-45A7-B5D4-55936ABFC39B}" name="Column846"/>
    <tableColumn id="862" xr3:uid="{B64BE264-65CE-477F-B391-A9D1B221A42A}" name="Column847"/>
    <tableColumn id="863" xr3:uid="{56EB837B-0F85-45A2-B869-F42FC7D23BD3}" name="Column848"/>
    <tableColumn id="864" xr3:uid="{83971CEE-5914-4DD7-81C0-161B4CD72094}" name="Column849"/>
    <tableColumn id="865" xr3:uid="{562D5280-491D-46FF-9E43-6DD851953098}" name="Column850"/>
    <tableColumn id="866" xr3:uid="{6F3D05B5-279E-4E6C-86B9-9030A8C6B1FC}" name="Column851"/>
    <tableColumn id="867" xr3:uid="{FE909E53-1B76-48F0-A02F-70EADC339DA9}" name="Column852"/>
    <tableColumn id="868" xr3:uid="{BCD36F79-E9DB-4F8A-B781-FD75547A3069}" name="Column853"/>
    <tableColumn id="869" xr3:uid="{60F128F0-B8EB-4129-9C90-5D3D587759A0}" name="Column854"/>
    <tableColumn id="870" xr3:uid="{A4CD9E80-85EC-4EC7-9726-B17EE6FBB5C4}" name="Column855"/>
    <tableColumn id="871" xr3:uid="{1D41E00F-714B-42DD-BAB4-E6D0A0CC4ABF}" name="Column856"/>
    <tableColumn id="872" xr3:uid="{92C57084-D799-4F7B-8448-7B39AB360491}" name="Column857"/>
    <tableColumn id="873" xr3:uid="{7591E851-E888-4105-A97E-FCE3094335F5}" name="Column858"/>
    <tableColumn id="874" xr3:uid="{4EF83837-FD52-491F-B02E-CE9CFEFDA439}" name="Column859"/>
    <tableColumn id="875" xr3:uid="{B62011D4-970E-4B57-90AF-A69FEE08DA76}" name="Column860"/>
    <tableColumn id="876" xr3:uid="{24E20DD3-54FE-4C24-ADC1-CCC7DAF095BA}" name="Column861"/>
    <tableColumn id="877" xr3:uid="{5FBE9EF4-6D59-4393-8984-9C4AC33DC2E1}" name="Column862"/>
    <tableColumn id="878" xr3:uid="{DFF46B0F-583A-48E2-9026-77699BA15698}" name="Column863"/>
    <tableColumn id="879" xr3:uid="{B18166F8-F0EF-4C8C-AB12-EA949FBACD53}" name="Column864"/>
    <tableColumn id="880" xr3:uid="{B5A73825-F14B-4A15-B2A4-CE873FF9C9DF}" name="Column865"/>
    <tableColumn id="881" xr3:uid="{C6D77CD7-C112-41B4-B7DF-E84C044DD109}" name="Column866"/>
    <tableColumn id="882" xr3:uid="{8ADE5E21-6822-495B-8B84-89B8B6D766FD}" name="Column867"/>
    <tableColumn id="883" xr3:uid="{9CF628A5-7EC5-46A1-AF78-83540FF16AFA}" name="Column868"/>
    <tableColumn id="884" xr3:uid="{FC3B9CAE-13D6-45CC-92A8-3381DC6320A6}" name="Column869"/>
    <tableColumn id="885" xr3:uid="{C2EAE582-D718-4C8F-AE45-32F009B0FE67}" name="Column870"/>
    <tableColumn id="886" xr3:uid="{1D21C8FA-B4DB-4046-80E4-DE7457B69D97}" name="Column871"/>
    <tableColumn id="887" xr3:uid="{DC5E9C30-32DD-4077-9AB4-DB9CFC6EA4BF}" name="Column872"/>
    <tableColumn id="888" xr3:uid="{36CFF535-04DC-47D3-AA68-916AA7930CCD}" name="Column873"/>
    <tableColumn id="889" xr3:uid="{2430BE01-8B3C-4B71-A0E3-F6D382E61152}" name="Column874"/>
    <tableColumn id="890" xr3:uid="{58713CFD-2070-4EAC-8E08-F1C25A2729A4}" name="Column875"/>
    <tableColumn id="891" xr3:uid="{60C07AEF-27DE-4B9E-AB86-2E7FA9E2484E}" name="Column876"/>
    <tableColumn id="892" xr3:uid="{B8FD5EC5-748E-4A32-984E-4DE073C6AE4F}" name="Column877"/>
    <tableColumn id="893" xr3:uid="{9D3D46E4-A099-4CD2-8869-AC7A777ECF00}" name="Column878"/>
    <tableColumn id="894" xr3:uid="{90A8CF9D-7525-45DB-BA22-CEAB1C02D9DC}" name="Column879"/>
    <tableColumn id="895" xr3:uid="{A863AE36-F540-403E-BEC3-A6B080BC597F}" name="Column880"/>
    <tableColumn id="896" xr3:uid="{03B2A347-AD83-4EB1-9119-809C85738725}" name="Column881"/>
    <tableColumn id="897" xr3:uid="{BC60FCD1-7994-4A51-90F6-25FEC21F1913}" name="Column882"/>
    <tableColumn id="898" xr3:uid="{70978921-E3C3-4512-9B08-406BCB4F9B52}" name="Column883"/>
    <tableColumn id="899" xr3:uid="{6AA5B301-1D81-4EE1-9D5E-3DB8A55C3868}" name="Column884"/>
    <tableColumn id="900" xr3:uid="{E784E2A5-85B9-42C7-ADE1-636612F25A60}" name="Column885"/>
    <tableColumn id="901" xr3:uid="{4E22CBB1-8180-4816-AF32-8A681190381B}" name="Column886"/>
    <tableColumn id="902" xr3:uid="{1AE23977-9633-4B4C-B1E2-1E5D597AA8D3}" name="Column887"/>
    <tableColumn id="903" xr3:uid="{6BEC8A99-1BAD-4697-8BAF-11049048BEB5}" name="Column888"/>
    <tableColumn id="904" xr3:uid="{CEE68A61-4F08-42E8-8504-C54AB89CFE2A}" name="Column889"/>
    <tableColumn id="905" xr3:uid="{2B292B15-6457-402E-A584-2A8F1E0064D3}" name="Column890"/>
    <tableColumn id="906" xr3:uid="{4EBBE28E-9C91-44BB-986F-3C2035C5EA59}" name="Column891"/>
    <tableColumn id="907" xr3:uid="{050366E8-3441-4A53-AAFF-5341CB377AEE}" name="Column892"/>
    <tableColumn id="908" xr3:uid="{C92F461A-F7A3-44E5-B213-CBACDB79A675}" name="Column893"/>
    <tableColumn id="909" xr3:uid="{4D841BA7-40D3-4D41-9B62-1F4D26393C86}" name="Column894"/>
    <tableColumn id="910" xr3:uid="{9AA306F3-3514-4DC4-A5B1-08101E72EDF8}" name="Column895"/>
    <tableColumn id="911" xr3:uid="{98042FA1-8037-4D06-9A51-A8916678AE11}" name="Column896"/>
    <tableColumn id="912" xr3:uid="{72219B5C-906F-492D-ABDC-B14A45C85E5A}" name="Column897"/>
    <tableColumn id="913" xr3:uid="{BC0F19EC-AA26-4D0D-9634-E90CB2462AF5}" name="Column898"/>
    <tableColumn id="914" xr3:uid="{78E77E20-BCCF-4132-9C83-B90060684D89}" name="Column899"/>
    <tableColumn id="915" xr3:uid="{DD610C02-C42B-4B58-98A4-87798D35D3C3}" name="Column900"/>
    <tableColumn id="916" xr3:uid="{20D291E7-E924-4729-A709-EAAE8087F5DF}" name="Column901"/>
    <tableColumn id="917" xr3:uid="{4E95C346-9FF1-49D7-A2E3-12D1727F8DE2}" name="Column902"/>
    <tableColumn id="918" xr3:uid="{F06DE601-2B6A-4E5C-9897-CC339A88A0C1}" name="Column903"/>
    <tableColumn id="919" xr3:uid="{0580FCF5-CB61-44E6-9B33-F11A8D23315F}" name="Column904"/>
    <tableColumn id="920" xr3:uid="{BA2C4F07-4D67-4184-959B-2FD3B1144924}" name="Column905"/>
    <tableColumn id="921" xr3:uid="{117703CC-96E7-471B-9BCE-9F6004B80F4F}" name="Column906"/>
    <tableColumn id="922" xr3:uid="{3D2BD662-7E30-48E8-88DD-E977F56E9979}" name="Column907"/>
    <tableColumn id="923" xr3:uid="{43716C10-33B0-462F-B3A8-57481492C178}" name="Column908"/>
    <tableColumn id="924" xr3:uid="{3344D395-42A1-4070-AB9C-670AA126FBC0}" name="Column909"/>
    <tableColumn id="925" xr3:uid="{E1893E91-0FCE-46F9-997B-6CF4DF733337}" name="Column910"/>
    <tableColumn id="926" xr3:uid="{CACE1894-18C4-4F79-8E57-0697BED238A9}" name="Column911"/>
    <tableColumn id="927" xr3:uid="{4BEDCE43-CD80-4FC5-B9C9-8576221FB48D}" name="Column912"/>
    <tableColumn id="928" xr3:uid="{56842025-D229-4168-BA31-D265601D3000}" name="Column913"/>
    <tableColumn id="929" xr3:uid="{E2FC2D09-413A-4789-945D-5790FEE4DB2A}" name="Column914"/>
    <tableColumn id="930" xr3:uid="{46879A4D-9108-4C63-A821-63A50A3A61AD}" name="Column915"/>
    <tableColumn id="931" xr3:uid="{DCEE8760-F494-47D5-AC9B-AB274463CED9}" name="Column916"/>
    <tableColumn id="932" xr3:uid="{4C390927-B02C-4230-8A29-CEFC5F22FD0C}" name="Column917"/>
    <tableColumn id="933" xr3:uid="{CBB7EF8A-D61D-4AF4-9487-227B6FE29026}" name="Column918"/>
    <tableColumn id="934" xr3:uid="{E829ACBA-5714-4993-871A-13FECA500AB0}" name="Column919"/>
    <tableColumn id="935" xr3:uid="{1685546E-2EEF-4A40-856A-E3C9D427BD05}" name="Column920"/>
    <tableColumn id="936" xr3:uid="{5DF764C9-6981-45DF-9BBD-B61929CCB08C}" name="Column921"/>
    <tableColumn id="937" xr3:uid="{726C86C9-7FD1-456C-A8BE-28A63156C810}" name="Column922"/>
    <tableColumn id="938" xr3:uid="{DA7331D1-1B3F-48AE-A8FC-904B039232B3}" name="Column923"/>
    <tableColumn id="939" xr3:uid="{C8DFF361-F9B1-4A83-A90A-C7104796BC40}" name="Column924"/>
    <tableColumn id="940" xr3:uid="{869CE52F-0B02-4519-825C-57708DA0D32D}" name="Column925"/>
    <tableColumn id="941" xr3:uid="{DF685C3C-F934-47FF-B612-22398B1BF59A}" name="Column926"/>
    <tableColumn id="942" xr3:uid="{FE5E6060-9ED0-4204-8720-A9393B391751}" name="Column927"/>
    <tableColumn id="943" xr3:uid="{97A66673-09BC-4224-AD48-1F6721BA7075}" name="Column928"/>
    <tableColumn id="944" xr3:uid="{EDED13D5-BFA4-4643-ABEB-5F5F3360DB5F}" name="Column929"/>
    <tableColumn id="945" xr3:uid="{DDCE667F-22BB-4385-A7DA-B719E07A5F6F}" name="Column930"/>
    <tableColumn id="946" xr3:uid="{9CDB9C6A-3B0D-4FCD-AD0C-8F442F6A6ED6}" name="Column931"/>
    <tableColumn id="947" xr3:uid="{EBCEFC9B-4223-4D53-9726-BB6472D6C829}" name="Column932"/>
    <tableColumn id="948" xr3:uid="{3E1EC1C3-50AC-4F72-BF44-24EDE200B816}" name="Column933"/>
    <tableColumn id="949" xr3:uid="{880125D5-5D07-4C91-866B-A044254ED090}" name="Column934"/>
    <tableColumn id="950" xr3:uid="{1DC4DA92-88B3-4068-AF91-D6122A6D2715}" name="Column935"/>
    <tableColumn id="951" xr3:uid="{08529DE2-8D76-4BC7-9D01-C9FB87022766}" name="Column936"/>
    <tableColumn id="952" xr3:uid="{00A2275A-DBB3-48AC-A156-C2B17B787BFC}" name="Column937"/>
    <tableColumn id="953" xr3:uid="{23178E91-40F4-4440-B940-49B71F206371}" name="Column938"/>
    <tableColumn id="954" xr3:uid="{A8757856-3216-47A0-8707-618E54980800}" name="Column939"/>
    <tableColumn id="955" xr3:uid="{2423FA49-D6DF-4A1A-B99A-74FFD53BD38C}" name="Column940"/>
    <tableColumn id="956" xr3:uid="{A17A8436-451A-433B-8924-1AE512A7C387}" name="Column941"/>
    <tableColumn id="957" xr3:uid="{5E20BBEC-C15E-4714-942C-421FCFF94BC0}" name="Column942"/>
    <tableColumn id="958" xr3:uid="{340FE798-3411-471C-AD99-C06E35385939}" name="Column943"/>
    <tableColumn id="959" xr3:uid="{B12F92A3-E25A-403E-ABD9-3379E6D5B971}" name="Column944"/>
    <tableColumn id="960" xr3:uid="{BE4A137B-0743-448E-9BB8-10E500AA54AA}" name="Column945"/>
    <tableColumn id="961" xr3:uid="{CB65F58B-395E-4CB2-8159-C4F3A30C8E29}" name="Column946"/>
    <tableColumn id="962" xr3:uid="{901DD2C1-AAD2-4BDD-8087-A402D1124A44}" name="Column947"/>
    <tableColumn id="963" xr3:uid="{E07D7E32-8322-43CF-8961-8572E4F6EC2E}" name="Column948"/>
    <tableColumn id="964" xr3:uid="{D4B979D3-65AF-47A0-8337-B2367DEBD853}" name="Column949"/>
    <tableColumn id="965" xr3:uid="{2571EDF9-A78A-4FC3-BA2C-9E22CA3499AD}" name="Column950"/>
    <tableColumn id="966" xr3:uid="{6B1AC1F8-58C5-4B92-A307-44A2E1B0F4C1}" name="Column951"/>
    <tableColumn id="967" xr3:uid="{5248973F-9986-42B2-B241-1F22EA89955E}" name="Column952"/>
    <tableColumn id="968" xr3:uid="{F7E14786-9940-47FB-8DC8-FFA2B555A462}" name="Column953"/>
    <tableColumn id="969" xr3:uid="{CE5F243C-08AC-4322-BE3A-315E0F06A7BA}" name="Column954"/>
    <tableColumn id="970" xr3:uid="{8C0B630D-C839-48E0-939A-A00D0F8C1435}" name="Column955"/>
    <tableColumn id="971" xr3:uid="{7C897483-4345-471D-A1F1-065E371080C1}" name="Column956"/>
    <tableColumn id="972" xr3:uid="{8D9D80EA-9FFB-40C4-A58A-1A5F1C218CEF}" name="Column957"/>
    <tableColumn id="973" xr3:uid="{339E99AE-6021-4C7D-BC99-9EB4A0FFD933}" name="Column958"/>
    <tableColumn id="974" xr3:uid="{6B42D5E8-AD56-4F90-843A-18ADFA16ACA6}" name="Column959"/>
    <tableColumn id="975" xr3:uid="{A3E4FAF2-5932-4CD6-949C-D5B595F58A04}" name="Column960"/>
    <tableColumn id="976" xr3:uid="{EB4DE44A-94A8-468F-A5E3-25043B93F47F}" name="Column961"/>
    <tableColumn id="977" xr3:uid="{03626A8B-9872-47D2-A36A-AC7C1248F772}" name="Column962"/>
    <tableColumn id="978" xr3:uid="{D70E4CA4-1AE9-414B-875F-2E0FFF074071}" name="Column963"/>
    <tableColumn id="979" xr3:uid="{27DCB779-D31E-4EF1-881B-CCA712B68F52}" name="Column964"/>
    <tableColumn id="980" xr3:uid="{F6A773FB-268C-4344-AD48-74A0ACD35E2C}" name="Column965"/>
    <tableColumn id="981" xr3:uid="{45D4E011-B405-4C11-B876-998288B9229A}" name="Column966"/>
    <tableColumn id="982" xr3:uid="{16E456F0-D197-4E2B-B2B5-E1D8DFD1DC59}" name="Column967"/>
    <tableColumn id="983" xr3:uid="{B5266DF9-F47B-4898-B78F-5E6C8CE5799F}" name="Column968"/>
    <tableColumn id="984" xr3:uid="{CC033381-86FB-4FF3-AAED-53C503DDC4E4}" name="Column969"/>
    <tableColumn id="985" xr3:uid="{CEACBA40-D6E3-4AAA-BEEF-EAC1127FB576}" name="Column970"/>
    <tableColumn id="986" xr3:uid="{9D780DAC-AA37-4566-A54D-29E5EC86681D}" name="Column971"/>
    <tableColumn id="987" xr3:uid="{F11DE662-2696-498B-954C-5023AB1537C4}" name="Column972"/>
    <tableColumn id="988" xr3:uid="{8ACEBB68-324A-4F3D-8E20-41E6231114F2}" name="Column973"/>
    <tableColumn id="989" xr3:uid="{D912836F-DA27-4277-9D55-B9A9262DAC91}" name="Column974"/>
    <tableColumn id="990" xr3:uid="{0E29C0E7-5801-46FA-A4F5-629DB9657824}" name="Column975"/>
    <tableColumn id="991" xr3:uid="{C0C50F7C-54DB-406F-AA46-0E95C7B9FB2F}" name="Column976"/>
    <tableColumn id="992" xr3:uid="{C5B8FD65-9105-420E-8AEA-4FB862EFEF35}" name="Column977"/>
    <tableColumn id="993" xr3:uid="{FF721848-0C1C-402E-9666-D06BFD7B2DF4}" name="Column978"/>
    <tableColumn id="994" xr3:uid="{DB94FB8D-9E7C-4B5D-B792-3526792490F3}" name="Column979"/>
    <tableColumn id="995" xr3:uid="{38B4D91D-9347-47D9-90BB-C392E718694A}" name="Column980"/>
    <tableColumn id="996" xr3:uid="{4FDA6F2F-055F-4DFA-91EC-9DFAC25D2BA2}" name="Column981"/>
    <tableColumn id="997" xr3:uid="{B3D64A7E-FE7E-4DE5-8348-33CFFDF59A20}" name="Column982"/>
    <tableColumn id="998" xr3:uid="{1DCF815F-33B9-424D-8A3D-8011674569A6}" name="Column983"/>
    <tableColumn id="999" xr3:uid="{97AB19EE-25A3-4A31-9609-46B266F1CCA0}" name="Column984"/>
    <tableColumn id="1000" xr3:uid="{9B70A700-ADD0-4289-8F51-FE6BC15BD381}" name="Column985"/>
    <tableColumn id="1001" xr3:uid="{9F697761-D1C4-4F66-A6C8-EB29354DEB54}" name="Column986"/>
    <tableColumn id="1002" xr3:uid="{6F860631-1B39-408C-A0DB-D474D20087A2}" name="Column987"/>
    <tableColumn id="1003" xr3:uid="{AAB000CF-3EBB-44A2-8FAE-34922A97F686}" name="Column988"/>
    <tableColumn id="1004" xr3:uid="{8624BBFE-157F-4B75-A703-9738DFDF68F7}" name="Column989"/>
    <tableColumn id="1005" xr3:uid="{01A32B6B-B210-471D-AF60-011236C1938F}" name="Column990"/>
    <tableColumn id="1006" xr3:uid="{0FB8BE63-1462-4A98-BDE9-33053D2CD23E}" name="Column991"/>
    <tableColumn id="1007" xr3:uid="{BB6C8040-709E-42C9-A51E-0F4A008DA970}" name="Column992"/>
    <tableColumn id="1008" xr3:uid="{CBCA4B9B-298A-4FF0-B16C-25143440183B}" name="Column993"/>
    <tableColumn id="1009" xr3:uid="{F90856A3-0B28-4B27-8EA4-4651922D5407}" name="Column994"/>
    <tableColumn id="1010" xr3:uid="{A51C0E4F-2DCE-496E-8A00-AB5AD1D9C7A7}" name="Column995"/>
    <tableColumn id="1011" xr3:uid="{0246041C-CEDB-4C79-B8C3-67678AB41203}" name="Column996"/>
    <tableColumn id="1012" xr3:uid="{B6958EFC-4063-403E-AA13-C8177BA4C02A}" name="Column997"/>
    <tableColumn id="1013" xr3:uid="{D5523DEC-F7C7-4FF5-893E-864A0D9645E6}" name="Column998"/>
    <tableColumn id="1014" xr3:uid="{18A9E589-F8CA-4A1E-BD38-72FE307D287A}" name="Column999"/>
    <tableColumn id="1015" xr3:uid="{28417CE9-0946-4A2C-8ADA-BF63CFC26015}" name="Column1000"/>
    <tableColumn id="1016" xr3:uid="{3D002C1D-9AB0-4EA9-8B07-0C71EAE18924}" name="Column1001"/>
    <tableColumn id="1017" xr3:uid="{A6668EA5-1BA4-4660-AD90-B420C11FDC24}" name="Column1002"/>
    <tableColumn id="1018" xr3:uid="{EF141C7A-9335-4E4C-9406-A801EA8F953F}" name="Column1003"/>
    <tableColumn id="1019" xr3:uid="{B527B316-A775-458C-AF81-225CAA67BD97}" name="Column1004"/>
    <tableColumn id="1020" xr3:uid="{2918F56E-B0C1-4034-A44E-AC9880674492}" name="Column1005"/>
    <tableColumn id="1021" xr3:uid="{26D657DE-B517-4D18-8599-A8AA7A454213}" name="Column1006"/>
    <tableColumn id="1022" xr3:uid="{BC1EC784-A61C-4C28-A1AB-606F68B4D6C3}" name="Column1007"/>
    <tableColumn id="1023" xr3:uid="{580292FD-5014-4672-BEAF-E1476418FFE5}" name="Column1008"/>
    <tableColumn id="1024" xr3:uid="{0C57BD80-054B-4F4B-8E28-74F63D32F47B}" name="Column1009"/>
    <tableColumn id="1025" xr3:uid="{9786D3CA-52EA-4D9D-B000-E1CF63DAF198}" name="Column1010"/>
    <tableColumn id="1026" xr3:uid="{97EC525A-5533-4E60-8CCA-EE8223825752}" name="Column1011"/>
    <tableColumn id="1027" xr3:uid="{4E6574D6-7C92-4D82-8B34-7A432AE71F87}" name="Column1012"/>
    <tableColumn id="1028" xr3:uid="{481111AD-E3F9-4548-9D5A-A3E18476B6F6}" name="Column1013"/>
    <tableColumn id="1029" xr3:uid="{75AF631F-2A9E-4A5D-9232-DA7123BAA79C}" name="Column1014"/>
    <tableColumn id="1030" xr3:uid="{9F10362F-FBAF-49B1-B074-8C31FA385E99}" name="Column1015"/>
    <tableColumn id="1031" xr3:uid="{12608E2F-9D4A-4B09-9ABF-DD66E92E81DC}" name="Column1016"/>
    <tableColumn id="1032" xr3:uid="{73CD3C61-22C5-468E-87EA-AAD251D61665}" name="Column1017"/>
    <tableColumn id="1033" xr3:uid="{7FA44475-205C-40DA-8B4A-BAE5972C0354}" name="Column1018"/>
    <tableColumn id="1034" xr3:uid="{02BD8CEF-6D61-4ABF-9589-4FCAE3DFEFE4}" name="Column1019"/>
    <tableColumn id="1035" xr3:uid="{8F2E69DD-EF7F-4F29-AB03-5638F0A0055A}" name="Column1020"/>
    <tableColumn id="1036" xr3:uid="{377AA211-B49B-4CE4-97B6-AA5F2FEDE357}" name="Column1021"/>
    <tableColumn id="1037" xr3:uid="{0B930C82-BA88-40E0-99AD-F9C9561EF03D}" name="Column1022"/>
    <tableColumn id="1038" xr3:uid="{CE7788D0-DAB0-4A72-809E-03F1EC76F0E8}" name="Column1023"/>
    <tableColumn id="1039" xr3:uid="{ADEFFD3A-B29B-4C04-B404-59D6C8422237}" name="Column1024"/>
    <tableColumn id="1040" xr3:uid="{6BCFAEFB-F7B6-4EF2-B5AC-934F6F085B7B}" name="Column1025"/>
    <tableColumn id="1041" xr3:uid="{A858DFD5-41EA-432B-86E3-093CED4C7004}" name="Column1026"/>
    <tableColumn id="1042" xr3:uid="{A0FFEBC2-FB67-40E4-9625-C2512BEDFFFD}" name="Column1027"/>
    <tableColumn id="1043" xr3:uid="{8185210E-81DD-419C-8F13-E3E51E4AE526}" name="Column1028"/>
    <tableColumn id="1044" xr3:uid="{35CFFEEB-8237-4418-A116-DEF404B9BC38}" name="Column1029"/>
    <tableColumn id="1045" xr3:uid="{E630D52F-BF23-434A-9C89-1AB1E9047BE1}" name="Column1030"/>
    <tableColumn id="1046" xr3:uid="{A2E00435-7069-4329-A339-C837962A0F02}" name="Column1031"/>
    <tableColumn id="1047" xr3:uid="{4FE44424-E16F-4CE9-8D9B-8367C3C92B90}" name="Column1032"/>
    <tableColumn id="1048" xr3:uid="{74BCE698-D429-4782-9A54-EA19ACAD34F9}" name="Column1033"/>
    <tableColumn id="1049" xr3:uid="{C8A61843-2D59-4F34-B1AD-AF807F18DCCA}" name="Column1034"/>
    <tableColumn id="1050" xr3:uid="{2AC4098A-0F68-4C0D-B750-22D094C9899F}" name="Column1035"/>
    <tableColumn id="1051" xr3:uid="{AA0A115D-B13A-44F5-BA9D-42BA1F406D88}" name="Column1036"/>
    <tableColumn id="1052" xr3:uid="{E87E34AC-F71B-485A-B62E-3B8AEA1A4276}" name="Column1037"/>
    <tableColumn id="1053" xr3:uid="{7BA9A30E-1A62-44FA-8AF8-16D5829D7DF4}" name="Column1038"/>
    <tableColumn id="1054" xr3:uid="{42867A72-B56D-45D9-9B2D-6AE53FBDE6D9}" name="Column1039"/>
    <tableColumn id="1055" xr3:uid="{ED541A26-0C61-4307-802D-3D44B838716A}" name="Column1040"/>
    <tableColumn id="1056" xr3:uid="{494A1C81-EC53-4C78-A10A-C97EFE7BFDD1}" name="Column1041"/>
    <tableColumn id="1057" xr3:uid="{32470642-F0A2-40B8-A654-95F4D847CC6D}" name="Column1042"/>
    <tableColumn id="1058" xr3:uid="{C5F62C09-5AE2-4E54-9C89-F87EAC15FD80}" name="Column1043"/>
    <tableColumn id="1059" xr3:uid="{8576D6C6-0796-4836-B196-BD92D3B635BC}" name="Column1044"/>
    <tableColumn id="1060" xr3:uid="{3E2B9013-9D65-4067-BCF2-951BC695231D}" name="Column1045"/>
    <tableColumn id="1061" xr3:uid="{4E2B9D57-4B97-4665-8AB3-0C3F8A484A42}" name="Column1046"/>
    <tableColumn id="1062" xr3:uid="{2394C277-EB21-4DB7-B55D-46075E9F8724}" name="Column1047"/>
    <tableColumn id="1063" xr3:uid="{9200A39F-7A64-4710-88E5-4A5EF8934E84}" name="Column1048"/>
    <tableColumn id="1064" xr3:uid="{740AE23B-7EDB-44A8-AF83-0CADA03BA9DD}" name="Column1049"/>
    <tableColumn id="1065" xr3:uid="{B30EC038-56F8-4BFE-9FC7-14D2F2240117}" name="Column1050"/>
    <tableColumn id="1066" xr3:uid="{4F7F64FA-2E41-4B47-9F8E-B64D17F1C5DF}" name="Column1051"/>
    <tableColumn id="1067" xr3:uid="{978D5920-1D0C-495D-B6EF-ABF06A8B96E2}" name="Column1052"/>
    <tableColumn id="1068" xr3:uid="{02EB5CE5-4017-457D-B5FE-B641030F3D5A}" name="Column1053"/>
    <tableColumn id="1069" xr3:uid="{22C2C83A-292F-4B51-BF9E-D01C7FA08A70}" name="Column1054"/>
    <tableColumn id="1070" xr3:uid="{5EAB7864-D624-4E4B-88B2-260289332D2D}" name="Column1055"/>
    <tableColumn id="1071" xr3:uid="{CD3710A0-E93D-41E7-B26F-60F69B5CC830}" name="Column1056"/>
    <tableColumn id="1072" xr3:uid="{52E8F8A9-31A9-4E8D-A9C3-79067767AFDA}" name="Column1057"/>
    <tableColumn id="1073" xr3:uid="{8589F0E0-E7C7-40EA-BCD4-8B305CF991A5}" name="Column1058"/>
    <tableColumn id="1074" xr3:uid="{16F3CB45-AE76-4840-83DB-662CB2F5617D}" name="Column1059"/>
    <tableColumn id="1075" xr3:uid="{29238C37-7626-4535-AEF0-EC52447ABBE7}" name="Column1060"/>
    <tableColumn id="1076" xr3:uid="{CC77C7C3-396D-493F-BD53-14B4BAC1AD9F}" name="Column1061"/>
    <tableColumn id="1077" xr3:uid="{8DE3534F-4D42-42F6-B52E-A11EC2F2E0A8}" name="Column1062"/>
    <tableColumn id="1078" xr3:uid="{ECC0C631-3E96-4221-9162-4B10D94EFF41}" name="Column1063"/>
    <tableColumn id="1079" xr3:uid="{17F28D30-4E68-481C-AD42-0F245E046D1C}" name="Column1064"/>
    <tableColumn id="1080" xr3:uid="{EFD313B3-FA9C-4F4E-8C24-FD65B2AC0ED8}" name="Column1065"/>
    <tableColumn id="1081" xr3:uid="{448CA215-7EC3-4929-92DB-96580262BD1A}" name="Column1066"/>
    <tableColumn id="1082" xr3:uid="{40F2C493-F4D1-48F7-AFA2-1EF7077543F2}" name="Column1067"/>
    <tableColumn id="1083" xr3:uid="{8DA9A229-7381-4E37-8AC0-739B6BBEC03F}" name="Column1068"/>
    <tableColumn id="1084" xr3:uid="{9582D521-F597-4634-B50B-0DD1E6B35F17}" name="Column1069"/>
    <tableColumn id="1085" xr3:uid="{43155E79-4C91-47D7-B7C6-BC525D6C1E4C}" name="Column1070"/>
    <tableColumn id="1086" xr3:uid="{01DE5FA6-C94E-431C-AB46-A23DF0733437}" name="Column1071"/>
    <tableColumn id="1087" xr3:uid="{90346E5C-EEE0-4463-B762-14EFA35CBDE5}" name="Column1072"/>
    <tableColumn id="1088" xr3:uid="{C381893C-2F6E-496A-BB3C-93104CE0EBC9}" name="Column1073"/>
    <tableColumn id="1089" xr3:uid="{20FBAFD6-660B-4547-AA2E-952608468D5E}" name="Column1074"/>
    <tableColumn id="1090" xr3:uid="{39027E86-31D6-45BC-BDF1-501D60FB5D3E}" name="Column1075"/>
    <tableColumn id="1091" xr3:uid="{D660FF2A-83AE-4348-A8C5-925FAF4BBBFA}" name="Column1076"/>
    <tableColumn id="1092" xr3:uid="{761B2050-F0C6-49A8-8419-FF7958A66C45}" name="Column1077"/>
    <tableColumn id="1093" xr3:uid="{B3A4E38F-F25B-424D-BD07-C94C20AFCC1A}" name="Column1078"/>
    <tableColumn id="1094" xr3:uid="{1BCF0A28-5D04-4811-BEA2-C6E3092A0134}" name="Column1079"/>
    <tableColumn id="1095" xr3:uid="{5D812532-1A22-484C-BC08-D5D3E9B56A15}" name="Column1080"/>
    <tableColumn id="1096" xr3:uid="{09FF7702-EADE-4887-B926-FFAFC3AA4D7D}" name="Column1081"/>
    <tableColumn id="1097" xr3:uid="{B90C5D93-FBE1-427C-96B8-ED99EA0515E0}" name="Column1082"/>
    <tableColumn id="1098" xr3:uid="{F7B73CF4-511D-4C34-B44E-4D676C4F29F8}" name="Column1083"/>
    <tableColumn id="1099" xr3:uid="{5CF1651D-1914-41D3-BC09-D4687AC13246}" name="Column1084"/>
    <tableColumn id="1100" xr3:uid="{3886761C-6B96-4F83-8A1D-C01676C319B9}" name="Column1085"/>
    <tableColumn id="1101" xr3:uid="{50E279BC-2C42-4698-BC59-38EA96855CBA}" name="Column1086"/>
    <tableColumn id="1102" xr3:uid="{5B0BCCE9-2E35-48F4-AB0F-1D8BCB41642C}" name="Column1087"/>
    <tableColumn id="1103" xr3:uid="{5CFBD5DC-8388-43E6-B526-253464626896}" name="Column1088"/>
    <tableColumn id="1104" xr3:uid="{9694C9F5-8743-4C0E-9E16-684BEAFE07F6}" name="Column1089"/>
    <tableColumn id="1105" xr3:uid="{495BEBA4-AAE3-4EE6-80F1-76FA12AF513D}" name="Column1090"/>
    <tableColumn id="1106" xr3:uid="{0CDE2265-B3C3-4417-B03A-CC3F51EAB363}" name="Column1091"/>
    <tableColumn id="1107" xr3:uid="{1B91ED81-1F1C-4081-AAFA-787A3992F271}" name="Column1092"/>
    <tableColumn id="1108" xr3:uid="{D0C29134-2DE8-4732-9FD7-A6C32E4473C5}" name="Column1093"/>
    <tableColumn id="1109" xr3:uid="{B49C9625-48B9-4317-9559-545DA26B8964}" name="Column1094"/>
    <tableColumn id="1110" xr3:uid="{9FCB486E-E492-4D18-9006-5413FAB36714}" name="Column1095"/>
    <tableColumn id="1111" xr3:uid="{2D2DF600-4A0D-4801-A70C-0924A31959FC}" name="Column1096"/>
    <tableColumn id="1112" xr3:uid="{41CF2821-1E15-4EBB-8B7E-E38C5762A272}" name="Column1097"/>
    <tableColumn id="1113" xr3:uid="{C64F489A-EFE8-4D96-BC3E-73D489C0E5D7}" name="Column1098"/>
    <tableColumn id="1114" xr3:uid="{BB47BE7B-8770-4618-ADAC-532D84117D24}" name="Column1099"/>
    <tableColumn id="1115" xr3:uid="{F03A4D77-0263-4FBA-989F-AFB1DC0D85B9}" name="Column1100"/>
    <tableColumn id="1116" xr3:uid="{D1836A07-D7B3-42DB-8CEE-9E1271DD9E93}" name="Column1101"/>
    <tableColumn id="1117" xr3:uid="{985E1BD3-1F4D-4AAD-A4D3-9B34216CCD84}" name="Column1102"/>
    <tableColumn id="1118" xr3:uid="{5C38B95F-5C4D-4E4E-AD87-780B00370571}" name="Column1103"/>
    <tableColumn id="1119" xr3:uid="{85B1D825-1DBA-4EA1-B343-48A1C4D579A9}" name="Column1104"/>
    <tableColumn id="1120" xr3:uid="{4D227859-305A-4BE1-888F-740DFBA57462}" name="Column1105"/>
    <tableColumn id="1121" xr3:uid="{2AC9942A-D0F3-4089-A36E-450349CC8A50}" name="Column1106"/>
    <tableColumn id="1122" xr3:uid="{8D8CEE5E-C916-41D9-B228-4789D9C118A5}" name="Column1107"/>
    <tableColumn id="1123" xr3:uid="{D0D31742-D4BB-4E46-A646-49A489C47AE7}" name="Column1108"/>
    <tableColumn id="1124" xr3:uid="{E66D6A4C-2AA0-43C8-B463-5B397DDF1A50}" name="Column1109"/>
    <tableColumn id="1125" xr3:uid="{273CF156-50A6-4309-98F0-8AA199532E7D}" name="Column1110"/>
    <tableColumn id="1126" xr3:uid="{BED27E12-B259-4224-80F5-2FADED680A5F}" name="Column1111"/>
    <tableColumn id="1127" xr3:uid="{3A508E76-225F-4E78-8151-B1CA18E77A25}" name="Column1112"/>
    <tableColumn id="1128" xr3:uid="{304774A8-6033-4B33-9AD4-EAED1523BAF6}" name="Column1113"/>
    <tableColumn id="1129" xr3:uid="{E53929EE-904A-4E45-BCE4-B1F5BD71A81E}" name="Column1114"/>
    <tableColumn id="1130" xr3:uid="{5750B783-4F74-487D-8618-336C0C830449}" name="Column1115"/>
    <tableColumn id="1131" xr3:uid="{D52217B8-D5A7-47F8-9183-52BB43A1B979}" name="Column1116"/>
    <tableColumn id="1132" xr3:uid="{9DAE1ADA-5DD9-4291-B00D-C8658FD1F93D}" name="Column1117"/>
    <tableColumn id="1133" xr3:uid="{BFDA2F2B-4D69-4E10-BAE5-EA5BA1090CFF}" name="Column1118"/>
    <tableColumn id="1134" xr3:uid="{3BCF1A4D-442F-4140-A213-75FE5633E182}" name="Column1119"/>
    <tableColumn id="1135" xr3:uid="{F8D66F74-C705-4D2B-9BD9-210013A1B19C}" name="Column1120"/>
    <tableColumn id="1136" xr3:uid="{17359910-F1C2-4543-BCDA-0E4F66F3ECF7}" name="Column1121"/>
    <tableColumn id="1137" xr3:uid="{A4147F9D-0183-4AB3-9D0D-DA955FD25DED}" name="Column1122"/>
    <tableColumn id="1138" xr3:uid="{FAC6F079-D27E-4BFD-BCD2-1D7EEBEBB1EC}" name="Column1123"/>
    <tableColumn id="1139" xr3:uid="{99E60C6B-7785-4039-ABE2-29219DA6CA40}" name="Column1124"/>
    <tableColumn id="1140" xr3:uid="{BA394F6A-1CB8-4EDE-89CE-9A5E9165BA3A}" name="Column1125"/>
    <tableColumn id="1141" xr3:uid="{EC1AD0A0-B6C0-457B-8A03-4D887BB12280}" name="Column1126"/>
    <tableColumn id="1142" xr3:uid="{5FAF3BC3-0749-46C3-B7BC-C6C3F73747B4}" name="Column1127"/>
    <tableColumn id="1143" xr3:uid="{9F92F085-752C-4AB7-80AA-5C4EC415ED73}" name="Column1128"/>
    <tableColumn id="1144" xr3:uid="{0F75A5A8-C319-4F4F-B4DC-C43FF2B1EE86}" name="Column1129"/>
    <tableColumn id="1145" xr3:uid="{6F0C1158-CB52-4057-AF61-3A8E43399C3D}" name="Column1130"/>
    <tableColumn id="1146" xr3:uid="{8FB91AD8-776E-4FCF-9101-BEE2D50F7D4E}" name="Column1131"/>
    <tableColumn id="1147" xr3:uid="{8517B4E4-A682-4BBB-8ECC-9320B0E479CB}" name="Column1132"/>
    <tableColumn id="1148" xr3:uid="{D841AB02-6612-41E8-8BB3-2F86CEBFA88C}" name="Column1133"/>
    <tableColumn id="1149" xr3:uid="{61A7E3D3-6129-4812-AADC-4586AFA9176B}" name="Column1134"/>
    <tableColumn id="1150" xr3:uid="{8FDC606D-365F-4E8F-A68B-9167EEABA298}" name="Column1135"/>
    <tableColumn id="1151" xr3:uid="{1DB0DDD2-A085-4E65-8610-B0FE20235E28}" name="Column1136"/>
    <tableColumn id="1152" xr3:uid="{10BB20FA-A0A5-4157-B18E-7EDDAE28C743}" name="Column1137"/>
    <tableColumn id="1153" xr3:uid="{B3FADE33-D290-42DF-AB8F-5DA7926BD58F}" name="Column1138"/>
    <tableColumn id="1154" xr3:uid="{4F37897A-CF38-442F-BF4C-26A256010547}" name="Column1139"/>
    <tableColumn id="1155" xr3:uid="{A7438D68-F26E-47ED-925F-A5A9AF090266}" name="Column1140"/>
    <tableColumn id="1156" xr3:uid="{C180AC34-23C7-4824-AB64-A529C4536810}" name="Column1141"/>
    <tableColumn id="1157" xr3:uid="{0A2A7FB9-E112-4B8B-8BD8-BFB1C412BD70}" name="Column1142"/>
    <tableColumn id="1158" xr3:uid="{2199E86D-F47E-4215-B9B4-A673F3BF2734}" name="Column1143"/>
    <tableColumn id="1159" xr3:uid="{47F5B368-6267-4D5B-AE49-84DC231CB175}" name="Column1144"/>
    <tableColumn id="1160" xr3:uid="{136C3A5B-4849-437C-8CAB-ED0FF5DB05CD}" name="Column1145"/>
    <tableColumn id="1161" xr3:uid="{715BB0B3-4144-42DD-BD7B-C64D7ECCF369}" name="Column1146"/>
    <tableColumn id="1162" xr3:uid="{6ACA48D2-E31B-4A16-8820-FBC5169E72E4}" name="Column1147"/>
    <tableColumn id="1163" xr3:uid="{FA8DFAFD-BAA5-48A2-A494-C7325C4AEADA}" name="Column1148"/>
    <tableColumn id="1164" xr3:uid="{C64340A8-AE97-4735-94A4-9DDBDCB5C06A}" name="Column1149"/>
    <tableColumn id="1165" xr3:uid="{6FD653D6-A339-4FB8-A091-0A28F8ECA1EF}" name="Column1150"/>
    <tableColumn id="1166" xr3:uid="{61E8004D-2695-4378-8B74-26CD141BEFCC}" name="Column1151"/>
    <tableColumn id="1167" xr3:uid="{82DB6A87-A749-4525-954E-5DC2F20292BC}" name="Column1152"/>
    <tableColumn id="1168" xr3:uid="{C849C9C8-2EB8-4A4A-ADA4-E7B439557778}" name="Column1153"/>
    <tableColumn id="1169" xr3:uid="{1FA539B3-0864-4FBF-9A8E-26FCEF4B8196}" name="Column1154"/>
    <tableColumn id="1170" xr3:uid="{4D71F867-AAE6-4D87-BB8E-312F6A31B85A}" name="Column1155"/>
    <tableColumn id="1171" xr3:uid="{534841F3-FC74-4E3A-8467-B0FA79D782B0}" name="Column1156"/>
    <tableColumn id="1172" xr3:uid="{8D8753E3-053E-4C47-9C50-BF7CC65036A7}" name="Column1157"/>
    <tableColumn id="1173" xr3:uid="{E531534F-E621-4AFF-BC7B-721A606D85A9}" name="Column1158"/>
    <tableColumn id="1174" xr3:uid="{F6BA6ED7-C559-47D2-82F8-598340667C5C}" name="Column1159"/>
    <tableColumn id="1175" xr3:uid="{1F506E66-DF43-448E-BE27-7BB788ACE5E3}" name="Column1160"/>
    <tableColumn id="1176" xr3:uid="{9721EA64-C131-45E6-A2E9-034073DA71B3}" name="Column1161"/>
    <tableColumn id="1177" xr3:uid="{26F62AF6-20E9-4AD8-AD17-1DE6923F98E9}" name="Column1162"/>
    <tableColumn id="1178" xr3:uid="{A02E5C89-B7FB-4C3E-8C13-200D2B01279C}" name="Column1163"/>
    <tableColumn id="1179" xr3:uid="{95AF4DCE-F903-47D9-AD8A-A1DA0701224B}" name="Column1164"/>
    <tableColumn id="1180" xr3:uid="{D2C88029-4D8C-497B-9679-F199DC66F4E0}" name="Column1165"/>
    <tableColumn id="1181" xr3:uid="{4E9F70E6-5EF0-45D2-BEEC-C994DAD83DAB}" name="Column1166"/>
    <tableColumn id="1182" xr3:uid="{FC51CDAA-5E8B-44F4-9A5A-854F4CDCFE6D}" name="Column1167"/>
    <tableColumn id="1183" xr3:uid="{143DEECF-A010-4967-B093-1F1ECF7800F9}" name="Column1168"/>
    <tableColumn id="1184" xr3:uid="{58DD3CF9-77CE-4AE9-AFBD-D495B420F24B}" name="Column1169"/>
    <tableColumn id="1185" xr3:uid="{34E101F5-350D-4CD0-B73E-6DAE463B94BD}" name="Column1170"/>
    <tableColumn id="1186" xr3:uid="{F8736FC0-C29B-4417-978B-8B9D4CFCAA13}" name="Column1171"/>
    <tableColumn id="1187" xr3:uid="{A407437D-4338-423F-A25C-071D777FB273}" name="Column1172"/>
    <tableColumn id="1188" xr3:uid="{0633E627-FB74-47CA-81CE-4D3EBF07961A}" name="Column1173"/>
    <tableColumn id="1189" xr3:uid="{1E542314-3202-4A49-9DBE-A99D7CDA7CFB}" name="Column1174"/>
    <tableColumn id="1190" xr3:uid="{E33D4D5F-D7EF-4224-9AA2-AA94E55C42F9}" name="Column1175"/>
    <tableColumn id="1191" xr3:uid="{92F8D82F-A28D-4190-A012-124CDBA4B5B6}" name="Column1176"/>
    <tableColumn id="1192" xr3:uid="{5D5F7368-3F24-4E4D-98BD-D418E62CEB7D}" name="Column1177"/>
    <tableColumn id="1193" xr3:uid="{92EA8C2A-3816-40AB-BF6E-D6B3318316EE}" name="Column1178"/>
    <tableColumn id="1194" xr3:uid="{BE96ACAF-136D-42DF-B6E1-84A77F82E835}" name="Column1179"/>
    <tableColumn id="1195" xr3:uid="{25002CE5-E102-4094-802C-A6E9C6CD1DF1}" name="Column1180"/>
    <tableColumn id="1196" xr3:uid="{ABC655E2-C5E4-40DA-B92A-6620F5B59717}" name="Column1181"/>
    <tableColumn id="1197" xr3:uid="{78D5BCA1-7B9C-47EB-85C8-3CA6295C38DB}" name="Column1182"/>
    <tableColumn id="1198" xr3:uid="{49408981-7CE5-432D-A3F3-69AA9C94B8C3}" name="Column1183"/>
    <tableColumn id="1199" xr3:uid="{0E02BBD4-DB0B-4E9F-A684-BCB6C97E5E73}" name="Column1184"/>
    <tableColumn id="1200" xr3:uid="{3F7715FC-FE2A-493B-95F8-525D2A440018}" name="Column1185"/>
    <tableColumn id="1201" xr3:uid="{33201CEE-F131-4440-8BF1-1E461AA6211A}" name="Column1186"/>
    <tableColumn id="1202" xr3:uid="{C0EF1C00-CA1C-48F4-A6C0-73E3F34E0CB6}" name="Column1187"/>
    <tableColumn id="1203" xr3:uid="{B35A861E-2ACD-4A34-94E1-8B41213C30F0}" name="Column1188"/>
    <tableColumn id="1204" xr3:uid="{CB00753C-3891-4470-8EA7-31086296D29C}" name="Column1189"/>
    <tableColumn id="1205" xr3:uid="{1D62F482-C967-4E7B-BBDD-6EA899FB8EE3}" name="Column1190"/>
    <tableColumn id="1206" xr3:uid="{E513B51A-0964-4CF0-8785-ED691886946F}" name="Column1191"/>
    <tableColumn id="1207" xr3:uid="{6B4F945B-924C-46C4-AE7C-D0E26A892DC5}" name="Column1192"/>
    <tableColumn id="1208" xr3:uid="{7A669330-DC9F-40F8-AB62-B36DC7E8E8AE}" name="Column1193"/>
    <tableColumn id="1209" xr3:uid="{0D2A761F-7C98-4775-8157-295ABC78F6A0}" name="Column1194"/>
    <tableColumn id="1210" xr3:uid="{5BC2B8C3-FF49-4DA5-B31C-9B8186851AF2}" name="Column1195"/>
    <tableColumn id="1211" xr3:uid="{E2A5331C-595B-4372-A416-9A0F2CD23EE5}" name="Column1196"/>
    <tableColumn id="1212" xr3:uid="{AB8D9B45-CE38-4429-A6E6-AB55612053E4}" name="Column1197"/>
    <tableColumn id="1213" xr3:uid="{FA7236D4-4440-46AA-A25F-F35F18A221E2}" name="Column1198"/>
    <tableColumn id="1214" xr3:uid="{6E97437C-4E4C-4DC4-B07D-821E0BF09DB3}" name="Column1199"/>
    <tableColumn id="1215" xr3:uid="{AA062B39-AC2D-49AB-A32C-5B717FCC7687}" name="Column1200"/>
    <tableColumn id="1216" xr3:uid="{4481D562-0AFA-483D-96AF-BCBE0B87D573}" name="Column1201"/>
    <tableColumn id="1217" xr3:uid="{7F2E3157-15C6-4E60-BB09-4AA56C9F42E0}" name="Column1202"/>
    <tableColumn id="1218" xr3:uid="{9F978B05-6A28-4CBD-985D-1CC7B9259C8E}" name="Column1203"/>
    <tableColumn id="1219" xr3:uid="{B9232A6A-1591-42D2-B02A-0E5BD017F437}" name="Column1204"/>
    <tableColumn id="1220" xr3:uid="{1B8B101B-1EA1-4615-A1ED-C267A339D7FC}" name="Column1205"/>
    <tableColumn id="1221" xr3:uid="{4A27B1C9-E336-4590-BE86-E952A3021F4D}" name="Column1206"/>
    <tableColumn id="1222" xr3:uid="{2994C27B-422F-45C6-A991-4D1CF1F38B48}" name="Column1207"/>
    <tableColumn id="1223" xr3:uid="{4EEDD30F-5882-42C9-AE80-097D7B79D00A}" name="Column1208"/>
    <tableColumn id="1224" xr3:uid="{2930FDAE-FB24-44AC-AEEE-5A228DA681B9}" name="Column1209"/>
    <tableColumn id="1225" xr3:uid="{79C1E8A5-FC7A-48C8-826B-703D6AB05F4D}" name="Column1210"/>
    <tableColumn id="1226" xr3:uid="{3F3BCC5C-C61F-4E27-BC8B-5A91ED203725}" name="Column1211"/>
    <tableColumn id="1227" xr3:uid="{2CD4D538-1CF6-403E-827C-D5398EE18994}" name="Column1212"/>
    <tableColumn id="1228" xr3:uid="{68975B95-92EC-49B7-B0BA-1D0B0B1C3B3F}" name="Column1213"/>
    <tableColumn id="1229" xr3:uid="{08065F19-A608-4208-A891-8C7CF17557E2}" name="Column1214"/>
    <tableColumn id="1230" xr3:uid="{591D8F06-E79C-49CC-A934-18D62D53AA2F}" name="Column1215"/>
    <tableColumn id="1231" xr3:uid="{9F036B51-C6AB-4F93-9D89-715BBE1B95AE}" name="Column1216"/>
    <tableColumn id="1232" xr3:uid="{556E5504-EBF2-4AE9-A10C-1AAF14153A0F}" name="Column1217"/>
    <tableColumn id="1233" xr3:uid="{F31D1450-D6C0-434A-8FE5-26C552F25D68}" name="Column1218"/>
    <tableColumn id="1234" xr3:uid="{9891BFF3-279E-476E-8A7F-CF7AA119AF13}" name="Column1219"/>
    <tableColumn id="1235" xr3:uid="{952827EA-11FB-4A92-9BC3-D4C4C177D7EB}" name="Column1220"/>
    <tableColumn id="1236" xr3:uid="{B557953A-4134-4259-BAF5-C970C34BD4DB}" name="Column1221"/>
    <tableColumn id="1237" xr3:uid="{1C974E55-7EE3-4542-AB45-183094C5763D}" name="Column1222"/>
    <tableColumn id="1238" xr3:uid="{95C0C6A0-C3A6-4518-A16E-C681EAC77D36}" name="Column1223"/>
    <tableColumn id="1239" xr3:uid="{62E3CCE9-B851-489E-80BD-D635277BBDD5}" name="Column1224"/>
    <tableColumn id="1240" xr3:uid="{1B20EB27-3950-46E5-8618-4C756B354C2D}" name="Column1225"/>
    <tableColumn id="1241" xr3:uid="{2C1D3A04-6862-4D3E-AF17-17154C700BA9}" name="Column1226"/>
    <tableColumn id="1242" xr3:uid="{1E24137A-7831-4491-AB0B-C83CDBBC0165}" name="Column1227"/>
    <tableColumn id="1243" xr3:uid="{C14629A9-56F4-496C-867C-00099AED575B}" name="Column1228"/>
    <tableColumn id="1244" xr3:uid="{CE8795D1-B86A-49F4-A56C-AFDBC6D40F0B}" name="Column1229"/>
    <tableColumn id="1245" xr3:uid="{3E96C79B-43B2-4277-9E65-4A0ABAA9EADA}" name="Column1230"/>
    <tableColumn id="1246" xr3:uid="{9500F0C2-7DCD-4BBD-85B6-287C708B8772}" name="Column1231"/>
    <tableColumn id="1247" xr3:uid="{20CF51CC-4351-4848-A9A1-84AB543ACF39}" name="Column1232"/>
    <tableColumn id="1248" xr3:uid="{B62F6DEE-2F75-4D94-A8A1-BF62A40FBD1C}" name="Column1233"/>
    <tableColumn id="1249" xr3:uid="{BB59FB2E-DEC0-4D8A-8396-E80DD9FF3084}" name="Column1234"/>
    <tableColumn id="1250" xr3:uid="{8BB98615-993F-46C7-8548-E0BE707CE861}" name="Column1235"/>
    <tableColumn id="1251" xr3:uid="{72F385E8-0F50-4924-9FD8-4B6D75EDDA63}" name="Column1236"/>
    <tableColumn id="1252" xr3:uid="{132524C0-E405-432A-B526-628F460C1CE1}" name="Column1237"/>
    <tableColumn id="1253" xr3:uid="{99A6D64F-B72E-4B71-B50A-BB89E3C26EF2}" name="Column1238"/>
    <tableColumn id="1254" xr3:uid="{496A862E-4DF4-4E21-A1D0-849F80D1DC4A}" name="Column1239"/>
    <tableColumn id="1255" xr3:uid="{50069F07-6025-44E3-9E7B-E604EA5BF2AC}" name="Column1240"/>
    <tableColumn id="1256" xr3:uid="{D3DDDBA5-A830-40BB-A2F7-C1D4FCFD65CB}" name="Column1241"/>
    <tableColumn id="1257" xr3:uid="{CB4D1801-A228-4708-91F2-7981270DCB91}" name="Column1242"/>
    <tableColumn id="1258" xr3:uid="{CFE6344D-9F4F-4FE4-889C-1FFC657BA816}" name="Column1243"/>
    <tableColumn id="1259" xr3:uid="{F48015D0-628A-445C-BD48-99F89C18EDC8}" name="Column1244"/>
    <tableColumn id="1260" xr3:uid="{3C8FFBAA-11CB-4C7A-9F01-8292D72DB806}" name="Column1245"/>
    <tableColumn id="1261" xr3:uid="{ACA85EF1-CBE3-4988-B2BE-46FDB6A24E82}" name="Column1246"/>
    <tableColumn id="1262" xr3:uid="{B65C8038-0CB8-4551-81A4-ED1956C7023B}" name="Column1247"/>
    <tableColumn id="1263" xr3:uid="{044D1554-0356-4C7F-86BF-850A38FB3452}" name="Column1248"/>
    <tableColumn id="1264" xr3:uid="{08A35DD4-34CC-4656-BEE9-84153C4EAF7E}" name="Column1249"/>
    <tableColumn id="1265" xr3:uid="{098ACAB0-5C08-4979-AA47-6BBEB19A99AB}" name="Column1250"/>
    <tableColumn id="1266" xr3:uid="{73ABA6B4-7099-4F64-BAC0-1345BD3FCC8C}" name="Column1251"/>
    <tableColumn id="1267" xr3:uid="{4E194D82-2026-4A84-90BF-90D65E927A08}" name="Column1252"/>
    <tableColumn id="1268" xr3:uid="{E5A48C8C-C82A-43BD-82A8-624FC06AACC5}" name="Column1253"/>
    <tableColumn id="1269" xr3:uid="{52E88A90-51F5-40F6-9E1F-78D4ED6F6B1E}" name="Column1254"/>
    <tableColumn id="1270" xr3:uid="{C16A18C7-EA5F-431F-966B-73C863A54B40}" name="Column1255"/>
    <tableColumn id="1271" xr3:uid="{04C6897B-9D26-4DBF-A123-4B01278F57E6}" name="Column1256"/>
    <tableColumn id="1272" xr3:uid="{1CF9CCF2-B0CE-4FBE-B150-4137C024D1E1}" name="Column1257"/>
    <tableColumn id="1273" xr3:uid="{EA662A0E-10B2-40F8-8ED0-BE37189093A8}" name="Column1258"/>
    <tableColumn id="1274" xr3:uid="{5204F918-1C8F-4DA1-8BB0-E69D7FECAD9C}" name="Column1259"/>
    <tableColumn id="1275" xr3:uid="{98946689-19ED-4254-BAB4-DC7BB0041D6B}" name="Column1260"/>
    <tableColumn id="1276" xr3:uid="{9E429F33-2E17-4A28-9EFD-F6413FA5B815}" name="Column1261"/>
    <tableColumn id="1277" xr3:uid="{0A981BF9-1998-4A99-8C64-9FE764774261}" name="Column1262"/>
    <tableColumn id="1278" xr3:uid="{5317DEAE-073F-459E-A939-C5ADCECE9CBF}" name="Column1263"/>
    <tableColumn id="1279" xr3:uid="{DD90885F-EB1A-4331-B726-DD58A89162DF}" name="Column1264"/>
    <tableColumn id="1280" xr3:uid="{B7955C10-554F-4521-84A6-566C3E3C1310}" name="Column1265"/>
    <tableColumn id="1281" xr3:uid="{DF28EFF0-1795-4998-8C99-6CBF7D9DAF09}" name="Column1266"/>
    <tableColumn id="1282" xr3:uid="{45F1FCE9-3A5C-41B3-8DE8-A389E3C9386A}" name="Column1267"/>
    <tableColumn id="1283" xr3:uid="{766B8F50-BB5E-498F-B339-4EB638A96E33}" name="Column1268"/>
    <tableColumn id="1284" xr3:uid="{F8103B51-AB2F-4C2D-8D06-3F4041034088}" name="Column1269"/>
    <tableColumn id="1285" xr3:uid="{5FBC45EA-5CB2-4F0A-B2B5-79FE825D9A2D}" name="Column1270"/>
    <tableColumn id="1286" xr3:uid="{6113F98A-96F6-4FC1-AF74-23B7B201D666}" name="Column1271"/>
    <tableColumn id="1287" xr3:uid="{7BA38AF5-1AD6-4A31-B95E-A7BCFE31A878}" name="Column1272"/>
    <tableColumn id="1288" xr3:uid="{2B9C8877-B120-47F4-B5F4-6608981316EC}" name="Column1273"/>
    <tableColumn id="1289" xr3:uid="{C1DF4F27-1238-401E-AB6B-9972529AAAA4}" name="Column1274"/>
    <tableColumn id="1290" xr3:uid="{8FB066B5-ECD7-4ACF-ADD7-9A5C14693F4A}" name="Column1275"/>
    <tableColumn id="1291" xr3:uid="{D4215952-2E32-4AF2-8AA3-E162989FD791}" name="Column1276"/>
    <tableColumn id="1292" xr3:uid="{DD277648-D18B-4658-8939-C14CDC7E8A67}" name="Column1277"/>
    <tableColumn id="1293" xr3:uid="{8DC1AE51-C534-4949-8343-8B1B3573B5F6}" name="Column1278"/>
    <tableColumn id="1294" xr3:uid="{F730A744-0F25-47F1-9BEE-37CD4B3A0253}" name="Column1279"/>
    <tableColumn id="1295" xr3:uid="{19035F7D-DF7D-4B20-A8BD-62C0AD709472}" name="Column1280"/>
    <tableColumn id="1296" xr3:uid="{2944664F-52D9-4732-BB28-2BD29C6FD656}" name="Column1281"/>
    <tableColumn id="1297" xr3:uid="{6964BD6C-6F25-4AFA-A38D-ED8840E95FA2}" name="Column1282"/>
    <tableColumn id="1298" xr3:uid="{244703F2-7979-4E6C-AB26-0156F4ECD5BB}" name="Column1283"/>
    <tableColumn id="1299" xr3:uid="{9A94D453-532D-45DD-9B9B-A788E2456427}" name="Column1284"/>
    <tableColumn id="1300" xr3:uid="{9A8BD89A-3690-412F-973D-BFC6C725576A}" name="Column1285"/>
    <tableColumn id="1301" xr3:uid="{3FD1A073-45E4-45EF-B73A-39D8BBD9E670}" name="Column1286"/>
    <tableColumn id="1302" xr3:uid="{94CD8B37-4148-4050-8F6A-E3DB764606A7}" name="Column1287"/>
    <tableColumn id="1303" xr3:uid="{F4C84FB7-F7FF-45DE-B956-EE8EEAED5BCF}" name="Column1288"/>
    <tableColumn id="1304" xr3:uid="{249E0685-7EF4-4367-9D96-6A56A746144D}" name="Column1289"/>
    <tableColumn id="1305" xr3:uid="{54F9E0A3-8C0D-4660-9A54-B1288CFEF92E}" name="Column1290"/>
    <tableColumn id="1306" xr3:uid="{5064DC75-152F-4B79-B8C3-0F678C4CADC6}" name="Column1291"/>
    <tableColumn id="1307" xr3:uid="{AC98D934-37D4-49AC-90CB-8DCACCF5D31A}" name="Column1292"/>
    <tableColumn id="1308" xr3:uid="{030332AC-9A74-4CA9-A5D6-EFBA66C4DA2F}" name="Column1293"/>
    <tableColumn id="1309" xr3:uid="{799B419A-0CC6-4C5E-95C0-A6BAA3BCAFDD}" name="Column1294"/>
    <tableColumn id="1310" xr3:uid="{447CDB06-DAAD-4B19-A2AB-FFEF229638B1}" name="Column1295"/>
    <tableColumn id="1311" xr3:uid="{A828DDAE-CD40-4158-87BE-2058218BC066}" name="Column1296"/>
    <tableColumn id="1312" xr3:uid="{666B765E-5FB7-4EA1-AD5E-824FA45FD15B}" name="Column1297"/>
    <tableColumn id="1313" xr3:uid="{D4688254-6C31-4FDA-90C1-A70D0C9F36BC}" name="Column1298"/>
    <tableColumn id="1314" xr3:uid="{C4DEEA0A-9FF0-44E2-9A67-E2E83509A4F6}" name="Column1299"/>
    <tableColumn id="1315" xr3:uid="{477A16BA-C907-443E-A951-9145753321D5}" name="Column1300"/>
    <tableColumn id="1316" xr3:uid="{CB9B102B-21BD-4DD7-B1D8-4020A651D6C1}" name="Column1301"/>
    <tableColumn id="1317" xr3:uid="{DAF2A9D9-100E-48B4-907D-90BD775C92C8}" name="Column1302"/>
    <tableColumn id="1318" xr3:uid="{ED08AD37-CB56-4EBC-BDE5-6A8AA411E8F9}" name="Column1303"/>
    <tableColumn id="1319" xr3:uid="{0EB94FEB-E804-4025-987B-D1838F84B4C5}" name="Column1304"/>
    <tableColumn id="1320" xr3:uid="{1C867E01-93AC-4E53-A672-4F215AC5F557}" name="Column1305"/>
    <tableColumn id="1321" xr3:uid="{E232EA00-553A-44AD-B419-0FDE3041F006}" name="Column1306"/>
    <tableColumn id="1322" xr3:uid="{ADD04A91-B805-42CA-A9FC-AE7E29A7AD8E}" name="Column1307"/>
    <tableColumn id="1323" xr3:uid="{6FC75125-BD0A-4B7D-AD61-57C3EAF8CB50}" name="Column1308"/>
    <tableColumn id="1324" xr3:uid="{5F748FAA-DA57-4E23-8ECD-7D8DAB9D6445}" name="Column1309"/>
    <tableColumn id="1325" xr3:uid="{63344AE2-5DC3-49EF-B9FF-4A03BEB774C1}" name="Column1310"/>
    <tableColumn id="1326" xr3:uid="{FDADCABD-B762-495B-B231-48E8636A59D6}" name="Column1311"/>
    <tableColumn id="1327" xr3:uid="{3D721A14-157F-4C4B-9DB1-2F83A820AD64}" name="Column1312"/>
    <tableColumn id="1328" xr3:uid="{E7275D4C-98AA-4A94-9391-F83A9043DB73}" name="Column1313"/>
    <tableColumn id="1329" xr3:uid="{F5EC1161-BF44-4001-9011-1C583CF37DC5}" name="Column1314"/>
    <tableColumn id="1330" xr3:uid="{7386C750-888E-4A2E-B97E-D1B23BDB2A0D}" name="Column1315"/>
    <tableColumn id="1331" xr3:uid="{EB87D415-2AD1-4F99-BD9F-19314B219E4A}" name="Column1316"/>
    <tableColumn id="1332" xr3:uid="{5C9D24F3-ADA2-45A2-80C2-B2216641BB87}" name="Column1317"/>
    <tableColumn id="1333" xr3:uid="{D4D1972F-9E34-49EC-AE2B-09651335727A}" name="Column1318"/>
    <tableColumn id="1334" xr3:uid="{6724B184-1617-4EB6-8FE4-110F5B088E73}" name="Column1319"/>
    <tableColumn id="1335" xr3:uid="{9ABF0098-206C-499B-982F-6077A1DF3989}" name="Column1320"/>
    <tableColumn id="1336" xr3:uid="{92EA383D-45E9-4B0C-8F99-D7C6661BE34F}" name="Column1321"/>
    <tableColumn id="1337" xr3:uid="{CAD6656F-3C45-4B1F-8E91-CA287C9BF05C}" name="Column1322"/>
    <tableColumn id="1338" xr3:uid="{79A64ACC-FAFE-4806-9653-CE83E44019BF}" name="Column1323"/>
    <tableColumn id="1339" xr3:uid="{3D8118A2-AA75-4952-84FF-2CB3DF16F004}" name="Column1324"/>
    <tableColumn id="1340" xr3:uid="{392B89D1-1EE1-4A65-8704-BE2DC05E6919}" name="Column1325"/>
    <tableColumn id="1341" xr3:uid="{715E3E4D-CCF9-4F15-AED4-1500C11CD735}" name="Column1326"/>
    <tableColumn id="1342" xr3:uid="{12555CA3-C3B9-455F-8F9D-A4FFEE2CED59}" name="Column1327"/>
    <tableColumn id="1343" xr3:uid="{B59F1FB6-55B8-4E59-A94B-D4E6AC206126}" name="Column1328"/>
    <tableColumn id="1344" xr3:uid="{1E608EBF-608D-4587-B775-637F73EB9140}" name="Column1329"/>
    <tableColumn id="1345" xr3:uid="{8EEF1223-639A-4EDC-B01D-EE932608823C}" name="Column1330"/>
    <tableColumn id="1346" xr3:uid="{46E5B97B-D48B-4136-83E0-D774D75819FF}" name="Column1331"/>
    <tableColumn id="1347" xr3:uid="{0026FA2D-603A-4B87-A666-0B671C1F3E82}" name="Column1332"/>
    <tableColumn id="1348" xr3:uid="{447FE31B-54BA-484F-94ED-F1FD553BD5B6}" name="Column1333"/>
    <tableColumn id="1349" xr3:uid="{C745486D-E201-45FF-9C24-18336F5BF4E3}" name="Column1334"/>
    <tableColumn id="1350" xr3:uid="{D61F3C30-DEFC-47F8-AA5C-5312B769BE80}" name="Column1335"/>
    <tableColumn id="1351" xr3:uid="{97A03A35-2BF9-4D82-AF79-E83E00286B3B}" name="Column1336"/>
    <tableColumn id="1352" xr3:uid="{7DA33FEE-ECB9-4538-95F8-83C42549EBA7}" name="Column1337"/>
    <tableColumn id="1353" xr3:uid="{61041E1A-02D9-4991-8FB3-F60A6ECF05F6}" name="Column1338"/>
    <tableColumn id="1354" xr3:uid="{6A5CC0DC-6426-4FC9-9053-2AA19964592A}" name="Column1339"/>
    <tableColumn id="1355" xr3:uid="{2AB18F3D-BE2A-46D2-BAD0-6D18879EBF3F}" name="Column1340"/>
    <tableColumn id="1356" xr3:uid="{C9D7C7FA-11E5-448D-B3E1-C57767BB58AD}" name="Column1341"/>
    <tableColumn id="1357" xr3:uid="{C5B54B1D-8599-4C70-A204-87E432D1A3A3}" name="Column1342"/>
    <tableColumn id="1358" xr3:uid="{2D62E820-7DFF-4AA0-A8C0-ED79BF262508}" name="Column1343"/>
    <tableColumn id="1359" xr3:uid="{1AF01DE8-D4E3-4DDF-83DF-2E22A933DF2D}" name="Column1344"/>
    <tableColumn id="1360" xr3:uid="{F7F60E0D-4B5A-4E80-B856-6CA6CD252FC6}" name="Column1345"/>
    <tableColumn id="1361" xr3:uid="{91D11825-618A-48C5-8D73-18AFC3CD1531}" name="Column1346"/>
    <tableColumn id="1362" xr3:uid="{13452CCB-5FD7-457D-A772-A3ED9C0A5346}" name="Column1347"/>
    <tableColumn id="1363" xr3:uid="{5DB1910F-7561-467F-A8C4-1DA3591CD19C}" name="Column1348"/>
    <tableColumn id="1364" xr3:uid="{E72A4AF1-920C-4811-A2F4-8087DD4993EB}" name="Column1349"/>
    <tableColumn id="1365" xr3:uid="{41D715BE-99EC-4DF6-84A2-E16E03EC494D}" name="Column1350"/>
    <tableColumn id="1366" xr3:uid="{EB987D52-92A2-448A-80F5-8462E52AD6CC}" name="Column1351"/>
    <tableColumn id="1367" xr3:uid="{ABC3F5F8-DC97-426C-B110-BF7FD7EF7ACC}" name="Column1352"/>
    <tableColumn id="1368" xr3:uid="{705D4FD0-E22E-4D84-90AD-3240A7844E46}" name="Column1353"/>
    <tableColumn id="1369" xr3:uid="{47AD2CD7-74C9-4E46-85AF-B236ED79AED0}" name="Column1354"/>
    <tableColumn id="1370" xr3:uid="{91F61C5C-0A16-46FE-8D02-3C427904FBC5}" name="Column1355"/>
    <tableColumn id="1371" xr3:uid="{7695F812-5B99-4C8B-BABF-3740B1001CC0}" name="Column1356"/>
    <tableColumn id="1372" xr3:uid="{EF32020B-CB63-4023-A0DB-3480D2CF3E32}" name="Column1357"/>
    <tableColumn id="1373" xr3:uid="{FE6AB066-ADDE-41F0-BF64-FCBBDDE05138}" name="Column1358"/>
    <tableColumn id="1374" xr3:uid="{C259FAAC-5590-4F6B-916F-2C6B6AEA0221}" name="Column1359"/>
    <tableColumn id="1375" xr3:uid="{4D71EECF-1C7C-45C4-A82D-DF79726C70C5}" name="Column1360"/>
    <tableColumn id="1376" xr3:uid="{6D1D465A-28C9-43EC-8D85-149E747DF358}" name="Column1361"/>
    <tableColumn id="1377" xr3:uid="{8E55F00A-05C8-46E9-9A58-998F99B4AE1B}" name="Column1362"/>
    <tableColumn id="1378" xr3:uid="{24E669B2-70E4-4C3D-800D-571C0B192D77}" name="Column1363"/>
    <tableColumn id="1379" xr3:uid="{C99342F7-F3F6-4C8F-AB2F-5DE8D03379F4}" name="Column1364"/>
    <tableColumn id="1380" xr3:uid="{03706A28-857E-46F8-9295-0F3DDA979096}" name="Column1365"/>
    <tableColumn id="1381" xr3:uid="{8D793BE9-89A8-4E87-8476-8B75BA945372}" name="Column1366"/>
    <tableColumn id="1382" xr3:uid="{C4BBCBBF-94D6-405F-8AC6-740F5B06BCD9}" name="Column1367"/>
    <tableColumn id="1383" xr3:uid="{47CA29C8-C941-45B7-9346-1102C3B3AC9E}" name="Column1368"/>
    <tableColumn id="1384" xr3:uid="{400669BD-7976-4EDD-82A6-AD5467D5905F}" name="Column1369"/>
    <tableColumn id="1385" xr3:uid="{E8495669-1BEE-4CCF-86C1-11D8EC456F9E}" name="Column1370"/>
    <tableColumn id="1386" xr3:uid="{8BA809B3-3DF8-4516-8CB5-EA424847844F}" name="Column1371"/>
    <tableColumn id="1387" xr3:uid="{1A5D54AC-68FF-464D-930E-37B08E1B3792}" name="Column1372"/>
    <tableColumn id="1388" xr3:uid="{5B8304C3-C6A9-424F-A3B2-FC0F034657EA}" name="Column1373"/>
    <tableColumn id="1389" xr3:uid="{90C0903C-DEE1-42D3-AD89-ACB350D70C28}" name="Column1374"/>
    <tableColumn id="1390" xr3:uid="{52CE1717-5DB8-48DB-A0AD-6A0B8118304C}" name="Column1375"/>
    <tableColumn id="1391" xr3:uid="{17B55663-F2FE-47B7-86DC-8066922E959B}" name="Column1376"/>
    <tableColumn id="1392" xr3:uid="{1EE75D2B-6125-44D4-86B1-810B06DC60D0}" name="Column1377"/>
    <tableColumn id="1393" xr3:uid="{A4922A9C-D930-4D62-AD5A-0A21E5EE1C7F}" name="Column1378"/>
    <tableColumn id="1394" xr3:uid="{3E7E63E7-E0D2-4212-B815-83F7CB2AD3EB}" name="Column1379"/>
    <tableColumn id="1395" xr3:uid="{683FFCA8-4FA3-4C84-A55C-577DF74F570A}" name="Column1380"/>
    <tableColumn id="1396" xr3:uid="{7D7D8608-FDB4-4236-97D5-03A430C8454E}" name="Column1381"/>
    <tableColumn id="1397" xr3:uid="{C52530D6-4174-4E89-83BA-C0C84519CF21}" name="Column1382"/>
    <tableColumn id="1398" xr3:uid="{745430E8-8E2F-4705-A362-E3B229E705D4}" name="Column1383"/>
    <tableColumn id="1399" xr3:uid="{C3D308F2-E939-4563-9D7C-FB3686126314}" name="Column1384"/>
    <tableColumn id="1400" xr3:uid="{D05264A9-1180-4AC5-B7E6-A9ED729FCC88}" name="Column1385"/>
    <tableColumn id="1401" xr3:uid="{7D0647FA-DAEC-4A65-AB68-794A1AB5F74E}" name="Column1386"/>
    <tableColumn id="1402" xr3:uid="{A7B6E22F-DC78-4516-B56D-567F812B25A9}" name="Column1387"/>
    <tableColumn id="1403" xr3:uid="{F2B732C0-E2CF-433C-944B-DE3AD62551B8}" name="Column1388"/>
    <tableColumn id="1404" xr3:uid="{4A527246-4BFD-43C4-8584-59905D94AF5A}" name="Column1389"/>
    <tableColumn id="1405" xr3:uid="{4C7F021E-0DF4-4B15-BBB6-93529397FA03}" name="Column1390"/>
    <tableColumn id="1406" xr3:uid="{B0DB6459-851B-4C16-84B4-34A8041E8884}" name="Column1391"/>
    <tableColumn id="1407" xr3:uid="{52EBBD23-3761-4621-B7FB-BE4E540ECC52}" name="Column1392"/>
    <tableColumn id="1408" xr3:uid="{AFD0F3B1-3449-45AF-BF59-D5562654C35E}" name="Column1393"/>
    <tableColumn id="1409" xr3:uid="{5D4227AD-C4E1-434D-8386-87241D9C1BF3}" name="Column1394"/>
    <tableColumn id="1410" xr3:uid="{7568E192-8ED7-4A35-9A28-23E874F13285}" name="Column1395"/>
    <tableColumn id="1411" xr3:uid="{C541424B-3F2A-42E6-B724-FE61302177C2}" name="Column1396"/>
    <tableColumn id="1412" xr3:uid="{223CF244-2249-4B6E-BB8F-C723E876C2F1}" name="Column1397"/>
    <tableColumn id="1413" xr3:uid="{A2AED588-A4D9-4C94-BC9D-A9303D4EA6D9}" name="Column1398"/>
    <tableColumn id="1414" xr3:uid="{CC7E5C88-B2F0-4F76-B0ED-EF267BAC1209}" name="Column1399"/>
    <tableColumn id="1415" xr3:uid="{C41B9320-7FF6-4F0B-BB7C-9D357D7389E0}" name="Column1400"/>
    <tableColumn id="1416" xr3:uid="{CDBB84EC-48FE-4645-8A87-267676753E40}" name="Column1401"/>
    <tableColumn id="1417" xr3:uid="{B5FB1D09-BFC7-4F3E-9258-BB9FBC44BFFE}" name="Column1402"/>
    <tableColumn id="1418" xr3:uid="{0EC1F96C-D2C5-4D64-B2C5-BE3218960F4D}" name="Column1403"/>
    <tableColumn id="1419" xr3:uid="{015E8828-CF4E-44BF-8130-8D73B7C895CE}" name="Column1404"/>
    <tableColumn id="1420" xr3:uid="{E5DCA9C2-6DEB-4F84-A6FB-EC443D8C13D3}" name="Column1405"/>
    <tableColumn id="1421" xr3:uid="{60E89D89-C2A7-4F76-BE94-0E05741A9697}" name="Column1406"/>
    <tableColumn id="1422" xr3:uid="{059259DB-D70C-4DFF-9E7A-54B28596DC3C}" name="Column1407"/>
    <tableColumn id="1423" xr3:uid="{8E01F3D9-05CB-4426-8668-47B5F21AF75A}" name="Column1408"/>
    <tableColumn id="1424" xr3:uid="{ABC292AC-14BF-4288-A8F5-2B91F7C806F9}" name="Column1409"/>
    <tableColumn id="1425" xr3:uid="{26D05A31-E126-4AE9-9F76-ED191900CD5C}" name="Column1410"/>
    <tableColumn id="1426" xr3:uid="{6AABBDF5-0DEC-4D9A-99FC-347FEF5AFB2A}" name="Column1411"/>
    <tableColumn id="1427" xr3:uid="{B4743FFB-51F3-40E7-B9DE-CD11C1B4A205}" name="Column1412"/>
    <tableColumn id="1428" xr3:uid="{EF6A02EA-51EC-4946-B569-89E2610252E4}" name="Column1413"/>
    <tableColumn id="1429" xr3:uid="{8EA72A1D-DDA5-4EBB-BB94-FF58EB10D829}" name="Column1414"/>
    <tableColumn id="1430" xr3:uid="{CDB23ABB-3E33-4BCA-8914-B0CD21D837EE}" name="Column1415"/>
    <tableColumn id="1431" xr3:uid="{8D0533F2-68E3-4CCE-AF47-5B7A80CECDDD}" name="Column1416"/>
    <tableColumn id="1432" xr3:uid="{F00B81FB-DA49-4760-BDA5-45C1DB744030}" name="Column1417"/>
    <tableColumn id="1433" xr3:uid="{0B149BCE-89C8-40A0-8308-F8716AC548B0}" name="Column1418"/>
    <tableColumn id="1434" xr3:uid="{502CA61C-4067-4E0B-80DD-5753634CEBF9}" name="Column1419"/>
    <tableColumn id="1435" xr3:uid="{31EEA429-FCCA-4A38-9733-C501FCCC72F9}" name="Column1420"/>
    <tableColumn id="1436" xr3:uid="{F9B87B57-50D1-42D9-B39C-BBA1695B0975}" name="Column1421"/>
    <tableColumn id="1437" xr3:uid="{77EC2E91-94C9-4857-9602-C1C5795B3F41}" name="Column1422"/>
    <tableColumn id="1438" xr3:uid="{D644BC5D-A803-46CC-B4ED-0C5CBFFEAD37}" name="Column1423"/>
    <tableColumn id="1439" xr3:uid="{A1C5610D-2728-45CD-AF82-1A3135A1899E}" name="Column1424"/>
    <tableColumn id="1440" xr3:uid="{55AB87AF-6EC4-4538-9FC7-3A97098C0C0D}" name="Column1425"/>
    <tableColumn id="1441" xr3:uid="{387C48F6-F267-4B3D-9273-7333BC1F4C48}" name="Column1426"/>
    <tableColumn id="1442" xr3:uid="{32C39833-F6F1-4809-9171-584B0D297121}" name="Column1427"/>
    <tableColumn id="1443" xr3:uid="{02C2654B-D9DE-4338-A0FD-D9FBC4A2B5FC}" name="Column1428"/>
    <tableColumn id="1444" xr3:uid="{60F8BF39-9E29-4871-A82A-CD324EA5AC00}" name="Column1429"/>
    <tableColumn id="1445" xr3:uid="{B483D265-8E5E-476B-B491-E3438618060F}" name="Column1430"/>
    <tableColumn id="1446" xr3:uid="{005CE659-5011-48CB-AB0B-E1BBCBFF0EA7}" name="Column1431"/>
    <tableColumn id="1447" xr3:uid="{02A29881-C36B-46B5-8925-018ED70EAF73}" name="Column1432"/>
    <tableColumn id="1448" xr3:uid="{AFDCE95E-2499-4E42-8043-265F6C59F04B}" name="Column1433"/>
    <tableColumn id="1449" xr3:uid="{8881177D-4159-4462-A57B-6D6AD5207935}" name="Column1434"/>
    <tableColumn id="1450" xr3:uid="{BBBAFF34-3B21-48B5-8AAD-336FFBE60FF9}" name="Column1435"/>
    <tableColumn id="1451" xr3:uid="{993ACF1B-B125-42CD-B963-90BB8334481A}" name="Column1436"/>
    <tableColumn id="1452" xr3:uid="{73204475-7D6D-4A5B-A50E-C43F89BA1798}" name="Column1437"/>
    <tableColumn id="1453" xr3:uid="{A2B53A2E-0661-40EC-9A8A-77E751DFCDEA}" name="Column1438"/>
    <tableColumn id="1454" xr3:uid="{E365C930-7D6A-41E3-A3AC-4A2491636102}" name="Column1439"/>
    <tableColumn id="1455" xr3:uid="{C2307DB3-E72C-4A7B-AAF1-5FACD4997BC3}" name="Column1440"/>
    <tableColumn id="1456" xr3:uid="{93E0E0FE-DC03-4DB2-859C-EF775ABD11DF}" name="Column1441"/>
    <tableColumn id="1457" xr3:uid="{37C58413-201F-4AC1-84AA-00B25EA802CF}" name="Column1442"/>
    <tableColumn id="1458" xr3:uid="{3DBC76B4-CAA2-4B9E-A29F-019E028850C1}" name="Column1443"/>
    <tableColumn id="1459" xr3:uid="{A872C1D8-AFE2-48E6-BF1A-9699D5F8F505}" name="Column1444"/>
    <tableColumn id="1460" xr3:uid="{A192929C-D77C-4586-9EF9-B3F9A35F4F78}" name="Column1445"/>
    <tableColumn id="1461" xr3:uid="{FCC6D8DB-3D67-4B1D-B5D0-E01CF61332BA}" name="Column1446"/>
    <tableColumn id="1462" xr3:uid="{3F5140AE-583D-434F-A2FB-8C37D22D2B9E}" name="Column1447"/>
    <tableColumn id="1463" xr3:uid="{A29B80E7-BF3D-4C0B-88C8-139646DEF0EC}" name="Column1448"/>
    <tableColumn id="1464" xr3:uid="{838BA011-67B8-4AFF-98C7-43F8B7279924}" name="Column1449"/>
    <tableColumn id="1465" xr3:uid="{0CCF90E2-C628-4B1B-B114-2E879A8922AA}" name="Column1450"/>
    <tableColumn id="1466" xr3:uid="{3B37AA29-F934-4FC5-BD51-3B57BBA19BA0}" name="Column1451"/>
    <tableColumn id="1467" xr3:uid="{E43C4B4A-593E-4D60-80EA-62CA0589CEBD}" name="Column1452"/>
    <tableColumn id="1468" xr3:uid="{ABBA9765-F3D9-45E6-AEFE-38A969C16396}" name="Column1453"/>
    <tableColumn id="1469" xr3:uid="{4EC8CB44-1234-4ECF-AE73-F244A367946C}" name="Column1454"/>
    <tableColumn id="1470" xr3:uid="{05D0FB72-3218-4DA3-913B-2BCDF4CAD28E}" name="Column1455"/>
    <tableColumn id="1471" xr3:uid="{B594F157-DA22-4B72-B6CA-054534D5F953}" name="Column1456"/>
    <tableColumn id="1472" xr3:uid="{514D9F76-AC26-4048-9383-7AFCFC4D7324}" name="Column1457"/>
    <tableColumn id="1473" xr3:uid="{581B26DF-4705-430A-84F1-1E0FF6C7DA97}" name="Column1458"/>
    <tableColumn id="1474" xr3:uid="{CABC43ED-039E-49FD-964A-78CD26D8138B}" name="Column1459"/>
    <tableColumn id="1475" xr3:uid="{4EC9228D-2FA8-4FF0-9F1F-539EF9390C7B}" name="Column1460"/>
    <tableColumn id="1476" xr3:uid="{13FC62D9-ABCB-4771-8679-AB8C0A1486D0}" name="Column1461"/>
    <tableColumn id="1477" xr3:uid="{CE6FB212-0570-4B31-944C-B7EB7C9B508A}" name="Column1462"/>
    <tableColumn id="1478" xr3:uid="{9DAADC48-1B7C-4F2A-AC64-0D7A8780E0C3}" name="Column1463"/>
    <tableColumn id="1479" xr3:uid="{79D8B931-1C20-4D24-9D34-B3287F85F7A5}" name="Column1464"/>
    <tableColumn id="1480" xr3:uid="{1888B431-BFA5-4275-962B-EC1C81981BBE}" name="Column1465"/>
    <tableColumn id="1481" xr3:uid="{39F37FDA-CD29-4BFF-A6E6-0E23067DC2B7}" name="Column1466"/>
    <tableColumn id="1482" xr3:uid="{F8752A3E-A50B-4DEC-B0F3-854916C0A55C}" name="Column1467"/>
    <tableColumn id="1483" xr3:uid="{91221FA3-2A43-47E2-89C8-427B9D740A3E}" name="Column1468"/>
    <tableColumn id="1484" xr3:uid="{C5FB3578-CED1-4DC0-A8D9-FAAF6804E419}" name="Column1469"/>
    <tableColumn id="1485" xr3:uid="{DD089571-109C-4097-B5F9-06FA45135BA0}" name="Column1470"/>
    <tableColumn id="1486" xr3:uid="{43EFF946-30E6-4103-854A-EA15BB7B0A40}" name="Column1471"/>
    <tableColumn id="1487" xr3:uid="{7A462C46-5BAD-49FD-96F3-ECA14D37D1AE}" name="Column1472"/>
    <tableColumn id="1488" xr3:uid="{E5496CBC-91E1-4CD3-A338-5179B20A211F}" name="Column1473"/>
    <tableColumn id="1489" xr3:uid="{361FBFAD-A083-4C46-9562-8643647B0E94}" name="Column1474"/>
    <tableColumn id="1490" xr3:uid="{523ADEFD-76D6-4E92-8736-74670954B659}" name="Column1475"/>
    <tableColumn id="1491" xr3:uid="{1DF190F0-175C-4BF9-B32B-39CA836F79FC}" name="Column1476"/>
    <tableColumn id="1492" xr3:uid="{43822E58-C607-43FB-8078-CE7D51E0DC67}" name="Column1477"/>
    <tableColumn id="1493" xr3:uid="{68697505-6863-4BE3-8136-F25841176913}" name="Column1478"/>
    <tableColumn id="1494" xr3:uid="{977A002D-6566-441E-B1C1-D3F45238E184}" name="Column1479"/>
    <tableColumn id="1495" xr3:uid="{CAF20C27-2053-4226-86D2-35704A9ACA0E}" name="Column1480"/>
    <tableColumn id="1496" xr3:uid="{48444A50-2AE3-4253-865D-EBECDBE1B152}" name="Column1481"/>
    <tableColumn id="1497" xr3:uid="{6AFDA5C0-0521-4999-9BA3-AF3819E931A4}" name="Column1482"/>
    <tableColumn id="1498" xr3:uid="{4F730096-D5CF-43CB-ABA7-34EB09A392CA}" name="Column1483"/>
    <tableColumn id="1499" xr3:uid="{6BDFB9AD-F014-462C-BD16-E25AD35F29FD}" name="Column1484"/>
    <tableColumn id="1500" xr3:uid="{EB177AEE-1C9F-4E24-B962-2CB253FA5BF3}" name="Column1485"/>
    <tableColumn id="1501" xr3:uid="{70EB5AB1-538D-4DAE-A6F0-A7B9928D2779}" name="Column1486"/>
    <tableColumn id="1502" xr3:uid="{63039165-D837-439A-9DD5-B4FFD1C1EDDD}" name="Column1487"/>
    <tableColumn id="1503" xr3:uid="{75EFD19F-3DA0-4D3E-B990-291BEDEEF16B}" name="Column1488"/>
    <tableColumn id="1504" xr3:uid="{AF821DE0-2AF7-4A70-9150-DB94604200C6}" name="Column1489"/>
    <tableColumn id="1505" xr3:uid="{C788BCF0-62D5-41FF-8DB1-FEC88773F427}" name="Column1490"/>
    <tableColumn id="1506" xr3:uid="{59C1CFC2-DA81-4828-9360-79B9A98C8A79}" name="Column1491"/>
    <tableColumn id="1507" xr3:uid="{58AD6ADC-A855-4BF6-8C77-18C0F15B83A1}" name="Column1492"/>
    <tableColumn id="1508" xr3:uid="{69C3FCF7-B5DF-41F3-9A44-B37E2F5D8FAF}" name="Column1493"/>
    <tableColumn id="1509" xr3:uid="{EAF991C6-BAA3-4E29-82B1-4663C600629E}" name="Column1494"/>
    <tableColumn id="1510" xr3:uid="{6F3428B2-504D-42F5-B65F-C846B3687819}" name="Column1495"/>
    <tableColumn id="1511" xr3:uid="{458007CF-077D-4226-A67F-F588C8FC18EE}" name="Column1496"/>
    <tableColumn id="1512" xr3:uid="{91189C99-4EBC-48B9-ABA4-BBA8542F79AD}" name="Column1497"/>
    <tableColumn id="1513" xr3:uid="{FDB48179-77DD-4A50-B5DC-111720E7B58B}" name="Column1498"/>
    <tableColumn id="1514" xr3:uid="{72D220FD-DF16-435F-B28B-26F87F7A4B0A}" name="Column1499"/>
    <tableColumn id="1515" xr3:uid="{2B8F3E36-5CB3-4E98-9EC4-F51A64BD402C}" name="Column1500"/>
    <tableColumn id="1516" xr3:uid="{2B17F764-E059-40BC-B1DD-B0860185AE6C}" name="Column1501"/>
    <tableColumn id="1517" xr3:uid="{D8209F9E-1CFE-42CE-9E3D-B0CDCB4E9246}" name="Column1502"/>
    <tableColumn id="1518" xr3:uid="{B52D8C72-00EE-4E72-98E2-AC9BC38059C6}" name="Column1503"/>
    <tableColumn id="1519" xr3:uid="{093BF299-A489-4483-86D1-6DCEFA13393D}" name="Column1504"/>
    <tableColumn id="1520" xr3:uid="{15279C7F-E388-41E9-B320-A4AD7746258E}" name="Column1505"/>
    <tableColumn id="1521" xr3:uid="{4D0AD9C5-C187-40D7-B66A-4750F1FFC00F}" name="Column1506"/>
    <tableColumn id="1522" xr3:uid="{07619EFB-1BF7-4DD7-A814-88E7A42A3A87}" name="Column1507"/>
    <tableColumn id="1523" xr3:uid="{71EC59F0-F266-46DA-A9C7-9D36CEBFBBF1}" name="Column1508"/>
    <tableColumn id="1524" xr3:uid="{772C1082-C02D-4948-887F-720290231130}" name="Column1509"/>
    <tableColumn id="1525" xr3:uid="{CC572521-6495-4572-BAB0-011C766C0BEB}" name="Column1510"/>
    <tableColumn id="1526" xr3:uid="{38CA7CA1-3E36-424A-9BA4-77D4798CE50D}" name="Column1511"/>
    <tableColumn id="1527" xr3:uid="{78BDF60E-AFDE-42EF-AC40-7C2A0EB457CD}" name="Column1512"/>
    <tableColumn id="1528" xr3:uid="{2B5E71C6-3BB6-43AC-9FE5-09539F323DFD}" name="Column1513"/>
    <tableColumn id="1529" xr3:uid="{A374A082-CFB5-4003-A656-3453E981B864}" name="Column1514"/>
    <tableColumn id="1530" xr3:uid="{4A90898C-5D08-45D9-8423-1F4B5FCD57B4}" name="Column1515"/>
    <tableColumn id="1531" xr3:uid="{3E018E5F-43FC-4977-BA98-1700932D615A}" name="Column1516"/>
    <tableColumn id="1532" xr3:uid="{CE7F74CE-0255-498C-804C-43D014489411}" name="Column1517"/>
    <tableColumn id="1533" xr3:uid="{2156AB71-CA7D-4397-BBD5-EE0C1C9D13E3}" name="Column1518"/>
    <tableColumn id="1534" xr3:uid="{DCD9B5D1-B154-46AE-8EB5-83C1536135BA}" name="Column1519"/>
    <tableColumn id="1535" xr3:uid="{95A9502E-A337-44BA-8344-52BE66F23475}" name="Column1520"/>
    <tableColumn id="1536" xr3:uid="{8DC71BF8-E270-4CE6-A61C-C3CA5BFA8373}" name="Column1521"/>
    <tableColumn id="1537" xr3:uid="{3F875CAB-7343-4F2E-ADCB-72D30874E77B}" name="Column1522"/>
    <tableColumn id="1538" xr3:uid="{E41F6A77-BC40-4CA8-93EE-9620E4D6A98B}" name="Column1523"/>
    <tableColumn id="1539" xr3:uid="{FA09C562-9007-4747-9437-2AB01941166E}" name="Column1524"/>
    <tableColumn id="1540" xr3:uid="{41E006F7-3668-48B9-9C25-866BFD9FC097}" name="Column1525"/>
    <tableColumn id="1541" xr3:uid="{E8B25F49-0C7C-4A25-8351-49BE9D68D24A}" name="Column1526"/>
    <tableColumn id="1542" xr3:uid="{1F01D189-DB4B-476D-AD46-95E6676436E6}" name="Column1527"/>
    <tableColumn id="1543" xr3:uid="{97F9653B-51D6-4194-95DD-78BA4C5D4F42}" name="Column1528"/>
    <tableColumn id="1544" xr3:uid="{809FA2CE-35C1-474B-B102-E2C519E9CD13}" name="Column1529"/>
    <tableColumn id="1545" xr3:uid="{1B24E01C-C31E-408C-B1C8-810467368BE3}" name="Column1530"/>
    <tableColumn id="1546" xr3:uid="{056C1E02-75FB-445E-94D3-A39AE939216A}" name="Column1531"/>
    <tableColumn id="1547" xr3:uid="{6139DB55-46F2-4DF1-B33A-BE9A14C8D8F5}" name="Column1532"/>
    <tableColumn id="1548" xr3:uid="{054DB852-7772-4EA7-90BB-DBC5A54F41C6}" name="Column1533"/>
    <tableColumn id="1549" xr3:uid="{178D76D6-31B8-41FC-B721-D91D40178AD6}" name="Column1534"/>
    <tableColumn id="1550" xr3:uid="{3567F37B-D3B3-490A-8EFE-198C82CFB824}" name="Column1535"/>
    <tableColumn id="1551" xr3:uid="{BBAD2D32-A836-4982-9314-02433B56B6DC}" name="Column1536"/>
    <tableColumn id="1552" xr3:uid="{44C8C63A-C573-4501-AFCE-BA67C4D1317A}" name="Column1537"/>
    <tableColumn id="1553" xr3:uid="{3519E389-4C39-4B39-A3A0-EBCA6E5DBE21}" name="Column1538"/>
    <tableColumn id="1554" xr3:uid="{64B21853-3771-4A13-8487-D28E9807FA29}" name="Column1539"/>
    <tableColumn id="1555" xr3:uid="{1E3507FE-3268-4741-9EF0-87745B1DEFF2}" name="Column1540"/>
    <tableColumn id="1556" xr3:uid="{4B05CA44-0E16-450A-A596-CB343A1EB1C4}" name="Column1541"/>
    <tableColumn id="1557" xr3:uid="{EFE67BD3-8532-4F45-9D35-490FF4816757}" name="Column1542"/>
    <tableColumn id="1558" xr3:uid="{E872147C-4877-4F46-8BDD-CF93E3CCF113}" name="Column1543"/>
    <tableColumn id="1559" xr3:uid="{817DB163-988F-4B02-88BD-A2360A6FA5CF}" name="Column1544"/>
    <tableColumn id="1560" xr3:uid="{9B549BF7-DBD5-4857-A91C-F796801935B0}" name="Column1545"/>
    <tableColumn id="1561" xr3:uid="{9FB3B4E6-DD3F-4BB9-8A16-3C0513649B84}" name="Column1546"/>
    <tableColumn id="1562" xr3:uid="{859D91A6-4C2B-4277-993B-B5E3E0E857EF}" name="Column1547"/>
    <tableColumn id="1563" xr3:uid="{8426CDD5-4DEE-48FD-97FD-27C3574427B6}" name="Column1548"/>
    <tableColumn id="1564" xr3:uid="{B5B65F8D-6EAC-4D18-86D1-14952EC5272C}" name="Column1549"/>
    <tableColumn id="1565" xr3:uid="{724D76EC-E3CC-4989-B536-1208D858CD18}" name="Column1550"/>
    <tableColumn id="1566" xr3:uid="{39F44A0B-F9AE-4207-90D9-8EFADF1EFA64}" name="Column1551"/>
    <tableColumn id="1567" xr3:uid="{AAA6B470-29F9-47DE-BD26-DD63B4A2CF6E}" name="Column1552"/>
    <tableColumn id="1568" xr3:uid="{C8C0F147-31A4-4520-869D-C61869CCBC16}" name="Column1553"/>
    <tableColumn id="1569" xr3:uid="{449ECECE-4938-4764-A138-E3D38F46689F}" name="Column1554"/>
    <tableColumn id="1570" xr3:uid="{8DDC719F-AA19-4357-A1CE-5ABCDD15E30C}" name="Column1555"/>
    <tableColumn id="1571" xr3:uid="{8B8F6A0C-DC39-4DCB-B529-C039097DB0B4}" name="Column1556"/>
    <tableColumn id="1572" xr3:uid="{64EF937B-24C0-4C74-9EB9-21B6581AAA73}" name="Column1557"/>
    <tableColumn id="1573" xr3:uid="{5BF9321F-80F7-4839-ABC6-46E3AB77382F}" name="Column1558"/>
    <tableColumn id="1574" xr3:uid="{528DD94C-AFB2-4A23-A4EF-2FFCE8702E48}" name="Column1559"/>
    <tableColumn id="1575" xr3:uid="{51EB99B5-237D-40CE-9C58-7F1D145EDB7E}" name="Column1560"/>
    <tableColumn id="1576" xr3:uid="{82E51198-585F-429C-82FA-5FD03A66DEF9}" name="Column1561"/>
    <tableColumn id="1577" xr3:uid="{2DB7F5E7-7106-4394-8BA3-AE17C98A36E8}" name="Column1562"/>
    <tableColumn id="1578" xr3:uid="{206CA186-C8F6-41B3-9AC5-FE7687659F31}" name="Column1563"/>
    <tableColumn id="1579" xr3:uid="{F288526D-EF24-4E6D-986D-269DBF342583}" name="Column1564"/>
    <tableColumn id="1580" xr3:uid="{2CFA339E-8E8B-4E7B-8F60-AD0969D50E2D}" name="Column1565"/>
    <tableColumn id="1581" xr3:uid="{3BE0C6F1-4A15-40ED-8379-4BE2A4629A76}" name="Column1566"/>
    <tableColumn id="1582" xr3:uid="{AADA4B7D-B459-44EF-A7A6-42FC51FF147C}" name="Column1567"/>
    <tableColumn id="1583" xr3:uid="{EED82F22-E152-4394-B5FD-3E9F52582C1C}" name="Column1568"/>
    <tableColumn id="1584" xr3:uid="{480FA300-F116-46D6-A86C-BD63D81A10EB}" name="Column1569"/>
    <tableColumn id="1585" xr3:uid="{4C3C9369-1185-4002-BEA4-D1DFDA821254}" name="Column1570"/>
    <tableColumn id="1586" xr3:uid="{6F3EE7DF-F50F-4283-9124-D6A0167279C4}" name="Column1571"/>
    <tableColumn id="1587" xr3:uid="{06C630C2-28EA-422C-8FE3-93A2989213D6}" name="Column1572"/>
    <tableColumn id="1588" xr3:uid="{8357C1DE-2022-4E5A-86E7-84CA0097A416}" name="Column1573"/>
    <tableColumn id="1589" xr3:uid="{E97D2874-3B86-4190-9D15-04624E143310}" name="Column1574"/>
    <tableColumn id="1590" xr3:uid="{C3196C0A-6BAA-4C13-905F-20858F4EB850}" name="Column1575"/>
    <tableColumn id="1591" xr3:uid="{01569C1E-97CD-4BFA-8926-A93593247177}" name="Column1576"/>
    <tableColumn id="1592" xr3:uid="{32B3E86D-D689-4616-A75E-B0ECB0CD95B3}" name="Column1577"/>
    <tableColumn id="1593" xr3:uid="{47B29C11-4ECA-4AB3-B938-81B02C2C6A27}" name="Column1578"/>
    <tableColumn id="1594" xr3:uid="{406863DA-270B-4DBE-981E-DCE21F8D6C5B}" name="Column1579"/>
    <tableColumn id="1595" xr3:uid="{364C7BC7-0870-4C8C-998C-FC4C234207F4}" name="Column1580"/>
    <tableColumn id="1596" xr3:uid="{8CDCDF48-5DFB-44E3-99F3-D3AD496FC627}" name="Column1581"/>
    <tableColumn id="1597" xr3:uid="{0ED3D12F-144A-43CF-9E28-B948850F834D}" name="Column1582"/>
    <tableColumn id="1598" xr3:uid="{129197AF-DB47-48C9-A7FD-2B429044BEE6}" name="Column1583"/>
    <tableColumn id="1599" xr3:uid="{40502F56-CB83-4DEF-AAD7-3219955D13FF}" name="Column1584"/>
    <tableColumn id="1600" xr3:uid="{8CF1D245-701A-4C5D-BFF6-2474949303E4}" name="Column1585"/>
    <tableColumn id="1601" xr3:uid="{DDA73A06-0C6F-4BD5-9E0C-7F55A82B8A2A}" name="Column1586"/>
    <tableColumn id="1602" xr3:uid="{6561B637-0DD1-45A9-B2ED-4410D489E6CB}" name="Column1587"/>
    <tableColumn id="1603" xr3:uid="{147CECA4-9FE3-4DCD-BBF1-F59A4A351410}" name="Column1588"/>
    <tableColumn id="1604" xr3:uid="{5E67CD84-C9FD-410E-A5C8-74C1F224515E}" name="Column1589"/>
    <tableColumn id="1605" xr3:uid="{D6508160-025F-41A6-BF19-0CD129906544}" name="Column1590"/>
    <tableColumn id="1606" xr3:uid="{DC193250-D05F-43CE-BADA-40F5427FA6BA}" name="Column1591"/>
    <tableColumn id="1607" xr3:uid="{01D08672-B22A-45C8-8E59-041452FB48FB}" name="Column1592"/>
    <tableColumn id="1608" xr3:uid="{8649D344-1D7C-4190-A53A-EF0467AF5CE4}" name="Column1593"/>
    <tableColumn id="1609" xr3:uid="{C2B41563-F67C-4994-A207-741A4287BA18}" name="Column1594"/>
    <tableColumn id="1610" xr3:uid="{28298832-3B68-4301-8FA4-0AA5CFB1FD88}" name="Column1595"/>
    <tableColumn id="1611" xr3:uid="{F9880534-D359-4208-842E-01314EE7B3B5}" name="Column1596"/>
    <tableColumn id="1612" xr3:uid="{8E51B798-A0F5-43A3-AB68-D8296C77F355}" name="Column1597"/>
    <tableColumn id="1613" xr3:uid="{E4B97350-7560-44D0-83C9-F433DF1819CB}" name="Column1598"/>
    <tableColumn id="1614" xr3:uid="{F5293EEB-B704-4EC5-96B2-88417FE1F0EE}" name="Column1599"/>
    <tableColumn id="1615" xr3:uid="{02EB79E9-8E18-4F42-B12D-CD9A35B6C6A3}" name="Column1600"/>
    <tableColumn id="1616" xr3:uid="{47535095-7696-43B6-AF38-2F86192118A3}" name="Column1601"/>
    <tableColumn id="1617" xr3:uid="{D46367B5-9162-41F8-B41A-DBAC055E6024}" name="Column1602"/>
    <tableColumn id="1618" xr3:uid="{47591F49-B8DF-40D3-AABD-6D5859BBD313}" name="Column1603"/>
    <tableColumn id="1619" xr3:uid="{C941B050-FCF5-47ED-9C0D-3273C39727F4}" name="Column1604"/>
    <tableColumn id="1620" xr3:uid="{ECFDE77C-F182-4A31-8A4D-34E0ACB02924}" name="Column1605"/>
    <tableColumn id="1621" xr3:uid="{A161C5DC-7640-45DD-A04D-8DAB4AD9DCC8}" name="Column1606"/>
    <tableColumn id="1622" xr3:uid="{9C839B5E-D880-46F1-A06C-6F77D6F78061}" name="Column1607"/>
    <tableColumn id="1623" xr3:uid="{DDD02A32-2A34-4B0C-A916-4EA84820EE25}" name="Column1608"/>
    <tableColumn id="1624" xr3:uid="{8413029F-BDB6-41E5-8E7E-991C5FF9BAAD}" name="Column1609"/>
    <tableColumn id="1625" xr3:uid="{D9068602-E988-461E-8849-1DF524E8D61B}" name="Column1610"/>
    <tableColumn id="1626" xr3:uid="{F6044047-9C46-4E2E-B557-4F7561899ED2}" name="Column1611"/>
    <tableColumn id="1627" xr3:uid="{ABDEF4BC-3977-40C1-978A-1B614751D4B2}" name="Column1612"/>
    <tableColumn id="1628" xr3:uid="{EB177A49-5041-4BBA-A0DD-B2A8578FF90A}" name="Column1613"/>
    <tableColumn id="1629" xr3:uid="{E5117D32-205A-4CDD-A42B-4B781E7A6621}" name="Column1614"/>
    <tableColumn id="1630" xr3:uid="{A0A67B71-26CE-4AAC-A51F-1975124D0DBD}" name="Column1615"/>
    <tableColumn id="1631" xr3:uid="{7A7550CE-A3EE-40F2-84AC-2B6D8DC4BDCB}" name="Column1616"/>
    <tableColumn id="1632" xr3:uid="{D9F6E438-D1D3-4449-83AE-0D2831562DD6}" name="Column1617"/>
    <tableColumn id="1633" xr3:uid="{FAF2A4C4-83DF-48E4-9C16-B2E67D246DAA}" name="Column1618"/>
    <tableColumn id="1634" xr3:uid="{E41F72F8-2954-4B5B-A4D3-78DB247D4191}" name="Column1619"/>
    <tableColumn id="1635" xr3:uid="{69CD82AC-B4A4-4461-B8E4-8994499704B5}" name="Column1620"/>
    <tableColumn id="1636" xr3:uid="{8599397D-9AD0-4359-9C97-B45699B051AF}" name="Column1621"/>
    <tableColumn id="1637" xr3:uid="{DDB14F70-18B8-4348-936B-BAC9FC988CC1}" name="Column1622"/>
    <tableColumn id="1638" xr3:uid="{3F857618-C709-4357-9484-66C8FE3A6789}" name="Column1623"/>
    <tableColumn id="1639" xr3:uid="{9E3E6A35-666C-4583-8B44-CAD4D5D76A47}" name="Column1624"/>
    <tableColumn id="1640" xr3:uid="{514D3D0A-6DA0-420F-B9C1-ACD74F965B8D}" name="Column1625"/>
    <tableColumn id="1641" xr3:uid="{7691B844-9733-4F40-A320-6DA38A8DA620}" name="Column1626"/>
    <tableColumn id="1642" xr3:uid="{87D97AC3-7181-489A-BEF0-E5D60515BA13}" name="Column1627"/>
    <tableColumn id="1643" xr3:uid="{6207EFED-0828-41CE-AB2F-FA467A198EED}" name="Column1628"/>
    <tableColumn id="1644" xr3:uid="{253C5C11-F771-4D05-A404-0B7B2593E198}" name="Column1629"/>
    <tableColumn id="1645" xr3:uid="{F4A13EEC-197B-4946-8190-1D7E40A814DC}" name="Column1630"/>
    <tableColumn id="1646" xr3:uid="{8B5546CC-AC51-4D53-BA93-22C354CD481F}" name="Column1631"/>
    <tableColumn id="1647" xr3:uid="{600B1ED0-9120-4F63-A486-FC5EDDA46241}" name="Column1632"/>
    <tableColumn id="1648" xr3:uid="{B3FBE6FC-4BC2-46D7-A512-9BD9A471DC51}" name="Column1633"/>
    <tableColumn id="1649" xr3:uid="{73482D81-D5FF-4354-B350-836001747A5E}" name="Column1634"/>
    <tableColumn id="1650" xr3:uid="{4C4BC885-7612-4EB7-A3B4-F3D5A7DE2748}" name="Column1635"/>
    <tableColumn id="1651" xr3:uid="{0D6A2326-6D8B-4926-B6E3-8116B7B723E6}" name="Column1636"/>
    <tableColumn id="1652" xr3:uid="{537B4F7E-B9B7-40A6-91A5-ABF589A84717}" name="Column1637"/>
    <tableColumn id="1653" xr3:uid="{29A14523-6263-407F-8B27-C1888D54AFCF}" name="Column1638"/>
    <tableColumn id="1654" xr3:uid="{79A67472-1717-42D6-8465-FCAEE55B73A1}" name="Column1639"/>
    <tableColumn id="1655" xr3:uid="{B9A28E9C-54F3-442D-AB67-A2FC54D3EBF1}" name="Column1640"/>
    <tableColumn id="1656" xr3:uid="{E1B9E624-6220-4A5B-9557-B947F14D0949}" name="Column1641"/>
    <tableColumn id="1657" xr3:uid="{AA0F17A2-AAEE-445C-983A-60778F380EDD}" name="Column1642"/>
    <tableColumn id="1658" xr3:uid="{6E3559DF-2030-49E8-A01F-1718ACCC8EB9}" name="Column1643"/>
    <tableColumn id="1659" xr3:uid="{C7CBF840-C922-4482-B3FA-0AB54BF63A3A}" name="Column1644"/>
    <tableColumn id="1660" xr3:uid="{E491BAA1-BAF7-4C37-BC1E-8C8B7408D240}" name="Column1645"/>
    <tableColumn id="1661" xr3:uid="{A96B9640-B0E9-4F7F-877E-8690A71ACF65}" name="Column1646"/>
    <tableColumn id="1662" xr3:uid="{3A6AD531-297B-466A-BFFA-4EB854C21CA9}" name="Column1647"/>
    <tableColumn id="1663" xr3:uid="{C0BCEACD-7C88-4979-8B52-87CA013827AB}" name="Column1648"/>
    <tableColumn id="1664" xr3:uid="{B5920724-E77E-46BC-B4BF-A73D34B77DAA}" name="Column1649"/>
    <tableColumn id="1665" xr3:uid="{87628C4A-4D00-407B-9F65-D261077AD19F}" name="Column1650"/>
    <tableColumn id="1666" xr3:uid="{C56029EE-FBB8-45DC-ACEA-44BAC06D8075}" name="Column1651"/>
    <tableColumn id="1667" xr3:uid="{7B14AB2B-2A7B-4E13-9231-28BABF267A4B}" name="Column1652"/>
    <tableColumn id="1668" xr3:uid="{CB28B201-30A6-426B-A07F-93822739E63B}" name="Column1653"/>
    <tableColumn id="1669" xr3:uid="{E3D7EBF3-5F0F-4F77-8830-0F7F7DD7EB61}" name="Column1654"/>
    <tableColumn id="1670" xr3:uid="{839411DE-E3E9-4551-B572-423103451CDC}" name="Column1655"/>
    <tableColumn id="1671" xr3:uid="{FE9E6F11-963A-4C48-B784-F97DC76FD33F}" name="Column1656"/>
    <tableColumn id="1672" xr3:uid="{816742AB-4BE5-41E4-89F3-B74300C028C4}" name="Column1657"/>
    <tableColumn id="1673" xr3:uid="{85A386F9-2204-4775-85C0-CD7347436FB1}" name="Column1658"/>
    <tableColumn id="1674" xr3:uid="{F6F5AC38-9AC0-437D-B4EE-146A8BB92EC7}" name="Column1659"/>
    <tableColumn id="1675" xr3:uid="{AE798308-1DE0-4257-8069-E5938B5100B6}" name="Column1660"/>
    <tableColumn id="1676" xr3:uid="{A74CF0ED-5F0F-4105-B847-C06FEBD05F71}" name="Column1661"/>
    <tableColumn id="1677" xr3:uid="{0E4BA9D5-181F-4094-8092-3046BC9081FF}" name="Column1662"/>
    <tableColumn id="1678" xr3:uid="{DDE29188-199D-42C5-9F6F-F394A27F6731}" name="Column1663"/>
    <tableColumn id="1679" xr3:uid="{BCE5E19D-CAA5-404A-A2C3-AA7A7CE6FADB}" name="Column1664"/>
    <tableColumn id="1680" xr3:uid="{6D54DAD9-547A-45E9-ADB5-0E1026686372}" name="Column1665"/>
    <tableColumn id="1681" xr3:uid="{60938526-D9ED-4BD9-9925-7BF18DF9CE8E}" name="Column1666"/>
    <tableColumn id="1682" xr3:uid="{157600AC-FBB7-46AE-B025-8330BB683215}" name="Column1667"/>
    <tableColumn id="1683" xr3:uid="{1B68DA2C-A031-4CB5-A10E-2941BDBD8022}" name="Column1668"/>
    <tableColumn id="1684" xr3:uid="{3F5B9822-CEE6-4C50-B7E6-52F502EB8780}" name="Column1669"/>
    <tableColumn id="1685" xr3:uid="{B451BA47-F66D-4A86-83EB-E03A7EF90099}" name="Column1670"/>
    <tableColumn id="1686" xr3:uid="{87B00840-53CE-4860-A752-1F854D245ECC}" name="Column1671"/>
    <tableColumn id="1687" xr3:uid="{C188EBDA-95AF-4D5D-B769-239FCAC4CE3C}" name="Column1672"/>
    <tableColumn id="1688" xr3:uid="{D2B4BDEB-DCC0-4EE3-95F4-19B1274C8FFD}" name="Column1673"/>
    <tableColumn id="1689" xr3:uid="{C1303238-629C-49B1-B7CF-D0F626EB4664}" name="Column1674"/>
    <tableColumn id="1690" xr3:uid="{A3D14B5A-F018-4742-9242-9165DBCFB912}" name="Column1675"/>
    <tableColumn id="1691" xr3:uid="{9DD411D7-ADB4-4C64-94FC-B85474597CD4}" name="Column1676"/>
    <tableColumn id="1692" xr3:uid="{2F547376-B4E7-4E05-9703-1278484E0F4B}" name="Column1677"/>
    <tableColumn id="1693" xr3:uid="{11030860-9807-4738-AE20-93415677792B}" name="Column1678"/>
    <tableColumn id="1694" xr3:uid="{7EA68A0D-CD2F-4BC6-8051-B1E61D163D66}" name="Column1679"/>
    <tableColumn id="1695" xr3:uid="{990ED5B3-0173-4EA2-B52D-4B46D552ADDF}" name="Column1680"/>
    <tableColumn id="1696" xr3:uid="{9B56B007-876A-48E7-BAB3-155302231A2C}" name="Column1681"/>
    <tableColumn id="1697" xr3:uid="{CF2E999D-EC0A-438E-ABBB-21FFE1E8917C}" name="Column1682"/>
    <tableColumn id="1698" xr3:uid="{ADF7977D-B169-4359-BF70-0D7BD8598E66}" name="Column1683"/>
    <tableColumn id="1699" xr3:uid="{45ECD665-034A-4B62-850F-08FD2AE8434D}" name="Column1684"/>
    <tableColumn id="1700" xr3:uid="{820F4C90-0218-40F7-A4BE-7DD6CC68D1CA}" name="Column1685"/>
    <tableColumn id="1701" xr3:uid="{DB691843-5862-452D-AA38-690F1A33E16C}" name="Column1686"/>
    <tableColumn id="1702" xr3:uid="{018A7619-A524-4F3F-82C3-93CE0A9F7CE6}" name="Column1687"/>
    <tableColumn id="1703" xr3:uid="{9643555B-9654-4295-A4C2-E8210CE6CE3C}" name="Column1688"/>
    <tableColumn id="1704" xr3:uid="{9791FA33-980C-4E23-856F-C3B900AA6046}" name="Column1689"/>
    <tableColumn id="1705" xr3:uid="{26579477-A648-44EF-BBF9-07E07695BEBA}" name="Column1690"/>
    <tableColumn id="1706" xr3:uid="{8B20FBC8-35B8-4F7B-9A76-566911FA5DB8}" name="Column1691"/>
    <tableColumn id="1707" xr3:uid="{B069EABA-D690-4E42-A5E2-E6E7A5D26508}" name="Column1692"/>
    <tableColumn id="1708" xr3:uid="{7202E2FB-2E20-4B0F-83B1-E5E4867055E3}" name="Column1693"/>
    <tableColumn id="1709" xr3:uid="{F532D0D2-2E05-4BAB-8119-9D328B66A596}" name="Column1694"/>
    <tableColumn id="1710" xr3:uid="{8C101C86-3C06-4987-81B8-2A142C6115B2}" name="Column1695"/>
    <tableColumn id="1711" xr3:uid="{F0382E9D-5B64-4668-93C4-42F32876C1D9}" name="Column1696"/>
    <tableColumn id="1712" xr3:uid="{35581BCD-3D00-435D-AC71-FDD4C455ED19}" name="Column1697"/>
    <tableColumn id="1713" xr3:uid="{D4838C6B-EA73-4051-8008-41E7B9A53ABB}" name="Column1698"/>
    <tableColumn id="1714" xr3:uid="{2589B06C-71DB-4084-B774-4EEE25993362}" name="Column1699"/>
    <tableColumn id="1715" xr3:uid="{ADC7A554-2F12-4445-A116-3766BE95FC1B}" name="Column1700"/>
    <tableColumn id="1716" xr3:uid="{F3300AEE-8A51-46BB-9571-1A5D5C2D216F}" name="Column1701"/>
    <tableColumn id="1717" xr3:uid="{90DC6825-2C0B-4EE2-962F-2BA12AB444AB}" name="Column1702"/>
    <tableColumn id="1718" xr3:uid="{18FC7B3F-982B-41FC-A067-375E245A1330}" name="Column1703"/>
    <tableColumn id="1719" xr3:uid="{E96855E1-164A-468F-BEE1-61D52301B66E}" name="Column1704"/>
    <tableColumn id="1720" xr3:uid="{2C9C00CD-C5C7-4A37-ADE7-4DAE6693ABB8}" name="Column1705"/>
    <tableColumn id="1721" xr3:uid="{DAAC0BC8-8C78-400B-98E0-8F07A4FBEB17}" name="Column1706"/>
    <tableColumn id="1722" xr3:uid="{88987995-1CCC-46A3-A733-41CAFAF6D2F9}" name="Column1707"/>
    <tableColumn id="1723" xr3:uid="{418B6F31-86CC-4F47-82D7-03C22F1984D0}" name="Column1708"/>
    <tableColumn id="1724" xr3:uid="{5B381179-7F8A-4171-AD27-2F847A38B2C4}" name="Column1709"/>
    <tableColumn id="1725" xr3:uid="{58C499E5-521F-48A0-ADB7-91BDDBE4459B}" name="Column1710"/>
    <tableColumn id="1726" xr3:uid="{CBD115C3-2455-4EB6-9F2B-C80346072DB4}" name="Column1711"/>
    <tableColumn id="1727" xr3:uid="{B6654119-047F-4472-9441-334892931C85}" name="Column1712"/>
    <tableColumn id="1728" xr3:uid="{C735CF76-D66B-41BE-9D96-ACD8AF327937}" name="Column1713"/>
    <tableColumn id="1729" xr3:uid="{F76CF69A-85ED-49B3-855E-757EB37DD9DE}" name="Column1714"/>
    <tableColumn id="1730" xr3:uid="{46CB0FC5-0BD0-4618-B69A-9162D66C0606}" name="Column1715"/>
    <tableColumn id="1731" xr3:uid="{DB47C7B9-6462-40EA-A2CB-61D0D4883440}" name="Column1716"/>
    <tableColumn id="1732" xr3:uid="{0612A134-D6BB-4419-9A18-D6B3E7B1C4FE}" name="Column1717"/>
    <tableColumn id="1733" xr3:uid="{4588E5AC-140A-41E3-A85E-3602F4FCA374}" name="Column1718"/>
    <tableColumn id="1734" xr3:uid="{B6040287-6482-4A1F-9CB2-DCE2BC8807EA}" name="Column1719"/>
    <tableColumn id="1735" xr3:uid="{053DB7F4-A440-40E9-BE54-7AD38585CE50}" name="Column1720"/>
    <tableColumn id="1736" xr3:uid="{50B7C8B5-238D-4671-9197-CF388622E751}" name="Column1721"/>
    <tableColumn id="1737" xr3:uid="{B4FD77B7-0AC3-4A88-88DF-0FD689A17811}" name="Column1722"/>
    <tableColumn id="1738" xr3:uid="{30ADF822-A771-4FF6-B1C4-FDC66E837C38}" name="Column1723"/>
    <tableColumn id="1739" xr3:uid="{808FABD0-23EE-44B8-BEE4-FD40BFF848E4}" name="Column1724"/>
    <tableColumn id="1740" xr3:uid="{6D855EA5-08A2-4265-A602-F846E2C931CD}" name="Column1725"/>
    <tableColumn id="1741" xr3:uid="{D514FA24-9FF0-4ECF-A741-6D74DE734886}" name="Column1726"/>
    <tableColumn id="1742" xr3:uid="{9046BA40-AA11-464A-9D83-9002304A8654}" name="Column1727"/>
    <tableColumn id="1743" xr3:uid="{F28DF9FB-1310-4516-BF7C-DA6D2A86185A}" name="Column1728"/>
    <tableColumn id="1744" xr3:uid="{D310091A-F078-467E-9E33-A7DACCD3BC4B}" name="Column1729"/>
    <tableColumn id="1745" xr3:uid="{F6722E59-ADCB-4E0C-B062-1215EB9EC119}" name="Column1730"/>
    <tableColumn id="1746" xr3:uid="{BF5DA661-02B4-46DB-8D16-C9CC868B371B}" name="Column1731"/>
    <tableColumn id="1747" xr3:uid="{52B00810-409F-40AC-85C7-B60CA92BBD4B}" name="Column1732"/>
    <tableColumn id="1748" xr3:uid="{0961A8E0-5488-4993-ABC6-FC03019CCAB9}" name="Column1733"/>
    <tableColumn id="1749" xr3:uid="{58166F67-1CDD-4FB3-9A1E-10CBB3928932}" name="Column1734"/>
    <tableColumn id="1750" xr3:uid="{88DDC5A5-6136-4BD9-810E-9B141DB570D5}" name="Column1735"/>
    <tableColumn id="1751" xr3:uid="{7C55B217-E1CA-4735-AE72-E62E7A13CBE6}" name="Column1736"/>
    <tableColumn id="1752" xr3:uid="{800CCBC1-7A78-4020-85B3-36B7CE2D3722}" name="Column1737"/>
    <tableColumn id="1753" xr3:uid="{45F10CFD-76CD-471A-A89B-9704CB6519AF}" name="Column1738"/>
    <tableColumn id="1754" xr3:uid="{FA7947D3-1DCD-4B8C-9E96-B683AC754B23}" name="Column1739"/>
    <tableColumn id="1755" xr3:uid="{0A378326-B2AE-4AE0-A400-3E50307076BF}" name="Column1740"/>
    <tableColumn id="1756" xr3:uid="{C1C592FF-AA4F-4FCB-ABCE-33D1FE454A86}" name="Column1741"/>
    <tableColumn id="1757" xr3:uid="{AE28E409-32B2-4C73-9126-68F34539D70E}" name="Column1742"/>
    <tableColumn id="1758" xr3:uid="{2E2DFF77-0D04-421E-9E44-1C8DC221CCA7}" name="Column1743"/>
    <tableColumn id="1759" xr3:uid="{B869E4B3-0243-49F9-8175-8077F0E10834}" name="Column1744"/>
    <tableColumn id="1760" xr3:uid="{850FBC69-D11E-42D6-93D0-9FB8C22B4648}" name="Column1745"/>
    <tableColumn id="1761" xr3:uid="{D24253E1-EC9D-4703-ABC5-9B00067E9F3B}" name="Column1746"/>
    <tableColumn id="1762" xr3:uid="{3D33B041-C2FA-4529-95E5-E32C49D73EAC}" name="Column1747"/>
    <tableColumn id="1763" xr3:uid="{00150AFE-910F-4DE4-96CA-EAD54C0458CE}" name="Column1748"/>
    <tableColumn id="1764" xr3:uid="{1AAC77B9-97ED-4FEE-86FE-4A3567A37329}" name="Column1749"/>
    <tableColumn id="1765" xr3:uid="{ECE33511-7A43-4182-8493-515B7A4FB5DB}" name="Column1750"/>
    <tableColumn id="1766" xr3:uid="{C4E57A7E-846E-46BC-A0E8-466C529C4340}" name="Column1751"/>
    <tableColumn id="1767" xr3:uid="{8F5DD7BD-51C1-4175-8ECB-C8019EB02D0B}" name="Column1752"/>
    <tableColumn id="1768" xr3:uid="{F11E1CF8-910C-48C5-82DC-AEAF43708904}" name="Column1753"/>
    <tableColumn id="1769" xr3:uid="{E773A402-5767-4A74-8357-9C99C36E2E59}" name="Column1754"/>
    <tableColumn id="1770" xr3:uid="{E42AC9A3-9C76-4C32-8155-A8E53485B91A}" name="Column1755"/>
    <tableColumn id="1771" xr3:uid="{6E8C6792-B276-466D-838F-C408155BAA3F}" name="Column1756"/>
    <tableColumn id="1772" xr3:uid="{27C4DACF-E499-437E-A3CB-A828065FC0F6}" name="Column1757"/>
    <tableColumn id="1773" xr3:uid="{8DC7F75F-9165-48D9-96B1-47CB94AF45A0}" name="Column1758"/>
    <tableColumn id="1774" xr3:uid="{B3BB6253-0240-4226-B303-E6BAC22F485F}" name="Column1759"/>
    <tableColumn id="1775" xr3:uid="{41F0C395-ECB7-4EA4-AD92-0D6254B91052}" name="Column1760"/>
    <tableColumn id="1776" xr3:uid="{3ECC65E4-7C98-4F11-9860-7AA55841C113}" name="Column1761"/>
    <tableColumn id="1777" xr3:uid="{F161B2EF-F453-4230-BF35-05387A826DF5}" name="Column1762"/>
    <tableColumn id="1778" xr3:uid="{B96C7B24-5E15-49F9-9355-E8634AA33153}" name="Column1763"/>
    <tableColumn id="1779" xr3:uid="{F80F85D9-5AA1-4CFC-9156-2CA73F0F2F95}" name="Column1764"/>
    <tableColumn id="1780" xr3:uid="{E1A891DC-6F57-489F-AD93-2358971D47D7}" name="Column1765"/>
    <tableColumn id="1781" xr3:uid="{0BE6243E-E4CE-4C54-8E74-8D4CA56912DF}" name="Column1766"/>
    <tableColumn id="1782" xr3:uid="{9F35E873-8435-44E1-95D6-3A2F40AC71AE}" name="Column1767"/>
    <tableColumn id="1783" xr3:uid="{2B7638D7-5C3A-441D-A142-91EFCAE11D68}" name="Column1768"/>
    <tableColumn id="1784" xr3:uid="{36955ACC-F32C-448B-9696-5BF795205F13}" name="Column1769"/>
    <tableColumn id="1785" xr3:uid="{C9E7719B-4FCA-4D97-8917-99370927A89E}" name="Column1770"/>
    <tableColumn id="1786" xr3:uid="{AA9DCE83-B282-46CE-A3E4-8B9598C4729B}" name="Column1771"/>
    <tableColumn id="1787" xr3:uid="{BC770647-4481-45AD-96C7-D7A511BFB5B7}" name="Column1772"/>
    <tableColumn id="1788" xr3:uid="{28DC7AF5-BF1D-478E-97E7-28DC129D53CB}" name="Column1773"/>
    <tableColumn id="1789" xr3:uid="{71B32E7E-449B-4DFD-975D-EC035930F6C2}" name="Column1774"/>
    <tableColumn id="1790" xr3:uid="{DF046517-B017-4B8D-B2A0-E5C6C5F3914E}" name="Column1775"/>
    <tableColumn id="1791" xr3:uid="{F97C394E-6BAD-4E96-92A7-6801D3C8EBCE}" name="Column1776"/>
    <tableColumn id="1792" xr3:uid="{4E21D2B5-7E9A-4B28-85B9-7218426971EB}" name="Column1777"/>
    <tableColumn id="1793" xr3:uid="{A4169143-EDD3-48EC-BEC2-D4A06FABC44A}" name="Column1778"/>
    <tableColumn id="1794" xr3:uid="{F113671F-F034-4F47-8CAF-9BEA68DE9402}" name="Column1779"/>
    <tableColumn id="1795" xr3:uid="{58B33CF1-C631-4297-9E90-909217A2396E}" name="Column1780"/>
    <tableColumn id="1796" xr3:uid="{D72497BC-0247-4504-9794-6854657B8B00}" name="Column1781"/>
    <tableColumn id="1797" xr3:uid="{925DC170-D769-4B3A-887A-AA6DE379487B}" name="Column1782"/>
    <tableColumn id="1798" xr3:uid="{F1795271-3446-4FB8-9C67-5EC941CCC92F}" name="Column1783"/>
    <tableColumn id="1799" xr3:uid="{B2544FEA-26D9-477F-BF94-2A377A09EBEA}" name="Column1784"/>
    <tableColumn id="1800" xr3:uid="{E11C5ED5-4C3F-4C5D-9476-F848A4B9BDA6}" name="Column1785"/>
    <tableColumn id="1801" xr3:uid="{27A5F180-0F42-479E-9217-C16665AF448A}" name="Column1786"/>
    <tableColumn id="1802" xr3:uid="{3606059A-0AC6-4719-912D-0D9D30139217}" name="Column1787"/>
    <tableColumn id="1803" xr3:uid="{EDF7BFAB-E54C-4638-AEA8-E18A58B079E9}" name="Column1788"/>
    <tableColumn id="1804" xr3:uid="{88E895F5-508C-46F8-A5EF-09D28FFE6C3C}" name="Column1789"/>
    <tableColumn id="1805" xr3:uid="{3513F9DA-3792-455A-8FBA-DC4CBEBC82A0}" name="Column1790"/>
    <tableColumn id="1806" xr3:uid="{F827EAB0-700B-414D-81C8-6625E7FFB8BF}" name="Column1791"/>
    <tableColumn id="1807" xr3:uid="{D1ED07A8-5576-431F-B55C-10DCB8D8B7FA}" name="Column1792"/>
    <tableColumn id="1808" xr3:uid="{33FDFA05-0457-4E53-ADAE-1EEC3CDD3C76}" name="Column1793"/>
    <tableColumn id="1809" xr3:uid="{407B3FF5-69CC-4A8B-9D41-709644CB317F}" name="Column1794"/>
    <tableColumn id="1810" xr3:uid="{0EE9BCA5-084D-4DCA-BE5C-04E221131B18}" name="Column1795"/>
    <tableColumn id="1811" xr3:uid="{7CDE82E9-9303-4742-A9FD-AF055098577A}" name="Column1796"/>
    <tableColumn id="1812" xr3:uid="{80F345FB-CA39-47BA-A8C0-4566A2010CBE}" name="Column1797"/>
    <tableColumn id="1813" xr3:uid="{658EBBFD-36D2-4CC2-9A73-9488FF9AEF50}" name="Column1798"/>
    <tableColumn id="1814" xr3:uid="{82FF361D-24CE-487E-BC93-F27A8FD945C5}" name="Column1799"/>
    <tableColumn id="1815" xr3:uid="{71EC4E51-6563-4578-8015-BB8685A361AC}" name="Column1800"/>
    <tableColumn id="1816" xr3:uid="{B02D2A13-11E2-45AB-945E-0EF51BD198E2}" name="Column1801"/>
    <tableColumn id="1817" xr3:uid="{BEB69C4E-C7D2-40E6-8E4F-6B0CFC4F9A83}" name="Column1802"/>
    <tableColumn id="1818" xr3:uid="{AF378BFF-0DFA-4AB6-83DD-F411B0BE32BE}" name="Column1803"/>
    <tableColumn id="1819" xr3:uid="{0AB2AE9A-EB0E-4D5B-A211-5AB0984EC325}" name="Column1804"/>
    <tableColumn id="1820" xr3:uid="{1EA8D127-E8CE-4C38-A972-9DF9720CF373}" name="Column1805"/>
    <tableColumn id="1821" xr3:uid="{DA0D97D2-E77C-4497-AD37-BB42B6FC0F52}" name="Column1806"/>
    <tableColumn id="1822" xr3:uid="{2E89608F-87EB-4542-A6A3-5606A70358A0}" name="Column1807"/>
    <tableColumn id="1823" xr3:uid="{64BF15B8-8B00-4AFF-AC9D-C19953A52FAB}" name="Column1808"/>
    <tableColumn id="1824" xr3:uid="{F0ED7292-4D92-4150-9C5F-A0D6A8E7CFD1}" name="Column1809"/>
    <tableColumn id="1825" xr3:uid="{5E2D8D38-1A30-4C85-A028-1683E53CC174}" name="Column1810"/>
    <tableColumn id="1826" xr3:uid="{7D5EE259-5EC0-4834-844A-2B259BE901A3}" name="Column1811"/>
    <tableColumn id="1827" xr3:uid="{D368E7F8-A2AA-404E-B279-056C7AF8BF0B}" name="Column1812"/>
    <tableColumn id="1828" xr3:uid="{D4F2CDCF-1C8D-4E48-B196-935A3D779083}" name="Column1813"/>
    <tableColumn id="1829" xr3:uid="{1E3ADA6C-ED15-4700-981E-F04554851682}" name="Column1814"/>
    <tableColumn id="1830" xr3:uid="{0E82F3E6-75EC-49E2-938C-1805A9C454C1}" name="Column1815"/>
    <tableColumn id="1831" xr3:uid="{7E844EB1-5F0A-4E1D-A693-0ACD2B8BAE9C}" name="Column1816"/>
    <tableColumn id="1832" xr3:uid="{C10F87ED-EBB5-43F0-AEF5-66765E5D017D}" name="Column1817"/>
    <tableColumn id="1833" xr3:uid="{08CA1885-99E5-4196-9BBB-12337D6BC26D}" name="Column1818"/>
    <tableColumn id="1834" xr3:uid="{C3373AB3-F567-4BA8-916A-2C63A0462FE8}" name="Column1819"/>
    <tableColumn id="1835" xr3:uid="{425A468F-AAB6-4773-A213-B561BE31D80B}" name="Column1820"/>
    <tableColumn id="1836" xr3:uid="{D792ED55-1CA7-4848-A2BA-D3DF3B530998}" name="Column1821"/>
    <tableColumn id="1837" xr3:uid="{D64C6DAD-7A3E-4BB9-A963-88F96C73543A}" name="Column1822"/>
    <tableColumn id="1838" xr3:uid="{5063A56A-28E3-42EA-98D6-19E8C35DD8BA}" name="Column1823"/>
    <tableColumn id="1839" xr3:uid="{C83D8A2D-CEE6-4E0A-9924-139FAA4E3BE5}" name="Column1824"/>
    <tableColumn id="1840" xr3:uid="{08F2F299-2E2E-4848-966B-83F1F94886B2}" name="Column1825"/>
    <tableColumn id="1841" xr3:uid="{ECE78C22-12D1-4A55-99E0-60306CB58124}" name="Column1826"/>
    <tableColumn id="1842" xr3:uid="{6905F338-EF90-4585-8307-DFCFFA787DEF}" name="Column1827"/>
    <tableColumn id="1843" xr3:uid="{A24AFFA8-3A6F-4577-B983-4C6CFAC68E6A}" name="Column1828"/>
    <tableColumn id="1844" xr3:uid="{9980DEF8-2D40-4375-B4B9-24371EAE60DE}" name="Column1829"/>
    <tableColumn id="1845" xr3:uid="{55DFE498-3D64-436B-82BC-34C36EB541CF}" name="Column1830"/>
    <tableColumn id="1846" xr3:uid="{3018B1E3-75F9-478D-9185-A348074B5266}" name="Column1831"/>
    <tableColumn id="1847" xr3:uid="{0A6A0E58-B780-46F5-AE54-9CC885E76CCB}" name="Column1832"/>
    <tableColumn id="1848" xr3:uid="{F2155B12-14BE-4BFB-B002-23A10A420835}" name="Column1833"/>
    <tableColumn id="1849" xr3:uid="{3F66E919-C0BE-42F2-98E9-7A4F24935E95}" name="Column1834"/>
    <tableColumn id="1850" xr3:uid="{AA4D1782-BB1A-4A0D-9D88-65E8972EB703}" name="Column1835"/>
    <tableColumn id="1851" xr3:uid="{B9994254-9DF6-49C9-9C79-B3EF84717D1B}" name="Column1836"/>
    <tableColumn id="1852" xr3:uid="{F60D62CE-54B1-41D3-B9AD-9C078462FFBD}" name="Column1837"/>
    <tableColumn id="1853" xr3:uid="{DAC73BC8-2631-44B0-981D-DB17ABCD9F03}" name="Column1838"/>
    <tableColumn id="1854" xr3:uid="{469FD9D7-1E3B-48FC-BCDD-7E150272AE0B}" name="Column1839"/>
    <tableColumn id="1855" xr3:uid="{810B5688-6D22-4B65-A95C-49DC4BACA40B}" name="Column1840"/>
    <tableColumn id="1856" xr3:uid="{626F5318-4A18-472B-80AE-7439F333966A}" name="Column1841"/>
    <tableColumn id="1857" xr3:uid="{887D35E9-6017-48A3-90B9-2EDFD3358FD5}" name="Column1842"/>
    <tableColumn id="1858" xr3:uid="{33DA39A9-40A0-4C0E-9570-7E4B55E2DAF2}" name="Column1843"/>
    <tableColumn id="1859" xr3:uid="{ABE8344E-8791-477F-9337-7513205E0EB4}" name="Column1844"/>
    <tableColumn id="1860" xr3:uid="{98C1E07D-C425-48F8-B28F-1A6ED12CE0F7}" name="Column1845"/>
    <tableColumn id="1861" xr3:uid="{E8AB5D03-B5D0-48B1-98CD-9E71F6933BBA}" name="Column1846"/>
    <tableColumn id="1862" xr3:uid="{5F19E973-D197-4926-A6B3-9FAA16B9C3B7}" name="Column1847"/>
    <tableColumn id="1863" xr3:uid="{DF361DFC-5A42-47A4-9149-09C621529122}" name="Column1848"/>
    <tableColumn id="1864" xr3:uid="{CB3A5BE2-92E0-40BE-9DF3-814F0446E6F0}" name="Column1849"/>
    <tableColumn id="1865" xr3:uid="{E84B7EAE-B3D6-42C7-8E9E-C8542FAA8848}" name="Column1850"/>
    <tableColumn id="1866" xr3:uid="{03C69E9E-1FD1-4CC4-AC00-456B63DFF2D7}" name="Column1851"/>
    <tableColumn id="1867" xr3:uid="{AD3CF08B-647D-4B11-B079-4FB17B7C8969}" name="Column1852"/>
    <tableColumn id="1868" xr3:uid="{FCA13470-EE0A-496F-ACCE-9696A7E1160D}" name="Column1853"/>
    <tableColumn id="1869" xr3:uid="{D889D55E-6760-4E9F-BB3A-A2A7206F0632}" name="Column1854"/>
    <tableColumn id="1870" xr3:uid="{E077D1F5-F1E7-42C5-AE43-3CFC8B5889DB}" name="Column1855"/>
    <tableColumn id="1871" xr3:uid="{30FBE488-8AE1-48D0-AA19-1F7555C419AA}" name="Column1856"/>
    <tableColumn id="1872" xr3:uid="{0DB2F874-AD8F-45F5-A27E-4F316A342EE0}" name="Column1857"/>
    <tableColumn id="1873" xr3:uid="{C2A2A3CD-50CC-45E5-9250-EB79E89F4A49}" name="Column1858"/>
    <tableColumn id="1874" xr3:uid="{EE484FBE-32DC-42DE-B495-9C95F24F42E1}" name="Column1859"/>
    <tableColumn id="1875" xr3:uid="{5F4CC120-A74A-462E-B2D2-75DD4FE4EFBC}" name="Column1860"/>
    <tableColumn id="1876" xr3:uid="{D9C13D0B-4752-4F42-BC80-A13CAD3AE66D}" name="Column1861"/>
    <tableColumn id="1877" xr3:uid="{ADEFCB42-64A1-42A8-A189-77307E0CB63D}" name="Column1862"/>
    <tableColumn id="1878" xr3:uid="{B06C3F90-FD5B-4014-A745-614C0D112D84}" name="Column1863"/>
    <tableColumn id="1879" xr3:uid="{95B70A7E-9518-42D2-8F37-779FC7EC9F09}" name="Column1864"/>
    <tableColumn id="1880" xr3:uid="{32E862B1-73DA-4B2B-91FB-88CBA9457CF9}" name="Column1865"/>
    <tableColumn id="1881" xr3:uid="{31E66C49-7F52-4806-AB92-506D2358FB5D}" name="Column1866"/>
    <tableColumn id="1882" xr3:uid="{EEE762AC-D2D0-4156-B8B5-8751F500F337}" name="Column1867"/>
    <tableColumn id="1883" xr3:uid="{D7F5B056-C341-43CF-8587-398FB45A3F38}" name="Column1868"/>
    <tableColumn id="1884" xr3:uid="{F4C9DB97-7691-4A02-9665-21A639D92EC2}" name="Column1869"/>
    <tableColumn id="1885" xr3:uid="{EAA87F3C-35F5-4378-8443-A8D3B563C8B0}" name="Column1870"/>
    <tableColumn id="1886" xr3:uid="{0BDD62B4-75CC-4CDE-A050-354986F803E6}" name="Column1871"/>
    <tableColumn id="1887" xr3:uid="{EB045659-388E-4D8B-96DB-215F5CDD03FE}" name="Column1872"/>
    <tableColumn id="1888" xr3:uid="{DE506F33-3564-4A1C-B723-DCBF41B530DF}" name="Column1873"/>
    <tableColumn id="1889" xr3:uid="{3B039AED-9A46-4278-B02F-F047CFDD6704}" name="Column1874"/>
    <tableColumn id="1890" xr3:uid="{0AB6F240-4B3F-40FE-9B47-4E16C1EBE7BE}" name="Column1875"/>
    <tableColumn id="1891" xr3:uid="{5CC1733C-9A1F-4313-AB23-AAC7AB714C7E}" name="Column1876"/>
    <tableColumn id="1892" xr3:uid="{192FC9F2-F16C-4A43-8895-0A5055A1EF2E}" name="Column1877"/>
    <tableColumn id="1893" xr3:uid="{A3597282-2B66-44DB-A6DD-82CCFA152D50}" name="Column1878"/>
    <tableColumn id="1894" xr3:uid="{1B76DE91-03D5-40AF-AB9E-D47E78A96EB4}" name="Column1879"/>
    <tableColumn id="1895" xr3:uid="{8648B858-3917-477F-AFC8-63105D56519B}" name="Column1880"/>
    <tableColumn id="1896" xr3:uid="{A2C3CCB8-7D27-4935-B211-82B0CCFAE39F}" name="Column1881"/>
    <tableColumn id="1897" xr3:uid="{F97F263B-93F7-490D-9972-573E7C896DAC}" name="Column1882"/>
    <tableColumn id="1898" xr3:uid="{70F5DBF2-ED17-4BAA-95C8-9729F19979C4}" name="Column1883"/>
    <tableColumn id="1899" xr3:uid="{2C441CB6-2015-4168-9DD6-7C517C21FF4E}" name="Column1884"/>
    <tableColumn id="1900" xr3:uid="{DF8E5362-A060-4450-A557-DCA869852947}" name="Column1885"/>
    <tableColumn id="1901" xr3:uid="{F08839C7-B005-43E6-9150-397AC9F44081}" name="Column1886"/>
    <tableColumn id="1902" xr3:uid="{85113E1D-DDFE-4EDD-B30C-3559D54E9F1D}" name="Column1887"/>
    <tableColumn id="1903" xr3:uid="{29610A35-B7BC-47EF-9ADF-E5FAB9A6F924}" name="Column1888"/>
    <tableColumn id="1904" xr3:uid="{11169415-2EDC-4DD9-BAE5-0B48B06E8E26}" name="Column1889"/>
    <tableColumn id="1905" xr3:uid="{3B32A66E-3C6C-4B6D-B766-111B28B80DCF}" name="Column1890"/>
    <tableColumn id="1906" xr3:uid="{74B9A261-012C-459A-AD79-CEF4DF34B43E}" name="Column1891"/>
    <tableColumn id="1907" xr3:uid="{2A62756C-3DC5-4C53-AF35-D77927B74223}" name="Column1892"/>
    <tableColumn id="1908" xr3:uid="{579ADFA9-A126-478F-BE0A-ABAA86DF1F16}" name="Column1893"/>
    <tableColumn id="1909" xr3:uid="{1A23FA5D-92BA-49C5-A434-E4072C7DC348}" name="Column1894"/>
    <tableColumn id="1910" xr3:uid="{FC8AB4D3-1615-4256-AAF9-700385325660}" name="Column1895"/>
    <tableColumn id="1911" xr3:uid="{3E995B8C-2729-4B64-BF39-3DAF54A73D38}" name="Column1896"/>
    <tableColumn id="1912" xr3:uid="{858463BE-2500-4F64-BDE5-2469CA1359AF}" name="Column1897"/>
    <tableColumn id="1913" xr3:uid="{7FDBA43C-37F5-4D7D-A5DB-7AE1EDA49E89}" name="Column1898"/>
    <tableColumn id="1914" xr3:uid="{B3B33A04-8E8B-469B-8B0F-022A7DDC5E3F}" name="Column1899"/>
    <tableColumn id="1915" xr3:uid="{61C7352D-341F-4D7B-9A7E-CD01372C834D}" name="Column1900"/>
    <tableColumn id="1916" xr3:uid="{3D5A1339-32C7-4DFA-B02E-5CEC1E816A43}" name="Column1901"/>
    <tableColumn id="1917" xr3:uid="{F880D17C-9B35-48D7-B86C-DBF8C34A6BE4}" name="Column1902"/>
    <tableColumn id="1918" xr3:uid="{3EF58ED1-AD7D-4237-B94F-21289BB7BF1D}" name="Column1903"/>
    <tableColumn id="1919" xr3:uid="{3A7016AF-0703-4FCC-98D0-C73DD6DE93A7}" name="Column1904"/>
    <tableColumn id="1920" xr3:uid="{95AA4D23-B046-4E0C-A818-E8FB26273263}" name="Column1905"/>
    <tableColumn id="1921" xr3:uid="{E0E04EA3-0960-451A-AA56-F8D88D323277}" name="Column1906"/>
    <tableColumn id="1922" xr3:uid="{2DAFE856-B960-4479-BE16-C02C21047708}" name="Column1907"/>
    <tableColumn id="1923" xr3:uid="{46B35A40-6999-4E89-8EE0-8EC97B6C653B}" name="Column1908"/>
    <tableColumn id="1924" xr3:uid="{A9BB1564-CF5D-49A4-9120-90A6C1F551C1}" name="Column1909"/>
    <tableColumn id="1925" xr3:uid="{60D467A9-D603-47C0-9F28-CF7D10B063EB}" name="Column1910"/>
    <tableColumn id="1926" xr3:uid="{E3600E2A-B3FE-4C0E-819A-74B99773C64A}" name="Column1911"/>
    <tableColumn id="1927" xr3:uid="{B319E5C4-0C37-4109-ABD7-B8B121041F55}" name="Column1912"/>
    <tableColumn id="1928" xr3:uid="{23A35EAB-612E-4A20-B032-75875846EDE9}" name="Column1913"/>
    <tableColumn id="1929" xr3:uid="{8E65608E-1428-42CA-B8FA-01C438B04CD1}" name="Column1914"/>
    <tableColumn id="1930" xr3:uid="{18D66BE7-74FE-443D-9D4D-0B26FDF696D1}" name="Column1915"/>
    <tableColumn id="1931" xr3:uid="{626280BA-84AA-4AFB-8905-DDFA49DDF099}" name="Column1916"/>
    <tableColumn id="1932" xr3:uid="{0E94FB60-4D51-4401-A8AF-D8D2617C1440}" name="Column1917"/>
    <tableColumn id="1933" xr3:uid="{7BF1C9FD-971F-41EE-AEF3-9B0337824275}" name="Column1918"/>
    <tableColumn id="1934" xr3:uid="{DD61011D-2C6B-43B1-89A4-9A1F14344ACB}" name="Column1919"/>
    <tableColumn id="1935" xr3:uid="{E9D5FE37-A9EA-4D27-91BB-83CAFA22FC39}" name="Column1920"/>
    <tableColumn id="1936" xr3:uid="{7CFB9E01-098E-4FD3-AFBA-8C83E3F303A3}" name="Column1921"/>
    <tableColumn id="1937" xr3:uid="{A59B134E-FA09-411E-952A-F8881C3F5AEB}" name="Column1922"/>
    <tableColumn id="1938" xr3:uid="{5D6D78A7-C1F7-4555-854E-8819A9CA8D22}" name="Column1923"/>
    <tableColumn id="1939" xr3:uid="{CD0EF9A7-9F5F-4748-A8AD-B6D94EFA9FF1}" name="Column1924"/>
    <tableColumn id="1940" xr3:uid="{C2C879E3-8A62-4AEC-8375-F941F16F5EAF}" name="Column1925"/>
    <tableColumn id="1941" xr3:uid="{C86A5B19-7A63-4097-A849-50328F5C9EAC}" name="Column1926"/>
    <tableColumn id="1942" xr3:uid="{E307EBBA-1A5D-4D20-9DFB-7FC2E4ED9743}" name="Column1927"/>
    <tableColumn id="1943" xr3:uid="{5498038B-8032-4571-A3DE-218390BBA5F5}" name="Column1928"/>
    <tableColumn id="1944" xr3:uid="{FD6F400A-B7D8-460C-9631-E01B91D5A58F}" name="Column1929"/>
    <tableColumn id="1945" xr3:uid="{82018E89-729C-45AA-9C86-CEB77A7103F8}" name="Column1930"/>
    <tableColumn id="1946" xr3:uid="{48BB5242-A80A-4505-9CAE-7E029E77F0AF}" name="Column1931"/>
    <tableColumn id="1947" xr3:uid="{8C320952-7764-46BA-9F60-B9782358AB7B}" name="Column1932"/>
    <tableColumn id="1948" xr3:uid="{FFFC2D12-BEDF-42AB-A73C-A83F77C94162}" name="Column1933"/>
    <tableColumn id="1949" xr3:uid="{B53DF469-3EDA-4C8F-8C6A-9A113E13416F}" name="Column1934"/>
    <tableColumn id="1950" xr3:uid="{B49060DD-3992-47DD-8293-0DDA9C137AB0}" name="Column1935"/>
    <tableColumn id="1951" xr3:uid="{EE02DEA6-680A-4DB8-89D7-46F6FF9A787A}" name="Column1936"/>
    <tableColumn id="1952" xr3:uid="{0C90D234-C629-49E8-9892-9F3E1EF7F82C}" name="Column1937"/>
    <tableColumn id="1953" xr3:uid="{8AD90652-6CB0-4DB8-AAC6-C1BCFE4F1FD5}" name="Column1938"/>
    <tableColumn id="1954" xr3:uid="{A1D44B17-C0A8-4DEC-ACB7-1504F9F12348}" name="Column1939"/>
    <tableColumn id="1955" xr3:uid="{38AE2F32-0837-4CC6-AAB9-BD65BB9B33A3}" name="Column1940"/>
    <tableColumn id="1956" xr3:uid="{36BD3B77-755C-4E7A-B240-9F2AFBABB3E0}" name="Column1941"/>
    <tableColumn id="1957" xr3:uid="{623E01F4-1323-48A7-AEB0-D2A7D8D704B6}" name="Column1942"/>
    <tableColumn id="1958" xr3:uid="{DD8F3B30-2568-4E20-A6DB-8AE2C1BEAC9D}" name="Column1943"/>
    <tableColumn id="1959" xr3:uid="{BCC63CD9-EEBE-45E3-A904-BB3015DB18E7}" name="Column1944"/>
    <tableColumn id="1960" xr3:uid="{A8C798B8-2B3E-4914-990C-FCAF50615E52}" name="Column1945"/>
    <tableColumn id="1961" xr3:uid="{BE53AA7F-B581-43D4-8B08-CD48D5188278}" name="Column1946"/>
    <tableColumn id="1962" xr3:uid="{6ED4B44C-40D7-45FA-ACD1-BE52FB2103A9}" name="Column1947"/>
    <tableColumn id="1963" xr3:uid="{2634DB33-8685-4948-8C1E-56F5BAC0BD76}" name="Column1948"/>
    <tableColumn id="1964" xr3:uid="{8C7F255B-5439-4F0A-9561-AD6A35F5A4FF}" name="Column1949"/>
    <tableColumn id="1965" xr3:uid="{0957BD10-B002-4D1E-BA97-AB30909596D6}" name="Column1950"/>
    <tableColumn id="1966" xr3:uid="{502334FB-D451-4951-ACBC-29B6DD63E284}" name="Column1951"/>
    <tableColumn id="1967" xr3:uid="{8B0CE671-823D-437F-8FFF-2B2D94109AFE}" name="Column1952"/>
    <tableColumn id="1968" xr3:uid="{BF7353A8-7206-4F48-A12C-1AC6AD5A52F5}" name="Column1953"/>
    <tableColumn id="1969" xr3:uid="{F4CFC105-46B3-4B33-A92D-5E6C61AC18A4}" name="Column1954"/>
    <tableColumn id="1970" xr3:uid="{785DB93C-D3FC-470B-82D4-FF6D5334EA65}" name="Column1955"/>
    <tableColumn id="1971" xr3:uid="{432337A1-C43D-4A1E-AC7F-C17BF49327AC}" name="Column1956"/>
    <tableColumn id="1972" xr3:uid="{FB5B24F0-474B-4019-A584-9DEBE60E04E4}" name="Column1957"/>
    <tableColumn id="1973" xr3:uid="{88825AFC-32E6-4C84-A96F-664AD3D7027E}" name="Column1958"/>
    <tableColumn id="1974" xr3:uid="{D98D04A3-4D45-49AA-B3C6-ECE20607B823}" name="Column1959"/>
    <tableColumn id="1975" xr3:uid="{912D555D-960A-4243-9C0C-C11F2EE92815}" name="Column1960"/>
    <tableColumn id="1976" xr3:uid="{A4ECDE1B-7493-4163-BF33-34CCE3D0957C}" name="Column1961"/>
    <tableColumn id="1977" xr3:uid="{D07D73E5-8890-4092-8246-6C3F3B772DB2}" name="Column1962"/>
    <tableColumn id="1978" xr3:uid="{2A39B07F-3129-4E34-B98B-833810F26C84}" name="Column1963"/>
    <tableColumn id="1979" xr3:uid="{5F5555E2-BD99-4F6E-A1A6-DF02A32DD2B8}" name="Column1964"/>
    <tableColumn id="1980" xr3:uid="{A8ABD0C2-378E-4F77-85CA-A6FAEEE32DE7}" name="Column1965"/>
    <tableColumn id="1981" xr3:uid="{DF07F133-CB7D-4885-A29F-4E3E70043481}" name="Column1966"/>
    <tableColumn id="1982" xr3:uid="{01155C84-B4F3-41C1-957D-664AB6B67149}" name="Column1967"/>
    <tableColumn id="1983" xr3:uid="{DB30219D-77B8-4E7E-B56F-EC0E0B50CECF}" name="Column1968"/>
    <tableColumn id="1984" xr3:uid="{7990A47E-3B5D-4FB6-9B38-CB595E19F5D6}" name="Column1969"/>
    <tableColumn id="1985" xr3:uid="{F5D3EC45-F4D2-473C-A108-55A242A81244}" name="Column1970"/>
    <tableColumn id="1986" xr3:uid="{E887F73A-84CB-48B8-8E35-374B789863E6}" name="Column1971"/>
    <tableColumn id="1987" xr3:uid="{6EE8C2F1-9BE6-4F66-B107-E6C046C52B0E}" name="Column1972"/>
    <tableColumn id="1988" xr3:uid="{243AB4C1-9A87-4559-B278-6664AC667264}" name="Column1973"/>
    <tableColumn id="1989" xr3:uid="{A057D381-3B42-4BCE-9227-A43799024659}" name="Column1974"/>
    <tableColumn id="1990" xr3:uid="{7A22D3CF-B6AF-4E98-BE02-8DA3F1B452B4}" name="Column1975"/>
    <tableColumn id="1991" xr3:uid="{D6B181FF-F93F-4C9A-BAC4-DF63E443FB4C}" name="Column1976"/>
    <tableColumn id="1992" xr3:uid="{6F74145E-C7B2-4BF6-9682-490AEED451AF}" name="Column1977"/>
    <tableColumn id="1993" xr3:uid="{4FC15D05-7CB8-403B-B259-D5830683FA58}" name="Column1978"/>
    <tableColumn id="1994" xr3:uid="{640440E3-2897-4BFD-B50D-407942C0EDB1}" name="Column1979"/>
    <tableColumn id="1995" xr3:uid="{DEB63C99-4F29-4D6F-B4E5-B3F9A63321FE}" name="Column1980"/>
    <tableColumn id="1996" xr3:uid="{C69D6B9D-9943-4602-8A4A-83F60B26C5CA}" name="Column1981"/>
    <tableColumn id="1997" xr3:uid="{C4E0A104-96FE-4B15-A1A2-8D43831C2A67}" name="Column1982"/>
    <tableColumn id="1998" xr3:uid="{F2A9CBDE-0CA4-41FF-BB29-6149F55CA580}" name="Column1983"/>
    <tableColumn id="1999" xr3:uid="{BCF7BDBE-EC0A-47A8-A948-B2204769E6BD}" name="Column1984"/>
    <tableColumn id="2000" xr3:uid="{D3811B94-9EB8-4A33-8BDF-11060CE1BE2D}" name="Column1985"/>
    <tableColumn id="2001" xr3:uid="{6F21A254-8AA2-495D-8B2D-EB1DEDDD76CB}" name="Column1986"/>
    <tableColumn id="2002" xr3:uid="{430144CB-1759-421E-9FAE-657057B51ECE}" name="Column1987"/>
    <tableColumn id="2003" xr3:uid="{CF054B21-0BF8-4AC9-AB4E-BCCC5A302665}" name="Column1988"/>
    <tableColumn id="2004" xr3:uid="{5DF244CF-0905-4B75-941E-FDCE2EA37BB5}" name="Column1989"/>
    <tableColumn id="2005" xr3:uid="{5BE51D34-4F98-410A-A12C-2CA6AAA8A7B6}" name="Column1990"/>
    <tableColumn id="2006" xr3:uid="{605ACD12-8772-444B-B927-A1CBB7282291}" name="Column1991"/>
    <tableColumn id="2007" xr3:uid="{2BA39A37-E087-431F-B50F-F54BF114F5F2}" name="Column1992"/>
    <tableColumn id="2008" xr3:uid="{D0B40B77-98D4-4C1C-A8BA-E43FCA7BF768}" name="Column1993"/>
    <tableColumn id="2009" xr3:uid="{A175B778-8AFA-4F84-BE94-642EBCDB9707}" name="Column1994"/>
    <tableColumn id="2010" xr3:uid="{88C29FA2-6BCD-43FA-9B8A-857196CA5D0E}" name="Column1995"/>
    <tableColumn id="2011" xr3:uid="{1AE528DA-A443-41C1-8939-5156B997D140}" name="Column1996"/>
    <tableColumn id="2012" xr3:uid="{93FBA2B8-3F7B-45DC-BC3F-F4D0CE1B63EF}" name="Column1997"/>
    <tableColumn id="2013" xr3:uid="{FE316BB7-215C-4666-A8EF-61E477CEEED6}" name="Column1998"/>
    <tableColumn id="2014" xr3:uid="{38BCD1E6-D59A-42A7-A5E2-C1F62EC8BD45}" name="Column1999"/>
    <tableColumn id="2015" xr3:uid="{E7B89519-D184-4FA8-8179-3EF4DBDF90A4}" name="Column2000"/>
    <tableColumn id="2016" xr3:uid="{3F2EE072-F833-4D3B-BDB4-64A3116887F1}" name="Column2001"/>
    <tableColumn id="2017" xr3:uid="{9D208D04-7755-4E33-8CB0-7B43EB60695A}" name="Column2002"/>
    <tableColumn id="2018" xr3:uid="{63C4C07E-0146-451B-9E99-E810A6FBC9F0}" name="Column2003"/>
    <tableColumn id="2019" xr3:uid="{0E8CC80B-C515-40CC-ACF0-E460D595AA9A}" name="Column2004"/>
    <tableColumn id="2020" xr3:uid="{72404A64-8863-45A9-AC3C-6A4896C53F94}" name="Column2005"/>
    <tableColumn id="2021" xr3:uid="{2B91FEE0-B71A-47F3-8123-F3D0E8E65DF2}" name="Column2006"/>
    <tableColumn id="2022" xr3:uid="{D540AC8C-38D2-48FC-B9A7-A4779E42B605}" name="Column2007"/>
    <tableColumn id="2023" xr3:uid="{3346A3EF-7C18-4AC3-8471-5BAB68A710C3}" name="Column2008"/>
    <tableColumn id="2024" xr3:uid="{79FD2193-9A66-4334-863A-F4CAE0FC0818}" name="Column2009"/>
    <tableColumn id="2025" xr3:uid="{1DD529E1-49BB-4BB0-BA2E-DE6B6ED273CC}" name="Column2010"/>
    <tableColumn id="2026" xr3:uid="{3F16CB99-B9E1-4511-BF29-D848F4539B66}" name="Column2011"/>
    <tableColumn id="2027" xr3:uid="{41671C73-E1BC-4F32-B494-F2A9AF6C462F}" name="Column2012"/>
    <tableColumn id="2028" xr3:uid="{C8D209FA-10EF-4BE6-BEB0-1AD88B45C6A8}" name="Column2013"/>
    <tableColumn id="2029" xr3:uid="{D447E5F5-CA6E-4169-AAF8-02634318634C}" name="Column2014"/>
    <tableColumn id="2030" xr3:uid="{26E79EE1-1D9C-4D97-8CDF-0DD66EDE82AD}" name="Column2015"/>
    <tableColumn id="2031" xr3:uid="{CB5032F7-4E2F-4C0C-9AB8-A4E1A717B1B6}" name="Column2016"/>
    <tableColumn id="2032" xr3:uid="{F2F2B840-A5F0-4F67-973B-58AD064FEE59}" name="Column2017"/>
    <tableColumn id="2033" xr3:uid="{7667BD4F-7EDC-4494-A360-DACAEEAD852A}" name="Column2018"/>
    <tableColumn id="2034" xr3:uid="{3128AA75-AC9B-40F2-BD69-255218D02B6A}" name="Column2019"/>
    <tableColumn id="2035" xr3:uid="{616538DB-7896-4843-A7F5-FE509CE48D0F}" name="Column2020"/>
    <tableColumn id="2036" xr3:uid="{6B3B657A-3E23-47F7-B195-9063623430AA}" name="Column2021"/>
    <tableColumn id="2037" xr3:uid="{D49458B5-AA78-4B98-8022-D551BF6D8007}" name="Column2022"/>
    <tableColumn id="2038" xr3:uid="{1D761643-E0B4-4FB9-ACC7-B9FE64608F9C}" name="Column2023"/>
    <tableColumn id="2039" xr3:uid="{31B316B9-298B-41F1-AAEE-44F54D6D7C09}" name="Column2024"/>
    <tableColumn id="2040" xr3:uid="{0C1366AC-89F0-4449-9116-129A89978DB6}" name="Column2025"/>
    <tableColumn id="2041" xr3:uid="{E433C185-1EDC-4837-B497-716EE684BEE8}" name="Column2026"/>
    <tableColumn id="2042" xr3:uid="{49120EB3-BA10-4397-98AE-93A3CD32D40A}" name="Column2027"/>
    <tableColumn id="2043" xr3:uid="{736E7262-5311-469B-934E-3B935C8253EC}" name="Column2028"/>
    <tableColumn id="2044" xr3:uid="{D1256FB2-C81D-46AA-B01B-D7E9194AE2FF}" name="Column2029"/>
    <tableColumn id="2045" xr3:uid="{8BB8BA1B-CB98-473B-9A06-D0E68C81EB0F}" name="Column2030"/>
    <tableColumn id="2046" xr3:uid="{65021C35-1B6C-4429-A718-4AA7471E234B}" name="Column2031"/>
    <tableColumn id="2047" xr3:uid="{893E4B65-939F-4475-9AD5-84C3CC68C0B2}" name="Column2032"/>
    <tableColumn id="2048" xr3:uid="{C774D983-E5CF-453F-8036-9CFD32B12476}" name="Column2033"/>
    <tableColumn id="2049" xr3:uid="{28DD1014-43E8-4663-BC31-9F2EC9EF2914}" name="Column2034"/>
    <tableColumn id="2050" xr3:uid="{57DC3028-F04D-46A0-8B5C-4A767BB40B65}" name="Column2035"/>
    <tableColumn id="2051" xr3:uid="{9DBCF9F4-C8DD-41E2-8E46-3041D383BEF9}" name="Column2036"/>
    <tableColumn id="2052" xr3:uid="{57E71D02-AAC7-46BF-9586-6F8FDCEBC39B}" name="Column2037"/>
    <tableColumn id="2053" xr3:uid="{A6323A24-846F-4910-822A-AA7E976F192C}" name="Column2038"/>
    <tableColumn id="2054" xr3:uid="{36BBAFAE-A22F-41CF-AE51-2D9CFABF7DCA}" name="Column2039"/>
    <tableColumn id="2055" xr3:uid="{3A520F42-83B0-448B-B2F6-2A7E818E34A1}" name="Column2040"/>
    <tableColumn id="2056" xr3:uid="{98E6D610-D72A-4079-8DA2-3AA7C80BF1C9}" name="Column2041"/>
    <tableColumn id="2057" xr3:uid="{1D4E2818-AABE-42F0-9C82-4ADAA0A078E7}" name="Column2042"/>
    <tableColumn id="2058" xr3:uid="{BB4CC293-F5A5-41B8-9FCB-CADBE675A5BF}" name="Column2043"/>
    <tableColumn id="2059" xr3:uid="{48D0CEC1-8015-4B43-888C-6A501B25FA46}" name="Column2044"/>
    <tableColumn id="2060" xr3:uid="{344B48C4-0071-4827-B666-C97F0964907F}" name="Column2045"/>
    <tableColumn id="2061" xr3:uid="{761CFE72-FDB6-41C5-A8C2-1A6E0F070C23}" name="Column2046"/>
    <tableColumn id="2062" xr3:uid="{52AC23AE-420D-4E3E-B007-27FAA2271FBE}" name="Column2047"/>
    <tableColumn id="2063" xr3:uid="{FC20D520-AE81-4019-BF4A-0C1C12CFBA47}" name="Column2048"/>
    <tableColumn id="2064" xr3:uid="{2851DB2B-37CC-443F-8623-B02D39990566}" name="Column2049"/>
    <tableColumn id="2065" xr3:uid="{26575D81-415A-4DB8-A786-4F6947F02AE5}" name="Column2050"/>
    <tableColumn id="2066" xr3:uid="{4283ED0D-F222-4126-A25D-7B558A68877A}" name="Column2051"/>
    <tableColumn id="2067" xr3:uid="{874CA2B7-12D0-494B-969D-F546FAF4EF75}" name="Column2052"/>
    <tableColumn id="2068" xr3:uid="{2B053505-3B9F-4362-9FBE-A259B3995F69}" name="Column2053"/>
    <tableColumn id="2069" xr3:uid="{2808DDDF-B405-451E-A152-19A353D3BD17}" name="Column2054"/>
    <tableColumn id="2070" xr3:uid="{486E1567-4FCF-4D4B-B082-77BDE382388D}" name="Column2055"/>
    <tableColumn id="2071" xr3:uid="{CFBD37D2-FF07-419E-BCD6-CAB14A611949}" name="Column2056"/>
    <tableColumn id="2072" xr3:uid="{4E26FC82-A370-4D55-AFB6-E79D32110531}" name="Column2057"/>
    <tableColumn id="2073" xr3:uid="{585CDA9A-D21B-4069-9CB4-7EBEA3303866}" name="Column2058"/>
    <tableColumn id="2074" xr3:uid="{81315D06-469B-425F-8D5B-ACEC634F51FF}" name="Column2059"/>
    <tableColumn id="2075" xr3:uid="{F81E8722-7E6C-445E-B746-B8BB4CEB141B}" name="Column2060"/>
    <tableColumn id="2076" xr3:uid="{92AB9E5C-AF4A-4A78-B75D-BEBE2C86E678}" name="Column2061"/>
    <tableColumn id="2077" xr3:uid="{FAD198FC-E47B-48A3-B23D-21199F81E713}" name="Column2062"/>
    <tableColumn id="2078" xr3:uid="{4B487562-557B-48B7-8D1D-A697C6AB7D07}" name="Column2063"/>
    <tableColumn id="2079" xr3:uid="{5DB6183C-11E0-456D-B164-224509F5E3BA}" name="Column2064"/>
    <tableColumn id="2080" xr3:uid="{65100566-C863-4428-B85C-5E0230B39502}" name="Column2065"/>
    <tableColumn id="2081" xr3:uid="{9809A62F-3BCA-4AE1-A7EA-1F54E1E18436}" name="Column2066"/>
    <tableColumn id="2082" xr3:uid="{7A141A88-2B4E-40C2-8BBB-4496E0C383C3}" name="Column2067"/>
    <tableColumn id="2083" xr3:uid="{0CDF4063-93C9-4E38-8A76-04A517C80DC6}" name="Column2068"/>
    <tableColumn id="2084" xr3:uid="{FE729D67-5109-43DA-A8A1-0BC588F35E82}" name="Column2069"/>
    <tableColumn id="2085" xr3:uid="{F24F530D-68BD-4842-9E85-FD66C7D55262}" name="Column2070"/>
    <tableColumn id="2086" xr3:uid="{A4604331-DEEB-4DD2-91B1-3DCA883AF5E5}" name="Column2071"/>
    <tableColumn id="2087" xr3:uid="{D0DE13F3-47D3-4C02-8892-050C2678B004}" name="Column2072"/>
    <tableColumn id="2088" xr3:uid="{B1007FFC-1B7B-4A2B-8183-A884E4536DEE}" name="Column2073"/>
    <tableColumn id="2089" xr3:uid="{9A93843A-4892-44A6-9C4C-A72FAA0B5370}" name="Column2074"/>
    <tableColumn id="2090" xr3:uid="{12AB6E66-A58D-41CF-BD9B-1943C4BB92FF}" name="Column2075"/>
    <tableColumn id="2091" xr3:uid="{55688C84-6174-47D8-8D18-EAD7C95F3C61}" name="Column2076"/>
    <tableColumn id="2092" xr3:uid="{D782D6CE-EFD3-44BD-9533-EC49F071DEFB}" name="Column2077"/>
    <tableColumn id="2093" xr3:uid="{69C59915-BEB6-46B9-ABB4-AAD55D7F7103}" name="Column2078"/>
    <tableColumn id="2094" xr3:uid="{548C1F8F-3C01-4FB0-A84B-36C8A6F7D14D}" name="Column2079"/>
    <tableColumn id="2095" xr3:uid="{F1BF8850-C8FA-46EE-92AB-0A76C1137F30}" name="Column2080"/>
    <tableColumn id="2096" xr3:uid="{24761ECC-365C-4107-B3E9-107AF4CC193E}" name="Column2081"/>
    <tableColumn id="2097" xr3:uid="{C5E1E1C0-2DD7-4878-850F-DC8EDF3381AA}" name="Column2082"/>
    <tableColumn id="2098" xr3:uid="{4AD77C5E-1810-4048-88EB-6870BA1F3FF7}" name="Column2083"/>
    <tableColumn id="2099" xr3:uid="{8C186C23-B562-4596-AF7A-D5F90EF689B7}" name="Column2084"/>
    <tableColumn id="2100" xr3:uid="{468C53FA-8B04-4B35-A82D-6EC9775A2B1A}" name="Column2085"/>
    <tableColumn id="2101" xr3:uid="{3E62FCCF-5926-4ABA-946C-C57A9D29B936}" name="Column2086"/>
    <tableColumn id="2102" xr3:uid="{39600F85-DDB8-4E9A-87B8-E8E3887EF116}" name="Column2087"/>
    <tableColumn id="2103" xr3:uid="{C9CC32D9-395D-42D7-82D4-35DA59060AF9}" name="Column2088"/>
    <tableColumn id="2104" xr3:uid="{C040237A-48B0-4138-9150-70F16AA6F600}" name="Column2089"/>
    <tableColumn id="2105" xr3:uid="{9D8D8C9F-2EF7-4C6E-BC39-B1A663C82905}" name="Column2090"/>
    <tableColumn id="2106" xr3:uid="{B542872F-AD46-4748-94BD-7A9D52F690C5}" name="Column2091"/>
    <tableColumn id="2107" xr3:uid="{3E508AB7-005C-4398-BBBF-2FD5DC61B2B7}" name="Column2092"/>
    <tableColumn id="2108" xr3:uid="{334F000A-B962-4B8D-AEA2-2EE7233680A9}" name="Column2093"/>
    <tableColumn id="2109" xr3:uid="{E0D0ADD5-EA75-448B-93B2-792A2C2164DB}" name="Column2094"/>
    <tableColumn id="2110" xr3:uid="{D61B31BD-5375-46CB-AFEE-9CF189AE0E82}" name="Column2095"/>
    <tableColumn id="2111" xr3:uid="{68BE0388-D22C-4957-8B6F-F8C06656D2EB}" name="Column2096"/>
    <tableColumn id="2112" xr3:uid="{F619486E-08D5-40E8-AC25-3A3FE85E1DC7}" name="Column2097"/>
    <tableColumn id="2113" xr3:uid="{4457E994-5981-4CEC-B1CD-8F2ADE63AD8B}" name="Column2098"/>
    <tableColumn id="2114" xr3:uid="{F8E6C047-301B-453D-8652-4BD2C55DA65E}" name="Column2099"/>
    <tableColumn id="2115" xr3:uid="{5BD4B06A-3320-4F90-A7D9-092B2996E3A4}" name="Column2100"/>
    <tableColumn id="2116" xr3:uid="{628294C0-DDD9-472A-9724-5F638103595C}" name="Column2101"/>
    <tableColumn id="2117" xr3:uid="{4A038C9A-B570-44BE-8923-9E76C74415BD}" name="Column2102"/>
    <tableColumn id="2118" xr3:uid="{F9A6087C-1FF7-4A32-8B1F-7BE4A051743C}" name="Column2103"/>
    <tableColumn id="2119" xr3:uid="{2DFE96A6-17A0-477C-B342-9B9541920F58}" name="Column2104"/>
    <tableColumn id="2120" xr3:uid="{996DF4FE-8B52-4968-919F-74450EEB03FF}" name="Column2105"/>
    <tableColumn id="2121" xr3:uid="{7D0AE75A-7645-46A4-9302-2016C08DA7A5}" name="Column2106"/>
    <tableColumn id="2122" xr3:uid="{DF4FD2B8-C16B-4990-853D-02FEF614A36A}" name="Column2107"/>
    <tableColumn id="2123" xr3:uid="{20EE9B06-E26A-42CF-A589-07462B1E64ED}" name="Column2108"/>
    <tableColumn id="2124" xr3:uid="{0DC1EC3C-8D40-45C7-B773-7A1D9B6C8913}" name="Column2109"/>
    <tableColumn id="2125" xr3:uid="{5212F010-EE6C-4B6F-8EED-DCFA9A2E73D4}" name="Column2110"/>
    <tableColumn id="2126" xr3:uid="{ADC52BAD-DAF9-4F62-9BD7-0FE326BBD957}" name="Column2111"/>
    <tableColumn id="2127" xr3:uid="{284D0B65-AD63-40BA-B13F-65A80720F043}" name="Column2112"/>
    <tableColumn id="2128" xr3:uid="{8B064104-201D-43DC-B465-0816D4B44FD9}" name="Column2113"/>
    <tableColumn id="2129" xr3:uid="{A2B7EC35-BF09-476C-8D0F-6440AC47437E}" name="Column2114"/>
    <tableColumn id="2130" xr3:uid="{BB5423D3-0032-452C-8F76-75310CA88F62}" name="Column2115"/>
    <tableColumn id="2131" xr3:uid="{936E903C-3FFB-4214-B012-0F6B0E34FB7E}" name="Column2116"/>
    <tableColumn id="2132" xr3:uid="{2DE12DCC-D1DC-4707-BF7A-51EF259DC95C}" name="Column2117"/>
    <tableColumn id="2133" xr3:uid="{43131705-DF2E-4D7C-B35A-AF18FF539ADE}" name="Column2118"/>
    <tableColumn id="2134" xr3:uid="{D3FFF868-9B55-4023-99DC-0E0EB5C97D13}" name="Column2119"/>
    <tableColumn id="2135" xr3:uid="{6C431395-42C3-4B94-A165-666936A67F2E}" name="Column2120"/>
    <tableColumn id="2136" xr3:uid="{C3D7F189-6BEC-4F6D-AB92-9A8024B57766}" name="Column2121"/>
    <tableColumn id="2137" xr3:uid="{9880D4E2-1E2B-4752-B058-4AEFC4A1CCC5}" name="Column2122"/>
    <tableColumn id="2138" xr3:uid="{DAC7BD5B-6FAD-4D58-9677-3DB4CB50AE96}" name="Column2123"/>
    <tableColumn id="2139" xr3:uid="{2707AC16-3B02-4D8E-919C-FA9F54ABD421}" name="Column2124"/>
    <tableColumn id="2140" xr3:uid="{507B4894-EEF8-4471-BA24-5ED1E845B789}" name="Column2125"/>
    <tableColumn id="2141" xr3:uid="{AE41DEA7-A434-4C66-838E-DF8EB1BC0AF9}" name="Column2126"/>
    <tableColumn id="2142" xr3:uid="{46F12D87-F921-459C-AC57-8CF91E0A2282}" name="Column2127"/>
    <tableColumn id="2143" xr3:uid="{B8C8262F-8487-40E3-8DDA-59CA369B0F45}" name="Column2128"/>
    <tableColumn id="2144" xr3:uid="{9254D98C-D549-48B3-9BC9-6A6016430B88}" name="Column2129"/>
    <tableColumn id="2145" xr3:uid="{4B31EDDB-BC0A-4B50-838F-049CC48AD5E8}" name="Column2130"/>
    <tableColumn id="2146" xr3:uid="{B63F0652-0142-4A21-8B5F-6CF85BBA6B12}" name="Column2131"/>
    <tableColumn id="2147" xr3:uid="{B25E097C-8122-42B1-B423-36B002F3C7C8}" name="Column2132"/>
    <tableColumn id="2148" xr3:uid="{A9DD5F1E-3291-46BF-B921-ED21440FAB31}" name="Column2133"/>
    <tableColumn id="2149" xr3:uid="{05EB19C4-2093-4F83-930C-BB8B883DB183}" name="Column2134"/>
    <tableColumn id="2150" xr3:uid="{4BF3F099-B214-4761-B71D-F48599BD6FF3}" name="Column2135"/>
    <tableColumn id="2151" xr3:uid="{D15D7214-135F-4EDC-B789-96FE6B24198F}" name="Column2136"/>
    <tableColumn id="2152" xr3:uid="{982C2342-558C-4903-8ED3-4C4CF473BADB}" name="Column2137"/>
    <tableColumn id="2153" xr3:uid="{5262A0D4-4464-4066-8CE8-7E6556C9C0D5}" name="Column2138"/>
    <tableColumn id="2154" xr3:uid="{129F59FA-7DE8-4A3C-8B2A-AFBDCC20D669}" name="Column2139"/>
    <tableColumn id="2155" xr3:uid="{FC3B98B6-F0B4-4A1E-94E5-5C75AD23661B}" name="Column2140"/>
    <tableColumn id="2156" xr3:uid="{A14C513C-10C5-4224-8402-7272341F2B05}" name="Column2141"/>
    <tableColumn id="2157" xr3:uid="{7367E9E2-F138-4190-B854-EC5D38AAE393}" name="Column2142"/>
    <tableColumn id="2158" xr3:uid="{8CA7F100-2508-4DD0-BE87-63838AF308D7}" name="Column2143"/>
    <tableColumn id="2159" xr3:uid="{5BD30E1F-B1A6-43CF-B99F-5E47E077B9D9}" name="Column2144"/>
    <tableColumn id="2160" xr3:uid="{C02F40A4-6F79-47A8-B8B3-8AF778ECBBC3}" name="Column2145"/>
    <tableColumn id="2161" xr3:uid="{E5741F7F-3B85-42D0-8D13-7E805B43B92C}" name="Column2146"/>
    <tableColumn id="2162" xr3:uid="{33203B46-C3F0-4F60-833A-53C7E56D1159}" name="Column2147"/>
    <tableColumn id="2163" xr3:uid="{B355F03D-A35C-41C2-AFBF-CFFAD25001F3}" name="Column2148"/>
    <tableColumn id="2164" xr3:uid="{935FD7F8-55BF-4A58-8437-42D67A28C66E}" name="Column2149"/>
    <tableColumn id="2165" xr3:uid="{05E3BDA1-A32A-4773-BBBA-946A9E0D39ED}" name="Column2150"/>
    <tableColumn id="2166" xr3:uid="{3BD409BD-ECAE-4454-A437-C9C8A509063D}" name="Column2151"/>
    <tableColumn id="2167" xr3:uid="{C26AD28A-E4D2-4C35-8E4F-2D42BA8FE844}" name="Column2152"/>
    <tableColumn id="2168" xr3:uid="{DA255513-0472-4E53-9272-26FAE89EE614}" name="Column2153"/>
    <tableColumn id="2169" xr3:uid="{E4F4E177-610E-4A57-9E77-0452FC74936A}" name="Column2154"/>
    <tableColumn id="2170" xr3:uid="{16A2BF1B-DD40-4050-951C-D554DC71910F}" name="Column2155"/>
    <tableColumn id="2171" xr3:uid="{A62E2AE3-F927-43B6-8D0D-3B06BCC0AA26}" name="Column2156"/>
    <tableColumn id="2172" xr3:uid="{B5F7C00E-DB52-4054-8D5B-8832260A734C}" name="Column2157"/>
    <tableColumn id="2173" xr3:uid="{0D239E31-52BB-4B7D-B68D-37686DCEE0E1}" name="Column2158"/>
    <tableColumn id="2174" xr3:uid="{C50E575B-BF82-4CDE-A353-C27203431653}" name="Column2159"/>
    <tableColumn id="2175" xr3:uid="{B37EB81F-EEBC-4041-9ECA-103470F5CA6F}" name="Column2160"/>
    <tableColumn id="2176" xr3:uid="{44537915-3F8A-4581-842A-39FE18C97579}" name="Column2161"/>
    <tableColumn id="2177" xr3:uid="{FC468998-36A6-428A-9090-EC52AB4330A3}" name="Column2162"/>
    <tableColumn id="2178" xr3:uid="{342C1074-52B5-4479-A26B-F0C74FFD3561}" name="Column2163"/>
    <tableColumn id="2179" xr3:uid="{F9B8BFF6-7B82-45F1-A2C7-ED7BD055D90A}" name="Column2164"/>
    <tableColumn id="2180" xr3:uid="{58A6DF14-1E68-49CD-864E-DD0CBEEAC7B0}" name="Column2165"/>
    <tableColumn id="2181" xr3:uid="{FBA7A754-D3FC-49A7-95EB-0978F8CEBC3C}" name="Column2166"/>
    <tableColumn id="2182" xr3:uid="{5ED84360-5357-4CF2-9344-0D377197E560}" name="Column2167"/>
    <tableColumn id="2183" xr3:uid="{783E7ABC-3233-493E-B7D9-6D1EC6B79F7F}" name="Column2168"/>
    <tableColumn id="2184" xr3:uid="{683EB2D2-E844-4BFE-823E-5A1D7B2CEA5D}" name="Column2169"/>
    <tableColumn id="2185" xr3:uid="{C87EA0CA-FDF8-402A-9E43-723982BBBED2}" name="Column2170"/>
    <tableColumn id="2186" xr3:uid="{0AE3F95B-7299-499D-9229-7A143AF4832E}" name="Column2171"/>
    <tableColumn id="2187" xr3:uid="{5A2CAEA8-CFC7-4FF7-B156-B00C50AC3434}" name="Column2172"/>
    <tableColumn id="2188" xr3:uid="{F2118DBA-4BFF-46AF-B979-8DA46FD55CFA}" name="Column2173"/>
    <tableColumn id="2189" xr3:uid="{C3A076E4-F506-4B26-8B49-3DED2BA96839}" name="Column2174"/>
    <tableColumn id="2190" xr3:uid="{ED34F386-F46C-460E-B943-9EDCA7FC94C9}" name="Column2175"/>
    <tableColumn id="2191" xr3:uid="{3BECB989-C003-4B29-A7E1-755E38E7B947}" name="Column2176"/>
    <tableColumn id="2192" xr3:uid="{CCA96292-D0FC-4393-BAA2-F88D15616BD5}" name="Column2177"/>
    <tableColumn id="2193" xr3:uid="{53B96C75-0F8F-4A9C-B7F2-90D2B7AB95A7}" name="Column2178"/>
    <tableColumn id="2194" xr3:uid="{AF6FD46A-BF17-4514-80A4-4BF88A89414E}" name="Column2179"/>
    <tableColumn id="2195" xr3:uid="{C04F9880-A514-4CCA-A506-12FC3DCF6A28}" name="Column2180"/>
    <tableColumn id="2196" xr3:uid="{F45C1AE1-B01B-4B99-A343-C7550F05DF0B}" name="Column2181"/>
    <tableColumn id="2197" xr3:uid="{5E50E459-2CE2-4ECF-826E-25D2BC671516}" name="Column2182"/>
    <tableColumn id="2198" xr3:uid="{5BC95ADA-B33B-47EC-80D5-E0719EC28AD9}" name="Column2183"/>
    <tableColumn id="2199" xr3:uid="{57C4AA29-B898-4718-9194-F937E632FE3A}" name="Column2184"/>
    <tableColumn id="2200" xr3:uid="{C86EDB65-B9BB-4C7E-BD05-201C91972ED5}" name="Column2185"/>
    <tableColumn id="2201" xr3:uid="{40F35F42-A42E-40A1-AA95-44007B93FA1D}" name="Column2186"/>
    <tableColumn id="2202" xr3:uid="{C98AEF66-89D0-4494-9C5C-F5B8F2E710F7}" name="Column2187"/>
    <tableColumn id="2203" xr3:uid="{5C09EEBA-A5F7-4E17-91C2-6336DB88EDEC}" name="Column2188"/>
    <tableColumn id="2204" xr3:uid="{164556A8-FAA6-445A-A8E1-9438867E461B}" name="Column2189"/>
    <tableColumn id="2205" xr3:uid="{1B5BC9EE-477C-4329-ADF6-B64944F6696E}" name="Column2190"/>
    <tableColumn id="2206" xr3:uid="{DD930797-C271-4D78-92ED-DF5A81A59DEB}" name="Column2191"/>
    <tableColumn id="2207" xr3:uid="{09B7814C-200D-496C-A84D-8DFDBFFE193E}" name="Column2192"/>
    <tableColumn id="2208" xr3:uid="{E0ED0DB0-8D66-4327-BCC4-6F2F48B90209}" name="Column2193"/>
    <tableColumn id="2209" xr3:uid="{72503A2B-FB24-469C-9D9C-A170FA5495AD}" name="Column2194"/>
    <tableColumn id="2210" xr3:uid="{9E54510F-C4A8-4FEC-BC29-DD63D8107081}" name="Column2195"/>
    <tableColumn id="2211" xr3:uid="{E2DDB1B6-C330-4640-8D19-DD146E3CAEE0}" name="Column2196"/>
    <tableColumn id="2212" xr3:uid="{334937C5-6AD0-4C11-A181-6E5A32B680EB}" name="Column2197"/>
    <tableColumn id="2213" xr3:uid="{73DB9531-0DD6-423C-A683-D5B0F31B9B9B}" name="Column2198"/>
    <tableColumn id="2214" xr3:uid="{C3C00207-BC51-4AF1-9E82-9747398D1C58}" name="Column2199"/>
    <tableColumn id="2215" xr3:uid="{9AE009BA-9ECB-4C11-90FE-0BE7925E3C76}" name="Column2200"/>
    <tableColumn id="2216" xr3:uid="{6EA73E9E-B6FA-4B05-8F2E-DED9078EBB67}" name="Column2201"/>
    <tableColumn id="2217" xr3:uid="{10930433-9F92-4B70-87D2-79299278CBC0}" name="Column2202"/>
    <tableColumn id="2218" xr3:uid="{DC43164F-82E5-47CE-A38B-8EE5A83E6377}" name="Column2203"/>
    <tableColumn id="2219" xr3:uid="{088E970F-FB35-4011-BC70-6673595110C8}" name="Column2204"/>
    <tableColumn id="2220" xr3:uid="{F55EB02D-1AD1-4320-9837-D3071E275E23}" name="Column2205"/>
    <tableColumn id="2221" xr3:uid="{C33A5440-ADE3-41E0-99EF-4F249A47B070}" name="Column2206"/>
    <tableColumn id="2222" xr3:uid="{0540F849-BB3F-4B33-B7E2-1A381A37B60D}" name="Column2207"/>
    <tableColumn id="2223" xr3:uid="{1D5C6E2B-DE59-4C0D-B975-F6C275762CD0}" name="Column2208"/>
    <tableColumn id="2224" xr3:uid="{0E003D14-9EAB-4647-94C2-D70FE6A3993C}" name="Column2209"/>
    <tableColumn id="2225" xr3:uid="{A919E533-5312-4B0C-B604-9947E505031A}" name="Column2210"/>
    <tableColumn id="2226" xr3:uid="{8547D54D-3F82-40E8-9267-3CCB36609E1A}" name="Column2211"/>
    <tableColumn id="2227" xr3:uid="{34673F00-6757-4E12-A563-4ABBB73373DC}" name="Column2212"/>
    <tableColumn id="2228" xr3:uid="{F838B660-B755-4A3F-94F0-6DFDC1E11E4D}" name="Column2213"/>
    <tableColumn id="2229" xr3:uid="{211F3ACB-ED44-4D10-B49B-153B7F61F8E2}" name="Column2214"/>
    <tableColumn id="2230" xr3:uid="{155713D6-E133-4437-B4E3-D99646CFADDE}" name="Column2215"/>
    <tableColumn id="2231" xr3:uid="{68C6A317-9791-4E9F-88DD-2CF2E141B95D}" name="Column2216"/>
    <tableColumn id="2232" xr3:uid="{CCC2349B-300C-4255-95C4-ED3CC60081C7}" name="Column2217"/>
    <tableColumn id="2233" xr3:uid="{F4949266-6927-4F21-BA80-CA1AA6F37DEF}" name="Column2218"/>
    <tableColumn id="2234" xr3:uid="{AC173A39-F361-4816-B67D-24317B58526F}" name="Column2219"/>
    <tableColumn id="2235" xr3:uid="{E27AA3AC-5D15-4CE2-813B-DB8A61B9A1CF}" name="Column2220"/>
    <tableColumn id="2236" xr3:uid="{BB4F654B-BEED-475D-9093-2A8D9B647A79}" name="Column2221"/>
    <tableColumn id="2237" xr3:uid="{FBF92FE3-8AA6-48A2-B6B6-A2AF7D4E4BA1}" name="Column2222"/>
    <tableColumn id="2238" xr3:uid="{C311B543-92AB-4E7F-BCCB-AC8220D4E9C1}" name="Column2223"/>
    <tableColumn id="2239" xr3:uid="{0B54D464-D029-41BE-9079-49B50F804FAC}" name="Column2224"/>
    <tableColumn id="2240" xr3:uid="{9C0D6ADA-CF50-49B0-87C2-D3B64F440AD9}" name="Column2225"/>
    <tableColumn id="2241" xr3:uid="{0AA4B8C5-7011-4245-91AE-0E2BBE3BF759}" name="Column2226"/>
    <tableColumn id="2242" xr3:uid="{8E0C1B49-B329-4758-B40C-6A4421CC8F7A}" name="Column2227"/>
    <tableColumn id="2243" xr3:uid="{9935A5A7-E760-47A3-8121-38EE8EF594E8}" name="Column2228"/>
    <tableColumn id="2244" xr3:uid="{6814F483-1A1F-4035-99CE-7FD014A17C9A}" name="Column2229"/>
    <tableColumn id="2245" xr3:uid="{89AA640F-2D7B-405F-8EC2-4D709F7A4F26}" name="Column2230"/>
    <tableColumn id="2246" xr3:uid="{06378D51-F6D6-42D4-AAA2-FD7A195D899B}" name="Column2231"/>
    <tableColumn id="2247" xr3:uid="{8BF8A4FA-A79C-4F4A-A380-24785A3B84D3}" name="Column2232"/>
    <tableColumn id="2248" xr3:uid="{CBF1C3FD-E52B-44C1-9FA3-93D1C2562128}" name="Column2233"/>
    <tableColumn id="2249" xr3:uid="{D3F0C03F-B36C-45E7-B005-707691D4B887}" name="Column2234"/>
    <tableColumn id="2250" xr3:uid="{A5608803-3C54-43F2-86CC-E690C4963DA6}" name="Column2235"/>
    <tableColumn id="2251" xr3:uid="{823990E1-6762-4A0E-9FCE-7E80C2980B24}" name="Column2236"/>
    <tableColumn id="2252" xr3:uid="{0BC9DEBF-7275-4089-A250-C7E9B9B1457A}" name="Column2237"/>
    <tableColumn id="2253" xr3:uid="{3CD3D7BB-7907-40CA-ACA4-AF18F34DE13E}" name="Column2238"/>
    <tableColumn id="2254" xr3:uid="{5D1C3D6F-B46E-4A5D-9321-83444FD19E34}" name="Column2239"/>
    <tableColumn id="2255" xr3:uid="{DEE8BF11-35AC-4F35-96B1-4E844876E461}" name="Column2240"/>
    <tableColumn id="2256" xr3:uid="{1D0D1A4E-1BBB-438B-87B0-5DFE5A8071C9}" name="Column2241"/>
    <tableColumn id="2257" xr3:uid="{C11E282D-AA08-472E-83D9-CED8CF005120}" name="Column2242"/>
    <tableColumn id="2258" xr3:uid="{00650526-9C7A-4AC9-A493-E1852F81AC3E}" name="Column2243"/>
    <tableColumn id="2259" xr3:uid="{B356E36B-823E-4FAF-BA38-A047C0B12096}" name="Column2244"/>
    <tableColumn id="2260" xr3:uid="{77BEE86B-3E84-4B7A-92FE-B1294A87A759}" name="Column2245"/>
    <tableColumn id="2261" xr3:uid="{93C43A8C-3A4C-46FA-BCAA-5392185C726E}" name="Column2246"/>
    <tableColumn id="2262" xr3:uid="{35F84839-273C-4FE0-8AA8-14434097740C}" name="Column2247"/>
    <tableColumn id="2263" xr3:uid="{69A6243A-9209-4615-A08C-61BC2304C46D}" name="Column2248"/>
    <tableColumn id="2264" xr3:uid="{7A19ECEF-7B3A-4684-A8B7-7DA3863A481E}" name="Column2249"/>
    <tableColumn id="2265" xr3:uid="{2E128F3D-ADF5-464C-BCE3-B62F831CA119}" name="Column2250"/>
    <tableColumn id="2266" xr3:uid="{08D241C4-ACC4-4353-BA7B-BA3AA78B1A8A}" name="Column2251"/>
    <tableColumn id="2267" xr3:uid="{7DA6A7C7-5513-4FF0-B269-4D35DE0076CF}" name="Column2252"/>
    <tableColumn id="2268" xr3:uid="{185C6FEB-C44F-4103-AA64-C57BC3A52DC4}" name="Column2253"/>
    <tableColumn id="2269" xr3:uid="{9866E23E-06E0-401F-ABF9-4752D1A98DAE}" name="Column2254"/>
    <tableColumn id="2270" xr3:uid="{0C95F7C9-709B-4F9C-8559-BABC0D9F08CC}" name="Column2255"/>
    <tableColumn id="2271" xr3:uid="{D1804B9C-AE74-42AE-BB05-F3C79BDA7CD9}" name="Column2256"/>
    <tableColumn id="2272" xr3:uid="{A5F1B7B5-626E-4BD3-AEB6-ED7F350C96CC}" name="Column2257"/>
    <tableColumn id="2273" xr3:uid="{46081499-7CCA-43CC-A9B4-342CCC74CEF4}" name="Column2258"/>
    <tableColumn id="2274" xr3:uid="{0C176339-C450-429E-9F47-25784376B7E8}" name="Column2259"/>
    <tableColumn id="2275" xr3:uid="{5B50BBFD-F18E-4F4A-A76C-83D74AE8D56B}" name="Column2260"/>
    <tableColumn id="2276" xr3:uid="{58843A5F-D945-465C-9E35-22AB0E8C53EF}" name="Column2261"/>
    <tableColumn id="2277" xr3:uid="{E140FF5D-8095-4062-902D-418BB5BF8FAC}" name="Column2262"/>
    <tableColumn id="2278" xr3:uid="{EF4FC8D5-A20B-4F82-A8DF-2627408C79A2}" name="Column2263"/>
    <tableColumn id="2279" xr3:uid="{CD77FA2A-327C-489B-BDD9-6231178B208C}" name="Column2264"/>
    <tableColumn id="2280" xr3:uid="{21DF9727-90B4-458F-B2A4-82952FE221E9}" name="Column2265"/>
    <tableColumn id="2281" xr3:uid="{C1617381-B566-4DBC-8405-4A4F147FE2F7}" name="Column2266"/>
    <tableColumn id="2282" xr3:uid="{EB7C6A4C-AC17-4801-B79E-6250DE8AFFF1}" name="Column2267"/>
    <tableColumn id="2283" xr3:uid="{5EB61828-1D21-4144-BF60-FA17EA7CF799}" name="Column2268"/>
    <tableColumn id="2284" xr3:uid="{C644F84F-4542-4C0D-A9B9-52BC5748E456}" name="Column2269"/>
    <tableColumn id="2285" xr3:uid="{389BE92C-7EFC-46B0-B573-870894E4B9FA}" name="Column2270"/>
    <tableColumn id="2286" xr3:uid="{BDEBF38C-88ED-4294-B02F-37475015C36B}" name="Column2271"/>
    <tableColumn id="2287" xr3:uid="{3C94F248-B2CA-4CC8-A4CA-952F3E5B4F73}" name="Column2272"/>
    <tableColumn id="2288" xr3:uid="{C334F28C-67B5-4DD6-BE86-E6EAB48DE02B}" name="Column2273"/>
    <tableColumn id="2289" xr3:uid="{374F8278-ADC6-425D-9896-31452C5FCECD}" name="Column2274"/>
    <tableColumn id="2290" xr3:uid="{4D94438B-E4CF-4C6D-A129-8EB70CC732EB}" name="Column2275"/>
    <tableColumn id="2291" xr3:uid="{ADAE731D-32C4-4C28-AF2F-38E258FD1EAC}" name="Column2276"/>
    <tableColumn id="2292" xr3:uid="{9A9BD45D-102C-4349-9A48-61E462F813C7}" name="Column2277"/>
    <tableColumn id="2293" xr3:uid="{2E09C6C3-9C0B-479C-A573-C9B3D4DF498F}" name="Column2278"/>
    <tableColumn id="2294" xr3:uid="{E49E9429-C7E7-4336-AFAA-3F17BC8297B3}" name="Column2279"/>
    <tableColumn id="2295" xr3:uid="{5CAF0F11-829E-4A26-BB5A-708EC7638865}" name="Column2280"/>
    <tableColumn id="2296" xr3:uid="{EEE595DE-1020-40EF-87BF-F4E5C91ABD0F}" name="Column2281"/>
    <tableColumn id="2297" xr3:uid="{050C77D8-DA21-45DC-A902-1839ABBB32F0}" name="Column2282"/>
    <tableColumn id="2298" xr3:uid="{4DDEF115-B287-4FF8-89F5-3A0C9DF6E481}" name="Column2283"/>
    <tableColumn id="2299" xr3:uid="{62676209-D66E-47A2-B178-0738B16E5BDB}" name="Column2284"/>
    <tableColumn id="2300" xr3:uid="{523D6073-160D-4F9F-B900-6B5204FDD07A}" name="Column2285"/>
    <tableColumn id="2301" xr3:uid="{2CA8DF56-B28E-4D51-9DA9-56EBED192F2E}" name="Column2286"/>
    <tableColumn id="2302" xr3:uid="{54A48DC7-EBF7-4CCC-9BFA-E46EE743A8ED}" name="Column2287"/>
    <tableColumn id="2303" xr3:uid="{1E6DB72C-2C42-4113-B267-1A6C80D785E3}" name="Column2288"/>
    <tableColumn id="2304" xr3:uid="{7E8F393F-6C80-41BC-AD93-EC3DEF123540}" name="Column2289"/>
    <tableColumn id="2305" xr3:uid="{4BFDE5B5-B02D-4EE0-9651-C20FDC3D5F18}" name="Column2290"/>
    <tableColumn id="2306" xr3:uid="{0A50C83C-1EA9-44F0-A853-ADF103534F99}" name="Column2291"/>
    <tableColumn id="2307" xr3:uid="{0B6E6040-E2DB-4C64-8E60-7D4E7FD8C7DC}" name="Column2292"/>
    <tableColumn id="2308" xr3:uid="{F63F30F5-EE13-49FB-AA64-CB42EDD018EF}" name="Column2293"/>
    <tableColumn id="2309" xr3:uid="{50B6557A-A9A2-43BF-A444-14A138796A7F}" name="Column2294"/>
    <tableColumn id="2310" xr3:uid="{2042BC32-5788-4ED1-B5F0-AD822AE2D40F}" name="Column2295"/>
    <tableColumn id="2311" xr3:uid="{EADC2920-9B47-4CF4-9D37-438A93388D41}" name="Column2296"/>
    <tableColumn id="2312" xr3:uid="{709E1A6B-1A13-4B87-BE20-B605F1832446}" name="Column2297"/>
    <tableColumn id="2313" xr3:uid="{19457550-294F-4E64-BD78-A70AF082284C}" name="Column2298"/>
    <tableColumn id="2314" xr3:uid="{303D484D-B916-42F2-96F0-A6E6846C6E2D}" name="Column2299"/>
    <tableColumn id="2315" xr3:uid="{82FA3FD7-324D-44DE-A12A-C1D79C36B172}" name="Column2300"/>
    <tableColumn id="2316" xr3:uid="{55C9C212-A940-4C65-A7AC-CC0860C4B488}" name="Column2301"/>
    <tableColumn id="2317" xr3:uid="{A6AD8F0F-2284-4413-ACC5-83108018122D}" name="Column2302"/>
    <tableColumn id="2318" xr3:uid="{2A19E612-09DE-4A11-A9ED-F67D14A2C01A}" name="Column2303"/>
    <tableColumn id="2319" xr3:uid="{AC4FFC63-9EBB-4E40-BBC7-D6AEE4A4CB9C}" name="Column2304"/>
    <tableColumn id="2320" xr3:uid="{108810D9-9D0B-47C0-ABBC-DA8AC5595AFF}" name="Column2305"/>
    <tableColumn id="2321" xr3:uid="{20D17B19-B748-46DD-937E-056708F43341}" name="Column2306"/>
    <tableColumn id="2322" xr3:uid="{28154DCE-8F3B-444F-BBF1-5B19C7C42AC1}" name="Column2307"/>
    <tableColumn id="2323" xr3:uid="{16FAF902-5BB0-44D8-A7A4-B6D456AC8EE9}" name="Column2308"/>
    <tableColumn id="2324" xr3:uid="{3EFDFA57-B90C-4B01-8EFC-8E59C8F08BF8}" name="Column2309"/>
    <tableColumn id="2325" xr3:uid="{A9D5AA04-4788-4367-B150-A3D24A3B1663}" name="Column2310"/>
    <tableColumn id="2326" xr3:uid="{5FAE9308-FC01-48A4-93C5-D9AE94CB39DF}" name="Column2311"/>
    <tableColumn id="2327" xr3:uid="{42C1053F-1F6F-4889-AEB5-536885154950}" name="Column2312"/>
    <tableColumn id="2328" xr3:uid="{7EAC74CF-8FB4-416B-B8DE-68A434353889}" name="Column2313"/>
    <tableColumn id="2329" xr3:uid="{B9BA7DDC-4A3D-447A-8104-1D2708B27D13}" name="Column2314"/>
    <tableColumn id="2330" xr3:uid="{4341900F-571E-4B70-92F0-2E2D5E1A24E0}" name="Column2315"/>
    <tableColumn id="2331" xr3:uid="{C63EEFDA-D5D5-429D-927F-AB2F5F299345}" name="Column2316"/>
    <tableColumn id="2332" xr3:uid="{A81C2506-07D4-4E65-AF7E-F012918D839A}" name="Column2317"/>
    <tableColumn id="2333" xr3:uid="{8844418E-1859-4C73-8511-CD0B9CC27E3D}" name="Column2318"/>
    <tableColumn id="2334" xr3:uid="{27E5944E-1663-4A13-B39E-01F0885E01E0}" name="Column2319"/>
    <tableColumn id="2335" xr3:uid="{AAD02CD9-F32D-48B1-8D58-7AC19A9F9DBB}" name="Column2320"/>
    <tableColumn id="2336" xr3:uid="{AA4CF6E4-4089-4960-BD3A-9C7472D4A576}" name="Column2321"/>
    <tableColumn id="2337" xr3:uid="{8BE10827-7392-457C-8D46-60A97A10B85A}" name="Column2322"/>
    <tableColumn id="2338" xr3:uid="{C16F5E41-E25E-4BCA-B8F3-F340911B92C1}" name="Column2323"/>
    <tableColumn id="2339" xr3:uid="{6061F766-72D6-4D33-9E44-CF184213CF50}" name="Column2324"/>
    <tableColumn id="2340" xr3:uid="{3188BF2D-4B1F-4EBE-97E5-F0751B78232A}" name="Column2325"/>
    <tableColumn id="2341" xr3:uid="{7EE65D0A-5906-43B3-BCE8-946777BEE3B0}" name="Column2326"/>
    <tableColumn id="2342" xr3:uid="{E9A56CC0-1ACB-4AAC-BDAF-DDC15424A0E2}" name="Column2327"/>
    <tableColumn id="2343" xr3:uid="{637D200F-DF10-4688-92E9-F1BFF93C0ABE}" name="Column2328"/>
    <tableColumn id="2344" xr3:uid="{0D5EC9EE-C192-4C5F-AAE1-630866928759}" name="Column2329"/>
    <tableColumn id="2345" xr3:uid="{C0A69467-ED01-479B-84C9-F398D06C89E3}" name="Column2330"/>
    <tableColumn id="2346" xr3:uid="{86810784-AA91-4BBE-9E71-6212D15580AC}" name="Column2331"/>
    <tableColumn id="2347" xr3:uid="{4412FE35-8AF7-48E5-97DD-106EB6BD8791}" name="Column2332"/>
    <tableColumn id="2348" xr3:uid="{BD606743-C450-4683-B4D7-B90C2FDAAC56}" name="Column2333"/>
    <tableColumn id="2349" xr3:uid="{A425473B-E68E-42B4-B551-78B1186FF194}" name="Column2334"/>
    <tableColumn id="2350" xr3:uid="{654400E0-4DB0-4F20-BAE4-D2A8DD089ED3}" name="Column2335"/>
    <tableColumn id="2351" xr3:uid="{75E6E1AA-F839-45A0-A396-453B4E1FCF35}" name="Column2336"/>
    <tableColumn id="2352" xr3:uid="{BFA917AF-DD28-4C68-8025-CC557CAA1291}" name="Column2337"/>
    <tableColumn id="2353" xr3:uid="{4D557E7A-9A66-462A-9B98-828E3240B28A}" name="Column2338"/>
    <tableColumn id="2354" xr3:uid="{FBDC1BB0-C204-4846-9BD8-DC3EDDB4833F}" name="Column2339"/>
    <tableColumn id="2355" xr3:uid="{8DB294E6-E846-419E-A01B-875108EBDEDF}" name="Column2340"/>
    <tableColumn id="2356" xr3:uid="{A7F39947-D940-4224-85D2-74EDBA97002D}" name="Column2341"/>
    <tableColumn id="2357" xr3:uid="{0139C940-DF8B-41FE-B346-8F679566E8C5}" name="Column2342"/>
    <tableColumn id="2358" xr3:uid="{466250E0-B20B-4C1B-8A59-FC20AC2A7F80}" name="Column2343"/>
    <tableColumn id="2359" xr3:uid="{3C65FE9C-139B-42CA-8A3C-C06B54473A48}" name="Column2344"/>
    <tableColumn id="2360" xr3:uid="{958ED185-B8AB-4171-A643-2EBF1043F598}" name="Column2345"/>
    <tableColumn id="2361" xr3:uid="{B9DF005E-2A4F-4411-B2F0-AFCB7B5642B9}" name="Column2346"/>
    <tableColumn id="2362" xr3:uid="{B3CB7DC0-C936-4DB8-ABFA-A13084F56CE9}" name="Column2347"/>
    <tableColumn id="2363" xr3:uid="{6336149E-D770-419F-B4AC-5CBCD3114B99}" name="Column2348"/>
    <tableColumn id="2364" xr3:uid="{28FCB7B9-0B0C-40E1-9C75-49048E7C694F}" name="Column2349"/>
    <tableColumn id="2365" xr3:uid="{384CF967-A29E-4766-8B11-741B284A3483}" name="Column2350"/>
    <tableColumn id="2366" xr3:uid="{206DAC4A-4ED3-46F1-90BF-2919C70DBCCA}" name="Column2351"/>
    <tableColumn id="2367" xr3:uid="{BF4D8982-4328-4836-AD82-D905E05B086D}" name="Column2352"/>
    <tableColumn id="2368" xr3:uid="{4A0D0A4E-9A88-4E07-8148-3AC48A29C3E2}" name="Column2353"/>
    <tableColumn id="2369" xr3:uid="{E0E4011F-32B1-4B8B-9B71-302CA4F6EA2A}" name="Column2354"/>
    <tableColumn id="2370" xr3:uid="{5CB39222-BC75-47B5-881F-4029BC4D728E}" name="Column2355"/>
    <tableColumn id="2371" xr3:uid="{73B212B3-57D8-4311-8256-B788EF82D7A1}" name="Column2356"/>
    <tableColumn id="2372" xr3:uid="{F7C9E206-66E4-486C-9C88-5B2289FDCBE5}" name="Column2357"/>
    <tableColumn id="2373" xr3:uid="{086C7AB5-A76D-4A89-A713-450F0E10516B}" name="Column2358"/>
    <tableColumn id="2374" xr3:uid="{53DAA127-5AB4-4076-AE5F-F28955679189}" name="Column2359"/>
    <tableColumn id="2375" xr3:uid="{DFBD7413-33F9-4B6B-85A5-0D4CB16E9D92}" name="Column2360"/>
    <tableColumn id="2376" xr3:uid="{F5E0637B-A92D-49A3-A3D1-5DDEB7AB455B}" name="Column2361"/>
    <tableColumn id="2377" xr3:uid="{42F3E554-A7C8-4481-9BE4-9BAB70EAA8F4}" name="Column2362"/>
    <tableColumn id="2378" xr3:uid="{73119482-FEC5-489A-81FD-DE8FF9A7CCDF}" name="Column2363"/>
    <tableColumn id="2379" xr3:uid="{51E72104-8360-4016-AA6E-7ED4C01EDE32}" name="Column2364"/>
    <tableColumn id="2380" xr3:uid="{583C2FFF-F322-4B16-8772-F0B057376A43}" name="Column2365"/>
    <tableColumn id="2381" xr3:uid="{C9726432-127A-4A44-BF1E-A27CBCF2C783}" name="Column2366"/>
    <tableColumn id="2382" xr3:uid="{2484E3CE-6FE9-4884-A995-78DE27C47554}" name="Column2367"/>
    <tableColumn id="2383" xr3:uid="{D30625F4-0ACB-4841-BC75-1185AB5B0BCD}" name="Column2368"/>
    <tableColumn id="2384" xr3:uid="{23B0DC50-BE8E-4246-88F8-4BB2F06AD4B7}" name="Column2369"/>
    <tableColumn id="2385" xr3:uid="{2D702611-9F37-4122-BF48-03E88BAA5124}" name="Column2370"/>
    <tableColumn id="2386" xr3:uid="{365C1EC1-E2DC-403C-AA55-F2D480519E65}" name="Column2371"/>
    <tableColumn id="2387" xr3:uid="{137C068A-5F5C-4FD8-9918-EC05DD094177}" name="Column2372"/>
    <tableColumn id="2388" xr3:uid="{A5BF8826-54BD-442B-B445-CC8F4BCE3790}" name="Column2373"/>
    <tableColumn id="2389" xr3:uid="{2704CBA5-8B92-4FC8-9450-59AC0F6ECDF8}" name="Column2374"/>
    <tableColumn id="2390" xr3:uid="{E23C7E78-BD5C-4955-A914-4C6B1ED95C63}" name="Column2375"/>
    <tableColumn id="2391" xr3:uid="{3046124F-994E-4EB9-9D30-FC45D429C60E}" name="Column2376"/>
    <tableColumn id="2392" xr3:uid="{C947BD7C-FC15-438C-9478-342160B59E7D}" name="Column2377"/>
    <tableColumn id="2393" xr3:uid="{A7BDC4FC-DD38-416D-9548-CE830EFF2953}" name="Column2378"/>
    <tableColumn id="2394" xr3:uid="{6463F33B-C080-4A7B-9426-12763EC3E70D}" name="Column2379"/>
    <tableColumn id="2395" xr3:uid="{1610813B-6F6D-45FF-9391-E9EF0BC7DAF1}" name="Column2380"/>
    <tableColumn id="2396" xr3:uid="{228488A8-A7DA-4189-B74E-E532315708F5}" name="Column2381"/>
    <tableColumn id="2397" xr3:uid="{36A9F39F-93B7-4E9A-90EB-4944ABEBA4DA}" name="Column2382"/>
    <tableColumn id="2398" xr3:uid="{369D3B9D-79F8-4586-8913-029BFD645001}" name="Column2383"/>
    <tableColumn id="2399" xr3:uid="{D1FA2F7B-D3F5-4B9D-AA83-A3F98163B05E}" name="Column2384"/>
    <tableColumn id="2400" xr3:uid="{E0263CD6-81F6-4F14-8AA2-F1EF5ED51F85}" name="Column2385"/>
    <tableColumn id="2401" xr3:uid="{5DCC4E9A-1014-4481-AFB3-6F88C04299DB}" name="Column2386"/>
    <tableColumn id="2402" xr3:uid="{70BEA59E-236B-484C-B995-A84DDD67FBA9}" name="Column2387"/>
    <tableColumn id="2403" xr3:uid="{95F3BA47-A7C3-4B05-A0AA-A7B097AB62CC}" name="Column2388"/>
    <tableColumn id="2404" xr3:uid="{DC014BE1-581A-409D-B24F-13EF4BFFA6F0}" name="Column2389"/>
    <tableColumn id="2405" xr3:uid="{835958D5-9011-4EA2-ACD7-B7541E2020C3}" name="Column2390"/>
    <tableColumn id="2406" xr3:uid="{ABEDC9C8-04B6-4440-9955-03E6F2B1A1F6}" name="Column2391"/>
    <tableColumn id="2407" xr3:uid="{77D4086C-9967-49CF-9437-90846C140A13}" name="Column2392"/>
    <tableColumn id="2408" xr3:uid="{1EA0231F-44DA-447E-8307-F7E70670D621}" name="Column2393"/>
    <tableColumn id="2409" xr3:uid="{1BF8BABB-A3A5-43CF-B497-195A4F89D113}" name="Column2394"/>
    <tableColumn id="2410" xr3:uid="{A9D147FA-7176-4923-BE97-88277A27B982}" name="Column2395"/>
    <tableColumn id="2411" xr3:uid="{8F74FD7D-E9FC-4D02-8EF6-13E905DCB04A}" name="Column2396"/>
    <tableColumn id="2412" xr3:uid="{BDB38F69-AD7B-4FEF-BF1E-A19B12BF5A50}" name="Column2397"/>
    <tableColumn id="2413" xr3:uid="{98CCDED6-E46C-4442-ACF3-E13B18C44AE9}" name="Column2398"/>
    <tableColumn id="2414" xr3:uid="{57A9ED1A-9FEF-4CB6-8DD0-BCF773F93508}" name="Column2399"/>
    <tableColumn id="2415" xr3:uid="{70A3E317-F234-412F-8460-B9E34C73E42A}" name="Column2400"/>
    <tableColumn id="2416" xr3:uid="{5DAB0553-61CE-4B66-80AD-65BEBBA8A1FD}" name="Column2401"/>
    <tableColumn id="2417" xr3:uid="{F814EE4C-C80B-4F0A-ABCF-A675A1031430}" name="Column2402"/>
    <tableColumn id="2418" xr3:uid="{AC68284D-DE40-4446-8E58-9D28882BAF48}" name="Column2403"/>
    <tableColumn id="2419" xr3:uid="{C34854A8-6EAF-48A3-8CD1-7F7DB061C44A}" name="Column2404"/>
    <tableColumn id="2420" xr3:uid="{9CFC9C20-972E-4C4B-A55B-020E5B396D9C}" name="Column2405"/>
    <tableColumn id="2421" xr3:uid="{3276622D-D303-4132-8D09-2A1BDB74072C}" name="Column2406"/>
    <tableColumn id="2422" xr3:uid="{156A4B39-D171-4CC6-BEA3-E8AF0B766B06}" name="Column2407"/>
    <tableColumn id="2423" xr3:uid="{C09B1A13-C1F0-4415-8FCE-4FC31219F84B}" name="Column2408"/>
    <tableColumn id="2424" xr3:uid="{C7EDD92F-0C99-4ED2-B312-ED61C5618D9C}" name="Column2409"/>
    <tableColumn id="2425" xr3:uid="{72C432D9-39BB-4953-8D57-67012F61AA2C}" name="Column2410"/>
    <tableColumn id="2426" xr3:uid="{9C534CAB-F3BA-4DC1-B26E-4081169BB16C}" name="Column2411"/>
    <tableColumn id="2427" xr3:uid="{9AC1F0E8-C5AF-4B25-8F23-0BD0CB2CA948}" name="Column2412"/>
    <tableColumn id="2428" xr3:uid="{44A1F710-D8F1-4059-B941-B97A16E39BB0}" name="Column2413"/>
    <tableColumn id="2429" xr3:uid="{E2A5CEE4-8764-4D53-A593-74FA7650623F}" name="Column2414"/>
    <tableColumn id="2430" xr3:uid="{2BFA6CD0-BF5B-47AB-8521-500CB5EDDB23}" name="Column2415"/>
    <tableColumn id="2431" xr3:uid="{5391B5F9-9492-44E6-9631-B0C35F4F0A54}" name="Column2416"/>
    <tableColumn id="2432" xr3:uid="{19FC9221-2565-42D1-BE3F-D12DDFDDAA80}" name="Column2417"/>
    <tableColumn id="2433" xr3:uid="{CA73B8D3-17AE-4669-8F20-80FB55B78576}" name="Column2418"/>
    <tableColumn id="2434" xr3:uid="{9269FB02-7D54-499C-9EEE-6A7CD5F55E9E}" name="Column2419"/>
    <tableColumn id="2435" xr3:uid="{54841870-CCCE-4BEC-8BCE-CF4E71D852A2}" name="Column2420"/>
    <tableColumn id="2436" xr3:uid="{421F5165-1D0A-4847-A134-AAD2844D6759}" name="Column2421"/>
    <tableColumn id="2437" xr3:uid="{484CC857-9A0F-4258-95E4-385B06758C20}" name="Column2422"/>
    <tableColumn id="2438" xr3:uid="{5253DDD9-2619-4C61-9F7C-AB1F2755D0E8}" name="Column2423"/>
    <tableColumn id="2439" xr3:uid="{15F213B8-7035-47BE-A1AD-BBBB04D1CC36}" name="Column2424"/>
    <tableColumn id="2440" xr3:uid="{68E0C0A1-A480-4E50-9B7E-0EA0A18A2807}" name="Column2425"/>
    <tableColumn id="2441" xr3:uid="{9BD67150-7BAF-42F7-9874-30A936792C2B}" name="Column2426"/>
    <tableColumn id="2442" xr3:uid="{98DF54D0-B626-4DF5-9016-D33693AA9E4B}" name="Column2427"/>
    <tableColumn id="2443" xr3:uid="{A8C96EDC-EB63-4C8E-885F-7CCC875D7CF5}" name="Column2428"/>
    <tableColumn id="2444" xr3:uid="{1B3CB641-C71E-450B-A048-EA5DEC952C19}" name="Column2429"/>
    <tableColumn id="2445" xr3:uid="{5FB37CB6-6D14-4DE3-95F9-AB26FAF9336C}" name="Column2430"/>
    <tableColumn id="2446" xr3:uid="{2ADBA41A-0E4C-47A4-8953-B7F04EE84F9A}" name="Column2431"/>
    <tableColumn id="2447" xr3:uid="{C0A7AA16-4610-40CF-96B4-97B7D103AA1F}" name="Column2432"/>
    <tableColumn id="2448" xr3:uid="{0523D0F8-D9CC-414D-877A-0F9652CF10B7}" name="Column2433"/>
    <tableColumn id="2449" xr3:uid="{2529B7C1-2E61-4848-85E4-BD2A0F443F5D}" name="Column2434"/>
    <tableColumn id="2450" xr3:uid="{CA5A1EF4-3875-4B10-AE8F-992B1C8A758C}" name="Column2435"/>
    <tableColumn id="2451" xr3:uid="{9174124C-E0F6-465F-BE0A-7BB73FDBDA87}" name="Column2436"/>
    <tableColumn id="2452" xr3:uid="{F108CA3C-6EBA-4D54-9CD7-E6A30B72DEB1}" name="Column2437"/>
    <tableColumn id="2453" xr3:uid="{102D996D-C81E-4621-AECC-5BF1617E94D4}" name="Column2438"/>
    <tableColumn id="2454" xr3:uid="{7AD52361-A2EB-49B6-807D-29FF8D7E87D4}" name="Column2439"/>
    <tableColumn id="2455" xr3:uid="{E1E95633-9CD4-40CD-AF75-2210FB05433F}" name="Column2440"/>
    <tableColumn id="2456" xr3:uid="{8A3F66D7-DF08-4300-A9AF-1CD8BA6DD917}" name="Column2441"/>
    <tableColumn id="2457" xr3:uid="{592BF25D-A121-46DE-8A43-5AB054CE04CF}" name="Column2442"/>
    <tableColumn id="2458" xr3:uid="{7980A787-9DB1-473B-ABAB-9306D9F80450}" name="Column2443"/>
    <tableColumn id="2459" xr3:uid="{BFE08973-49BB-44B3-B935-35E0F1DD5A90}" name="Column2444"/>
    <tableColumn id="2460" xr3:uid="{549D4FCE-EFAC-4B55-ABBA-F6BBB1C10868}" name="Column2445"/>
    <tableColumn id="2461" xr3:uid="{314C6A1A-6111-43F2-B001-F9587945F6C7}" name="Column2446"/>
    <tableColumn id="2462" xr3:uid="{8819CA57-1FB3-4C8E-827B-A0EDF1D4209F}" name="Column2447"/>
    <tableColumn id="2463" xr3:uid="{F26A9E38-F397-41B2-A01F-6266FCC453A6}" name="Column2448"/>
    <tableColumn id="2464" xr3:uid="{515F20B3-92DF-43A8-AB1E-BA37BF5A489D}" name="Column2449"/>
    <tableColumn id="2465" xr3:uid="{34622B0B-AD25-4ABD-87DB-49D088FA2438}" name="Column2450"/>
    <tableColumn id="2466" xr3:uid="{96881310-C5DA-4CFB-8188-61A255936571}" name="Column2451"/>
    <tableColumn id="2467" xr3:uid="{5445BC02-CE99-4D3B-9F69-D44512B1D72F}" name="Column2452"/>
    <tableColumn id="2468" xr3:uid="{96FBFC56-6EB4-4771-92F0-19D9E0482353}" name="Column2453"/>
    <tableColumn id="2469" xr3:uid="{4D1B4113-679F-45B1-B344-B112366633D7}" name="Column2454"/>
    <tableColumn id="2470" xr3:uid="{634872E7-3011-4FDA-AEE0-CC7D9278B9E1}" name="Column2455"/>
    <tableColumn id="2471" xr3:uid="{1A164CA8-0B12-455C-8795-164E0402C58C}" name="Column2456"/>
    <tableColumn id="2472" xr3:uid="{F6AFE2C2-9EA2-4BB2-9A31-2C4FBDE87840}" name="Column2457"/>
    <tableColumn id="2473" xr3:uid="{467D3BDB-42DC-454F-AE1A-EBE2D635463B}" name="Column2458"/>
    <tableColumn id="2474" xr3:uid="{2025FBB6-65B9-42B2-BA23-F705CC869AED}" name="Column2459"/>
    <tableColumn id="2475" xr3:uid="{AA23005D-63EA-4D04-9A65-4FE390C467BF}" name="Column2460"/>
    <tableColumn id="2476" xr3:uid="{83203EFA-39D8-4BD9-AE98-88B53966B5E8}" name="Column2461"/>
    <tableColumn id="2477" xr3:uid="{C1A4B2FC-9DD5-4205-A65F-C47221AB5F46}" name="Column2462"/>
    <tableColumn id="2478" xr3:uid="{1F5544F7-E088-4384-A2A3-7F8A8CCC1B0F}" name="Column2463"/>
    <tableColumn id="2479" xr3:uid="{3F920649-C13D-49EC-93F8-A0311449338B}" name="Column2464"/>
    <tableColumn id="2480" xr3:uid="{11AE7D8E-0ECD-4FC3-9C38-D3761940CB5B}" name="Column2465"/>
    <tableColumn id="2481" xr3:uid="{E29B2FEB-E3EA-4779-A0A8-63AC30F9DECA}" name="Column2466"/>
    <tableColumn id="2482" xr3:uid="{D7890DB3-6443-45AD-A8AB-82F781D0C06B}" name="Column2467"/>
    <tableColumn id="2483" xr3:uid="{67F09BF8-A729-4108-98AE-952CE44AC250}" name="Column2468"/>
    <tableColumn id="2484" xr3:uid="{06C174F7-BE84-4B8F-93FF-6813B4CBAE6B}" name="Column2469"/>
    <tableColumn id="2485" xr3:uid="{E5E5DE17-32A5-433F-8DE7-FA8F79D7CECF}" name="Column2470"/>
    <tableColumn id="2486" xr3:uid="{C9470B5E-9D01-435E-B2AC-5610F20969BB}" name="Column2471"/>
    <tableColumn id="2487" xr3:uid="{7CE3C4F0-B147-4868-BE8B-F61729B2376C}" name="Column2472"/>
    <tableColumn id="2488" xr3:uid="{F2E5FEA6-AE56-4FB9-884F-B8796B5FA884}" name="Column2473"/>
    <tableColumn id="2489" xr3:uid="{4C83FB4B-C270-45F3-AAEE-6C9B99438288}" name="Column2474"/>
    <tableColumn id="2490" xr3:uid="{EF60723A-8CAE-4FE1-88E3-A853A9E92DF4}" name="Column2475"/>
    <tableColumn id="2491" xr3:uid="{3EA6C807-28FA-4B2C-8EEC-BF63A81BD415}" name="Column2476"/>
    <tableColumn id="2492" xr3:uid="{D885ED21-B9D1-4684-869E-8CC761149585}" name="Column2477"/>
    <tableColumn id="2493" xr3:uid="{923AC3A6-B896-4FF0-B877-9AADA8B000C9}" name="Column2478"/>
    <tableColumn id="2494" xr3:uid="{CB302893-AB5B-4BAE-AE08-74187E914567}" name="Column2479"/>
    <tableColumn id="2495" xr3:uid="{2003E353-01DB-4646-BB85-FAA9C54C8D13}" name="Column2480"/>
    <tableColumn id="2496" xr3:uid="{F15AFD09-C8DB-48F3-BA3C-8AF50B94B625}" name="Column2481"/>
    <tableColumn id="2497" xr3:uid="{89359156-14B1-46A4-B20C-8A96C782F12C}" name="Column2482"/>
    <tableColumn id="2498" xr3:uid="{611C8686-3225-4854-9185-6C5FF821A6A9}" name="Column2483"/>
    <tableColumn id="2499" xr3:uid="{A7034C6C-5FB3-468A-B5C9-31E70728F2BA}" name="Column2484"/>
    <tableColumn id="2500" xr3:uid="{5D50CFE7-9EF3-4BD3-BD1D-E1E295DF4122}" name="Column2485"/>
    <tableColumn id="2501" xr3:uid="{91373124-5E57-471A-A394-B0AEC02B99FE}" name="Column2486"/>
    <tableColumn id="2502" xr3:uid="{DD80A264-1463-49BC-AD57-61135AB99EE3}" name="Column2487"/>
    <tableColumn id="2503" xr3:uid="{5E1BA6CE-FDF3-43CA-BFC2-06B6EB7FD872}" name="Column2488"/>
    <tableColumn id="2504" xr3:uid="{2AE9B1AB-AD78-49F0-A011-E278B8884DEB}" name="Column2489"/>
    <tableColumn id="2505" xr3:uid="{AF65D0A1-E5DD-41EC-A79A-A3C0975057DB}" name="Column2490"/>
    <tableColumn id="2506" xr3:uid="{AAE7073D-63D6-4BD8-80D5-4FE8AB430FD0}" name="Column2491"/>
    <tableColumn id="2507" xr3:uid="{7C253EB5-7115-4EE9-A9E6-B7ED1F00936A}" name="Column2492"/>
    <tableColumn id="2508" xr3:uid="{5893A8D4-A730-41E8-AE8A-9A077FDACEA6}" name="Column2493"/>
    <tableColumn id="2509" xr3:uid="{EC9FE598-82D0-433A-957F-2DD1C27F28A6}" name="Column2494"/>
    <tableColumn id="2510" xr3:uid="{67E60282-DDA2-4B90-AB32-B03A9892422A}" name="Column2495"/>
    <tableColumn id="2511" xr3:uid="{402B1812-8DD7-4B78-9CF3-E7F4BBAFDA28}" name="Column2496"/>
    <tableColumn id="2512" xr3:uid="{9A9877DE-975E-4DD1-A97E-2DD7027075BA}" name="Column2497"/>
    <tableColumn id="2513" xr3:uid="{59BD6D4C-305F-45B5-91C9-E87C8A59326A}" name="Column2498"/>
    <tableColumn id="2514" xr3:uid="{965FF22C-1CDB-4081-B3EE-D2CBCC9B8570}" name="Column2499"/>
    <tableColumn id="2515" xr3:uid="{99DC829A-1F8D-47DB-A0AE-03EBC7044F39}" name="Column2500"/>
    <tableColumn id="2516" xr3:uid="{F3DA9B0B-FF90-4A45-91FB-874A1461DB53}" name="Column2501"/>
    <tableColumn id="2517" xr3:uid="{E5055CC6-E7A8-4EF6-A65F-27E14FEF07D4}" name="Column2502"/>
    <tableColumn id="2518" xr3:uid="{ECD515C4-66A1-4D17-B84E-2F0C6019B8B8}" name="Column2503"/>
    <tableColumn id="2519" xr3:uid="{A07B815E-B6C3-4772-9A50-6F0AED58D630}" name="Column2504"/>
    <tableColumn id="2520" xr3:uid="{9DDB2C3D-3412-4752-9A3C-79A2D9321D93}" name="Column2505"/>
    <tableColumn id="2521" xr3:uid="{20012792-FDF9-45DD-B307-58C02A1FCE92}" name="Column2506"/>
    <tableColumn id="2522" xr3:uid="{BB5AB696-169F-4764-B2EC-2583914590D6}" name="Column2507"/>
    <tableColumn id="2523" xr3:uid="{8433541D-DA42-4326-8EBF-04AD939C270E}" name="Column2508"/>
    <tableColumn id="2524" xr3:uid="{E618F68E-920D-471B-A665-F1EDA73AC4BA}" name="Column2509"/>
    <tableColumn id="2525" xr3:uid="{86942EDE-A33A-434F-AD94-F5E1989F6512}" name="Column2510"/>
    <tableColumn id="2526" xr3:uid="{22A07FAD-5D3E-49FF-8C2E-2351CCF7988E}" name="Column2511"/>
    <tableColumn id="2527" xr3:uid="{15F10189-F49E-4FD6-92B7-FE5B63EEA70E}" name="Column2512"/>
    <tableColumn id="2528" xr3:uid="{85AE72E1-EA04-4859-BC77-85D8A5C1EE7E}" name="Column2513"/>
    <tableColumn id="2529" xr3:uid="{044CC703-92F3-4BA7-A37E-CCF2B2374A88}" name="Column2514"/>
    <tableColumn id="2530" xr3:uid="{E17792A7-7E71-41C5-A32E-5AEA8A6CD5A3}" name="Column2515"/>
    <tableColumn id="2531" xr3:uid="{F9C774EF-AB22-483B-A0E3-4E346004F029}" name="Column2516"/>
    <tableColumn id="2532" xr3:uid="{784077B9-086D-4131-A7DC-7C12CCF38247}" name="Column2517"/>
    <tableColumn id="2533" xr3:uid="{7A6A1AEA-F409-41E2-AB7D-3A50466A7639}" name="Column2518"/>
    <tableColumn id="2534" xr3:uid="{DF2C3AE0-A612-4A35-90DF-E22567E85CE8}" name="Column2519"/>
    <tableColumn id="2535" xr3:uid="{6FF8CAA7-AC93-44E4-A845-8B2FF0718D83}" name="Column2520"/>
    <tableColumn id="2536" xr3:uid="{F29EF4E6-5D0A-48B2-8A67-656200029F91}" name="Column2521"/>
    <tableColumn id="2537" xr3:uid="{B2A6301E-6432-46FB-941F-E0E70B400C64}" name="Column2522"/>
    <tableColumn id="2538" xr3:uid="{6F7A0A72-1505-4FF7-BADC-E7D40C33C0F8}" name="Column2523"/>
    <tableColumn id="2539" xr3:uid="{A752B022-130A-4492-82E0-DF10AD415121}" name="Column2524"/>
    <tableColumn id="2540" xr3:uid="{969E248C-F783-47ED-A15F-1BADE2FC429B}" name="Column2525"/>
    <tableColumn id="2541" xr3:uid="{C0F012B1-2569-4FD8-9BDC-CD399140B368}" name="Column2526"/>
    <tableColumn id="2542" xr3:uid="{9E7D95F6-C146-47BB-A19B-89025EFD3E94}" name="Column2527"/>
    <tableColumn id="2543" xr3:uid="{2BF4459D-D017-489E-98F4-8BCF70592B74}" name="Column2528"/>
    <tableColumn id="2544" xr3:uid="{1137A5F2-F992-4908-A743-4624BFA6E5EB}" name="Column2529"/>
    <tableColumn id="2545" xr3:uid="{8A856E59-D541-49BD-AE78-815725C5B16F}" name="Column2530"/>
    <tableColumn id="2546" xr3:uid="{3DB9A958-1FB1-43A8-BEA9-D41D0A7AB1F7}" name="Column2531"/>
    <tableColumn id="2547" xr3:uid="{A7DEF1DB-1F28-4B54-8672-02126DE9C5D5}" name="Column2532"/>
    <tableColumn id="2548" xr3:uid="{49E40C5C-F627-41B3-A0B4-CB43FCA45704}" name="Column2533"/>
    <tableColumn id="2549" xr3:uid="{39483DC6-1ED3-456D-A6FA-BF2E0AC129DD}" name="Column2534"/>
    <tableColumn id="2550" xr3:uid="{F0575403-AF7E-42F8-BD8C-3E48A3F0392C}" name="Column2535"/>
    <tableColumn id="2551" xr3:uid="{DF0922A4-FC2A-4E33-971E-EB5966AF7F87}" name="Column2536"/>
    <tableColumn id="2552" xr3:uid="{01A07B3C-BB80-426C-A6E5-3A97BFF779D2}" name="Column2537"/>
    <tableColumn id="2553" xr3:uid="{1AFDF63E-76C4-4BF2-A8A3-30C0B8585EE1}" name="Column2538"/>
    <tableColumn id="2554" xr3:uid="{94DEFF79-5A5E-4720-94EA-B5868814A060}" name="Column2539"/>
    <tableColumn id="2555" xr3:uid="{4C7BB363-4AC8-43E7-BFA1-9394191A2806}" name="Column2540"/>
    <tableColumn id="2556" xr3:uid="{9000D5B3-36D8-496B-B950-852FDF03CEAD}" name="Column2541"/>
    <tableColumn id="2557" xr3:uid="{D487DDED-DBC5-4AC3-84DB-CF0CDF1E450C}" name="Column2542"/>
    <tableColumn id="2558" xr3:uid="{1F17A05F-E838-4E6B-A0DA-D89DE7A10F62}" name="Column2543"/>
    <tableColumn id="2559" xr3:uid="{1A4B8774-E75F-42DB-9850-B18DBD9A1C37}" name="Column2544"/>
    <tableColumn id="2560" xr3:uid="{24B0DE65-5404-4CB4-893C-BDEDCF57D475}" name="Column2545"/>
    <tableColumn id="2561" xr3:uid="{50C91A45-8402-456D-834B-8981CEB0E100}" name="Column2546"/>
    <tableColumn id="2562" xr3:uid="{B92CAB65-F21E-47C2-9EDF-FD92F1EB9E66}" name="Column2547"/>
    <tableColumn id="2563" xr3:uid="{FA22E936-A797-4249-B0F3-ED2BE90288B9}" name="Column2548"/>
    <tableColumn id="2564" xr3:uid="{60167547-8CED-4FC9-BF94-62D3BCED5DC2}" name="Column2549"/>
    <tableColumn id="2565" xr3:uid="{CD67453B-FA23-446D-BF9E-0E930EA866B8}" name="Column2550"/>
    <tableColumn id="2566" xr3:uid="{9EEC65B7-EF4C-40BA-8652-CCD48186D6A6}" name="Column2551"/>
    <tableColumn id="2567" xr3:uid="{A3AF3838-7A5C-4FB3-9119-98F02BEC7713}" name="Column2552"/>
    <tableColumn id="2568" xr3:uid="{942BE9B4-2E32-4738-AA9A-756B14A82F93}" name="Column2553"/>
    <tableColumn id="2569" xr3:uid="{AE4357A2-B5B2-4169-B663-69287076B24F}" name="Column2554"/>
    <tableColumn id="2570" xr3:uid="{60B87BC1-DDF3-40B7-91E8-491105773403}" name="Column2555"/>
    <tableColumn id="2571" xr3:uid="{AE77BDC1-8531-4CDA-B76A-4758B602B17A}" name="Column2556"/>
    <tableColumn id="2572" xr3:uid="{88095576-008C-41AA-B80A-F8C26CAD34A5}" name="Column2557"/>
    <tableColumn id="2573" xr3:uid="{829C4CF5-530B-4236-A7EE-E340C79DFB36}" name="Column2558"/>
    <tableColumn id="2574" xr3:uid="{C89AF20E-BE28-40BD-95F3-78CB6776282C}" name="Column2559"/>
    <tableColumn id="2575" xr3:uid="{2BA571C0-16EE-446C-91CE-11B2D2C55235}" name="Column2560"/>
    <tableColumn id="2576" xr3:uid="{99F84B72-04C4-4D07-BFAA-704BCCDFB36D}" name="Column2561"/>
    <tableColumn id="2577" xr3:uid="{FB6A08F8-73C7-4EA8-AC7C-17F5CC520346}" name="Column2562"/>
    <tableColumn id="2578" xr3:uid="{E547F853-A6E1-44AA-B533-CCF8657DC7B4}" name="Column2563"/>
    <tableColumn id="2579" xr3:uid="{DE411EEB-2B71-4173-8EA8-1ACFC6B8DEAC}" name="Column2564"/>
    <tableColumn id="2580" xr3:uid="{97131B75-3E7E-4170-948A-CE25383E4417}" name="Column2565"/>
    <tableColumn id="2581" xr3:uid="{327C7F45-1641-4BA0-B9E2-2D3BCDA81995}" name="Column2566"/>
    <tableColumn id="2582" xr3:uid="{3545F7E1-7C8C-40DC-802D-3C363BDE4044}" name="Column2567"/>
    <tableColumn id="2583" xr3:uid="{BA972825-D578-45ED-ABEF-DA9FA042082C}" name="Column2568"/>
    <tableColumn id="2584" xr3:uid="{89E528EB-5356-4E53-90C7-3D527D8633A7}" name="Column2569"/>
    <tableColumn id="2585" xr3:uid="{4A72BB5D-1BEF-4D74-86A1-2584C4D05578}" name="Column2570"/>
    <tableColumn id="2586" xr3:uid="{58986345-9B68-4A83-A6CD-D32238D5C46A}" name="Column2571"/>
    <tableColumn id="2587" xr3:uid="{802E03FD-1664-47B9-8E1C-F61AA77F3BAE}" name="Column2572"/>
    <tableColumn id="2588" xr3:uid="{7C673659-45C6-4F82-8C4D-ADF8C5D7EBA0}" name="Column2573"/>
    <tableColumn id="2589" xr3:uid="{C64A0F21-FF49-472E-9E1D-6BF674427A4E}" name="Column2574"/>
    <tableColumn id="2590" xr3:uid="{BEC4F4A8-E508-458A-A414-D1115AF586CE}" name="Column2575"/>
    <tableColumn id="2591" xr3:uid="{2A8B0CB7-0C93-4C64-B384-FCE759671120}" name="Column2576"/>
    <tableColumn id="2592" xr3:uid="{4F37D46A-B7E1-47FA-8372-4A339416FE96}" name="Column2577"/>
    <tableColumn id="2593" xr3:uid="{D12F6F8F-390F-41BC-8D04-8492CDF656D1}" name="Column2578"/>
    <tableColumn id="2594" xr3:uid="{40F17B6F-A11C-412D-83A1-5F2B3D82550C}" name="Column2579"/>
    <tableColumn id="2595" xr3:uid="{3757F9B5-903B-47F3-AA85-46190F449898}" name="Column2580"/>
    <tableColumn id="2596" xr3:uid="{2CED972B-E81B-4221-AFA7-AE3FF8072769}" name="Column2581"/>
    <tableColumn id="2597" xr3:uid="{5DAEC2DB-6F25-4982-92BE-47393E8EC629}" name="Column2582"/>
    <tableColumn id="2598" xr3:uid="{BC050FE8-398A-41B3-9D96-8FA29FEBBE7C}" name="Column2583"/>
    <tableColumn id="2599" xr3:uid="{BAD23D10-220F-4FDD-B459-357C1B078507}" name="Column2584"/>
    <tableColumn id="2600" xr3:uid="{C501BA41-A6F4-4A64-893E-4784849ABE13}" name="Column2585"/>
    <tableColumn id="2601" xr3:uid="{DCD6CB36-6438-4DB0-850A-7F5E75234B26}" name="Column2586"/>
    <tableColumn id="2602" xr3:uid="{ADC201E0-669E-483D-A9A9-6C136455F435}" name="Column2587"/>
    <tableColumn id="2603" xr3:uid="{862D6557-DC86-476B-BC3D-9EB0F8F2EE08}" name="Column2588"/>
    <tableColumn id="2604" xr3:uid="{20DB377E-0C02-4C5F-95D7-C575915F5728}" name="Column2589"/>
    <tableColumn id="2605" xr3:uid="{7D798713-AF48-4293-B3A4-A35CE638C5BA}" name="Column2590"/>
    <tableColumn id="2606" xr3:uid="{FD140F7C-B237-46E0-A5A5-950C50B7D618}" name="Column2591"/>
    <tableColumn id="2607" xr3:uid="{185B7A90-DF25-4FCA-AF5E-3290506A0C2D}" name="Column2592"/>
    <tableColumn id="2608" xr3:uid="{CB6E7BED-A9E3-455A-B3F4-D2E4975783E6}" name="Column2593"/>
    <tableColumn id="2609" xr3:uid="{BEC2E101-6C6C-45DA-8FA4-2155301FBD1B}" name="Column2594"/>
    <tableColumn id="2610" xr3:uid="{13B25B72-BD06-4EA8-B115-E470DE046EB8}" name="Column2595"/>
    <tableColumn id="2611" xr3:uid="{FAF63ACA-FD7F-4302-BC6A-0ADCC809B796}" name="Column2596"/>
    <tableColumn id="2612" xr3:uid="{8C5F8A0B-A5FF-48D7-A1C0-5FB487EB7387}" name="Column2597"/>
    <tableColumn id="2613" xr3:uid="{39A4A6E0-63A4-498D-809D-F287D6369127}" name="Column2598"/>
    <tableColumn id="2614" xr3:uid="{1FF45456-847B-4F58-A56D-A71BA9318B62}" name="Column2599"/>
    <tableColumn id="2615" xr3:uid="{832D651F-FCE8-4F9F-AC5E-6CDFADB95A97}" name="Column2600"/>
    <tableColumn id="2616" xr3:uid="{AF9A0B56-BB7D-4B51-BAA2-F0683724BF7B}" name="Column2601"/>
    <tableColumn id="2617" xr3:uid="{89B796B8-A290-48F9-93BF-197C49252011}" name="Column2602"/>
    <tableColumn id="2618" xr3:uid="{0425B726-E300-4D58-B60E-18A949031B39}" name="Column2603"/>
    <tableColumn id="2619" xr3:uid="{408625D9-62C7-4A8B-9A5C-B0B182259D19}" name="Column2604"/>
    <tableColumn id="2620" xr3:uid="{3C2FC83E-EA35-426F-A1DD-562D3743C595}" name="Column2605"/>
    <tableColumn id="2621" xr3:uid="{48072024-CCD9-4CC3-ACDA-691C8B106E6B}" name="Column2606"/>
    <tableColumn id="2622" xr3:uid="{385F2706-F9D8-4E57-80EE-0A2A1BB4ED5C}" name="Column2607"/>
    <tableColumn id="2623" xr3:uid="{A58475A3-409C-4506-A2B8-71A706E79BE8}" name="Column2608"/>
    <tableColumn id="2624" xr3:uid="{4A7C8FBE-50DD-4925-A118-D8F47FF9773C}" name="Column2609"/>
    <tableColumn id="2625" xr3:uid="{AB6D877B-D671-41B3-8345-8C879B996A4E}" name="Column2610"/>
    <tableColumn id="2626" xr3:uid="{1B7A407D-D898-4248-9750-E46ACE418758}" name="Column2611"/>
    <tableColumn id="2627" xr3:uid="{1B8F2DCF-6B17-401F-B390-7BCCCDC8B445}" name="Column2612"/>
    <tableColumn id="2628" xr3:uid="{42AEB231-696B-4077-9A6F-4436765B2247}" name="Column2613"/>
    <tableColumn id="2629" xr3:uid="{26A5DCA6-2AEC-4475-A0FA-BC363FED783D}" name="Column2614"/>
    <tableColumn id="2630" xr3:uid="{1F76D96A-4A9C-45A0-9335-B0A63D114CC1}" name="Column2615"/>
    <tableColumn id="2631" xr3:uid="{FE4E7AC4-8DC7-42B2-AA8E-8BD9DEF095A0}" name="Column2616"/>
    <tableColumn id="2632" xr3:uid="{31EF7295-623E-45FD-B703-445BB34BE478}" name="Column2617"/>
    <tableColumn id="2633" xr3:uid="{497C6011-C0BA-4744-A4B0-B4F6F7822623}" name="Column2618"/>
    <tableColumn id="2634" xr3:uid="{5E00C5DF-E09C-4398-AFCF-0F5DBDF87A0D}" name="Column2619"/>
    <tableColumn id="2635" xr3:uid="{A9363F39-1F5D-45EB-8BA5-C6219A21D97C}" name="Column2620"/>
    <tableColumn id="2636" xr3:uid="{51C787CD-2A9B-4F32-B8EC-A8CE2335D75E}" name="Column2621"/>
    <tableColumn id="2637" xr3:uid="{E45CDC99-4E00-4CB1-820B-A9539A70E4B3}" name="Column2622"/>
    <tableColumn id="2638" xr3:uid="{F136A903-0430-43DB-AACE-BD1067FFDF2F}" name="Column2623"/>
    <tableColumn id="2639" xr3:uid="{84220CF9-72A9-4FD4-ACF7-B77712D451F1}" name="Column2624"/>
    <tableColumn id="2640" xr3:uid="{063DDA57-3F60-4701-901C-B6B185606A51}" name="Column2625"/>
    <tableColumn id="2641" xr3:uid="{44F94C5E-AC19-4FC3-BE14-BD42EBFF14CB}" name="Column2626"/>
    <tableColumn id="2642" xr3:uid="{9BCDFAD8-1BE2-4C62-B390-35D6FEAA1A67}" name="Column2627"/>
    <tableColumn id="2643" xr3:uid="{D53DD1D3-C04F-43C2-A0E2-E6B77E304FDE}" name="Column2628"/>
    <tableColumn id="2644" xr3:uid="{6956CE9F-B8B1-409E-BD0E-E5B9F2ECA23A}" name="Column2629"/>
    <tableColumn id="2645" xr3:uid="{D4F84D1F-FB09-45DB-9EC2-ADA8553B58CF}" name="Column2630"/>
    <tableColumn id="2646" xr3:uid="{77A9DC5C-8E8A-4A9C-9141-B20CBF28FBBC}" name="Column2631"/>
    <tableColumn id="2647" xr3:uid="{0FEA913A-BF06-4D35-9BCA-BF73885DD778}" name="Column2632"/>
    <tableColumn id="2648" xr3:uid="{ABDD43C9-C0B2-41B7-AD94-A1806F2511CA}" name="Column2633"/>
    <tableColumn id="2649" xr3:uid="{7B24B8A8-8166-4A1F-9AF1-FBAFDF5AF55C}" name="Column2634"/>
    <tableColumn id="2650" xr3:uid="{8A4A3C15-5866-4660-9083-30390668558C}" name="Column2635"/>
    <tableColumn id="2651" xr3:uid="{5FCF0D45-81E3-4960-A63E-EA09DB56B0E8}" name="Column2636"/>
    <tableColumn id="2652" xr3:uid="{F375BA8D-30B7-4297-A18A-3EA04237A3A6}" name="Column2637"/>
    <tableColumn id="2653" xr3:uid="{ED90F438-1487-44BD-A37B-ADB2920D370D}" name="Column2638"/>
    <tableColumn id="2654" xr3:uid="{938B0E1D-94DD-40E5-B4A0-9E961360A1B8}" name="Column2639"/>
    <tableColumn id="2655" xr3:uid="{F934EDCF-5240-495E-ADAC-E25230991A84}" name="Column2640"/>
    <tableColumn id="2656" xr3:uid="{B8416817-2E70-461E-AEEC-1EC20523B2E2}" name="Column2641"/>
    <tableColumn id="2657" xr3:uid="{1413EA34-C87B-4539-8E36-21B03173ABEF}" name="Column2642"/>
    <tableColumn id="2658" xr3:uid="{F7860AAA-A5B6-468C-840F-6A13B6D867C9}" name="Column2643"/>
    <tableColumn id="2659" xr3:uid="{2657245E-70E8-4735-904D-0D028BBC5AF6}" name="Column2644"/>
    <tableColumn id="2660" xr3:uid="{50825485-1943-4683-8AE1-FBA33CDE0449}" name="Column2645"/>
    <tableColumn id="2661" xr3:uid="{47ED36E6-B99B-4C90-A00C-2D6F211F190E}" name="Column2646"/>
    <tableColumn id="2662" xr3:uid="{0E509DF0-71A4-4F7F-AB0C-5B27364CC827}" name="Column2647"/>
    <tableColumn id="2663" xr3:uid="{E36916BA-7524-409C-8388-A2B18AEF1BEF}" name="Column2648"/>
    <tableColumn id="2664" xr3:uid="{DAB47ABE-C76B-414C-AE30-A3054D94990D}" name="Column2649"/>
    <tableColumn id="2665" xr3:uid="{27EE6F69-C8B6-4A33-9FA9-8CA0A99C5249}" name="Column2650"/>
    <tableColumn id="2666" xr3:uid="{956C9517-C4CF-4F2B-BBA7-750199BE4740}" name="Column2651"/>
    <tableColumn id="2667" xr3:uid="{D800B27A-4D14-423B-B3D3-631F88BD8448}" name="Column2652"/>
    <tableColumn id="2668" xr3:uid="{05CE55B8-A494-47C9-8E8A-E8A95F740831}" name="Column2653"/>
    <tableColumn id="2669" xr3:uid="{3AF556A4-2D3C-47CB-BE28-5B5D469C2A0F}" name="Column2654"/>
    <tableColumn id="2670" xr3:uid="{60592504-03A0-4E2F-A486-0712DA6224DE}" name="Column2655"/>
    <tableColumn id="2671" xr3:uid="{E5A21805-89CA-4972-BEE3-ED5E99D6D089}" name="Column2656"/>
    <tableColumn id="2672" xr3:uid="{F862192A-CC7C-4085-96FD-C0A62114BD90}" name="Column2657"/>
    <tableColumn id="2673" xr3:uid="{A136804F-A2E7-40DB-92CC-AE8E10B6A345}" name="Column2658"/>
    <tableColumn id="2674" xr3:uid="{3643275D-B3AD-4CA7-BD22-D66B2873AAA7}" name="Column2659"/>
    <tableColumn id="2675" xr3:uid="{38727F97-53B0-4D9F-937E-FC9BD2177AFA}" name="Column2660"/>
    <tableColumn id="2676" xr3:uid="{BF712D63-B72C-4AD5-B081-197B267AD40C}" name="Column2661"/>
    <tableColumn id="2677" xr3:uid="{6EE2F288-984E-48CE-80FC-09449C6C1943}" name="Column2662"/>
    <tableColumn id="2678" xr3:uid="{AE2A4B54-DEA5-4D6F-AD26-7B095AE3C2AF}" name="Column2663"/>
    <tableColumn id="2679" xr3:uid="{6F61EF01-BFA6-4FDB-9B54-E49AD50F6588}" name="Column2664"/>
    <tableColumn id="2680" xr3:uid="{A3781156-60A7-4FBC-B387-ED4980880E76}" name="Column2665"/>
    <tableColumn id="2681" xr3:uid="{857362B1-E4BD-4DC8-B90A-3197E936CBB8}" name="Column2666"/>
    <tableColumn id="2682" xr3:uid="{889DB9D5-E867-4510-ADF8-C092D72331A8}" name="Column2667"/>
    <tableColumn id="2683" xr3:uid="{21D9E47E-D7C2-4819-90D1-EE0D9B7EB453}" name="Column2668"/>
    <tableColumn id="2684" xr3:uid="{C89B920D-44B2-49F4-9C9D-B022DA756A21}" name="Column2669"/>
    <tableColumn id="2685" xr3:uid="{9C59552D-6813-45A8-BEED-E9EEE3DFE528}" name="Column2670"/>
    <tableColumn id="2686" xr3:uid="{B3E218C6-AC9A-49B9-B103-3D5C3AF5459D}" name="Column2671"/>
    <tableColumn id="2687" xr3:uid="{27C83011-D7CC-432A-82E2-4C5238D3DB54}" name="Column2672"/>
    <tableColumn id="2688" xr3:uid="{FC9080D8-8B8F-45F6-AE67-DAFF625DED2D}" name="Column2673"/>
    <tableColumn id="2689" xr3:uid="{497F92BC-C0FC-46BE-B2EB-A80DA0AF15FB}" name="Column2674"/>
    <tableColumn id="2690" xr3:uid="{1D24BECF-378C-4F74-B58E-DBF686B670E4}" name="Column2675"/>
    <tableColumn id="2691" xr3:uid="{033FD8C2-E837-4644-ACD6-5DF4F687504F}" name="Column2676"/>
    <tableColumn id="2692" xr3:uid="{12FA06D3-47CA-4CD4-9E55-377D0195667D}" name="Column2677"/>
    <tableColumn id="2693" xr3:uid="{1F5142BA-1530-4715-8606-D31479CDDB2D}" name="Column2678"/>
    <tableColumn id="2694" xr3:uid="{8325303A-EB4C-451A-933A-064C0C5AC879}" name="Column2679"/>
    <tableColumn id="2695" xr3:uid="{8944BE24-E01D-4717-B240-F7F4669291CA}" name="Column2680"/>
    <tableColumn id="2696" xr3:uid="{44BC9261-CF96-421D-81D2-1AA3DCA69E03}" name="Column2681"/>
    <tableColumn id="2697" xr3:uid="{ABABE34A-8E6C-4C5F-A00D-C2DE3BE7B991}" name="Column2682"/>
    <tableColumn id="2698" xr3:uid="{58779C45-A683-464B-BC03-EBCC78AF7ED9}" name="Column2683"/>
    <tableColumn id="2699" xr3:uid="{087F8CD1-565C-4B3B-9BE3-651AA052DDD9}" name="Column2684"/>
    <tableColumn id="2700" xr3:uid="{EB61C239-9D6F-4F33-B619-4AB18E39ECCA}" name="Column2685"/>
    <tableColumn id="2701" xr3:uid="{48C7F90C-B80E-41FE-969F-2C0228563660}" name="Column2686"/>
    <tableColumn id="2702" xr3:uid="{57D9839E-B01E-4177-9FF9-CC6ADF6E6A4F}" name="Column2687"/>
    <tableColumn id="2703" xr3:uid="{BED3E1A9-DD96-434D-85E8-27CF7D52EB03}" name="Column2688"/>
    <tableColumn id="2704" xr3:uid="{2F3F4225-2E1D-4C95-83BB-97A40CDA527A}" name="Column2689"/>
    <tableColumn id="2705" xr3:uid="{5E2C8A5C-34B8-4324-AB91-EFA78CF4DD22}" name="Column2690"/>
    <tableColumn id="2706" xr3:uid="{3F2909B6-40C1-448D-AD56-B1F9762B9E5D}" name="Column2691"/>
    <tableColumn id="2707" xr3:uid="{86D9E15F-2522-44F3-B5E9-EBA8524ECB8E}" name="Column2692"/>
    <tableColumn id="2708" xr3:uid="{07CAB0CD-8FE1-45F3-99E2-0430253C7C24}" name="Column2693"/>
    <tableColumn id="2709" xr3:uid="{E37869A7-D4B4-4CDA-9209-CE3872643850}" name="Column2694"/>
    <tableColumn id="2710" xr3:uid="{468B6D5E-7DD7-4933-A9A3-F557B3874A6A}" name="Column2695"/>
    <tableColumn id="2711" xr3:uid="{81A7497A-98E1-43B9-83C6-893C4088CF9E}" name="Column2696"/>
    <tableColumn id="2712" xr3:uid="{AC1F8F08-C80E-4560-B8F4-CE21DB444262}" name="Column2697"/>
    <tableColumn id="2713" xr3:uid="{081C316D-6BA3-4739-BD9E-B02AE17240AC}" name="Column2698"/>
    <tableColumn id="2714" xr3:uid="{FECBFCB8-02C6-4D9E-8D11-EFB327882310}" name="Column2699"/>
    <tableColumn id="2715" xr3:uid="{3FD93C50-5ED9-436B-9CE3-ADB877AD7846}" name="Column2700"/>
    <tableColumn id="2716" xr3:uid="{F84F9348-EC14-473A-A82A-21D4C69F1306}" name="Column2701"/>
    <tableColumn id="2717" xr3:uid="{3B24A27C-C7DE-4A6E-83D1-ECAEC677419F}" name="Column2702"/>
    <tableColumn id="2718" xr3:uid="{04EC5227-E600-4327-8546-EBCFE858E58E}" name="Column2703"/>
    <tableColumn id="2719" xr3:uid="{0E123EE5-A424-4602-B2CF-442377BD2DC9}" name="Column2704"/>
    <tableColumn id="2720" xr3:uid="{ADC6FBE9-0E2E-4B02-AC1C-2EF2309DE835}" name="Column2705"/>
    <tableColumn id="2721" xr3:uid="{59F92DCD-9D38-474F-8D19-D153897DBDDC}" name="Column2706"/>
    <tableColumn id="2722" xr3:uid="{8633CA4E-CE2D-49B1-9744-83F5E61F74DA}" name="Column2707"/>
    <tableColumn id="2723" xr3:uid="{F72FB16E-BE23-47C6-9C41-43489F46283F}" name="Column2708"/>
    <tableColumn id="2724" xr3:uid="{72571E2D-1E92-482E-BA2F-87DFF68CD73E}" name="Column2709"/>
    <tableColumn id="2725" xr3:uid="{D3DC2A2E-0F67-479A-8F87-A589639C72CB}" name="Column2710"/>
    <tableColumn id="2726" xr3:uid="{0321748C-FC16-4D22-9199-0B35FA5C71F2}" name="Column2711"/>
    <tableColumn id="2727" xr3:uid="{8D9E4C2D-D410-480B-B072-33DFD6A9F38F}" name="Column2712"/>
    <tableColumn id="2728" xr3:uid="{8E8F00DF-FD0D-4111-B2E4-727A022D5B9A}" name="Column2713"/>
    <tableColumn id="2729" xr3:uid="{CB85108B-F87D-4674-B0B2-3608CA74D911}" name="Column2714"/>
    <tableColumn id="2730" xr3:uid="{BA2E4253-8F11-48C3-AD0D-DA03F486E5EC}" name="Column2715"/>
    <tableColumn id="2731" xr3:uid="{5F5A900E-7852-4684-9436-85BE52BD9964}" name="Column2716"/>
    <tableColumn id="2732" xr3:uid="{3200A630-9814-42A8-B3A7-890DDB15E413}" name="Column2717"/>
    <tableColumn id="2733" xr3:uid="{4894D44B-2DBF-48A5-92E7-81E47C1BCBCE}" name="Column2718"/>
    <tableColumn id="2734" xr3:uid="{BA2F1C96-FE4C-4CAB-A027-B87D5DDC5988}" name="Column2719"/>
    <tableColumn id="2735" xr3:uid="{E8DF67E8-ABB2-4162-AA29-F3C17B2BD197}" name="Column2720"/>
    <tableColumn id="2736" xr3:uid="{6980897D-BDD6-4F67-B29E-2B30D2E4C382}" name="Column2721"/>
    <tableColumn id="2737" xr3:uid="{81E40E40-49E1-4FB2-871D-72F2ECE5D3EF}" name="Column2722"/>
    <tableColumn id="2738" xr3:uid="{A68C9D87-8161-4A64-A961-4AA25F29BC53}" name="Column2723"/>
    <tableColumn id="2739" xr3:uid="{441D741D-EE73-49BB-852F-9B6166BE6ED5}" name="Column2724"/>
    <tableColumn id="2740" xr3:uid="{4573B940-36ED-49AF-8536-A2EC72968DA0}" name="Column2725"/>
    <tableColumn id="2741" xr3:uid="{8C0B3C11-D0E4-4BCC-9EF1-0F7D0CA9F31A}" name="Column2726"/>
    <tableColumn id="2742" xr3:uid="{C219CA9B-5AF7-445B-B2E2-9D7279A67A74}" name="Column2727"/>
    <tableColumn id="2743" xr3:uid="{4929AAE6-9088-44C2-A229-7BC9BE4C5DB3}" name="Column2728"/>
    <tableColumn id="2744" xr3:uid="{6477B432-FA4F-4A37-B533-A8172B1027E4}" name="Column2729"/>
    <tableColumn id="2745" xr3:uid="{E2BE0DFC-E916-453A-9E9E-5265F54D63F2}" name="Column2730"/>
    <tableColumn id="2746" xr3:uid="{CF509FCD-9A35-41ED-BEA3-2364AF30F637}" name="Column2731"/>
    <tableColumn id="2747" xr3:uid="{77956C02-DB9C-4F0B-B58F-BEB6CA96F3FF}" name="Column2732"/>
    <tableColumn id="2748" xr3:uid="{81643083-3B63-4215-9AF7-F08EE51AAC79}" name="Column2733"/>
    <tableColumn id="2749" xr3:uid="{DAF3A623-E3F4-4E09-B30A-F39276642A5D}" name="Column2734"/>
    <tableColumn id="2750" xr3:uid="{A5EFA930-09FB-452C-A6C9-49AE3B1E9C1A}" name="Column2735"/>
    <tableColumn id="2751" xr3:uid="{2EE66E70-2715-4DEB-ACBB-68AF862CDFD7}" name="Column2736"/>
    <tableColumn id="2752" xr3:uid="{73AF51FF-9D34-4EFB-B63D-85F004CD8949}" name="Column2737"/>
    <tableColumn id="2753" xr3:uid="{7BD2CE7B-4131-46D7-B194-9DD2554AF46B}" name="Column2738"/>
    <tableColumn id="2754" xr3:uid="{EEEF9BA0-C793-495E-B7C6-98D5BA63035C}" name="Column2739"/>
    <tableColumn id="2755" xr3:uid="{C72E4F61-A361-416D-A07A-5E73D24D3321}" name="Column2740"/>
    <tableColumn id="2756" xr3:uid="{AEE209CE-77B0-4D81-92BC-FE115BC7599A}" name="Column2741"/>
    <tableColumn id="2757" xr3:uid="{F28CDAC8-CE44-44F1-BD86-1DC58990A74F}" name="Column2742"/>
    <tableColumn id="2758" xr3:uid="{BAD6DF81-AD92-4005-941F-50FFEB0B6567}" name="Column2743"/>
    <tableColumn id="2759" xr3:uid="{C906B761-194C-4D20-862D-BF10A80DAA55}" name="Column2744"/>
    <tableColumn id="2760" xr3:uid="{CB218604-A2B6-4A0C-AAAE-501C5EC626DC}" name="Column2745"/>
    <tableColumn id="2761" xr3:uid="{ACDBA6C9-0BD6-42B0-A194-3D17C7BF8ED3}" name="Column2746"/>
    <tableColumn id="2762" xr3:uid="{B3049F19-DCC4-403F-9D38-F57BB3F03BBD}" name="Column2747"/>
    <tableColumn id="2763" xr3:uid="{40F73E76-0A3F-4371-8293-CD0B1F87C808}" name="Column2748"/>
    <tableColumn id="2764" xr3:uid="{0F2866EA-0330-4A4A-8BD6-105DC265AA34}" name="Column2749"/>
    <tableColumn id="2765" xr3:uid="{938B2C2C-25BD-438A-BFC7-56E769EE5CC5}" name="Column2750"/>
    <tableColumn id="2766" xr3:uid="{E42D73FF-197A-4062-B347-EA9C7C2B8857}" name="Column2751"/>
    <tableColumn id="2767" xr3:uid="{11A981E1-DF8B-45D5-A918-2EF2CA5B491D}" name="Column2752"/>
    <tableColumn id="2768" xr3:uid="{1A9A69C3-C0A4-4F79-9D01-428EFEE7F5FF}" name="Column2753"/>
    <tableColumn id="2769" xr3:uid="{FBAD2B12-55BD-4750-97A0-1A157BBEEBF6}" name="Column2754"/>
    <tableColumn id="2770" xr3:uid="{D6EB2E97-D420-4D56-BB2A-D4D0C80CCDEA}" name="Column2755"/>
    <tableColumn id="2771" xr3:uid="{8651BD63-F328-42C0-A864-56B6E525D8DE}" name="Column2756"/>
    <tableColumn id="2772" xr3:uid="{1213F632-EE4E-4B01-B9E9-3A8F6EB64F10}" name="Column2757"/>
    <tableColumn id="2773" xr3:uid="{F6A569D3-EDD4-4CD0-A385-01A0AAD5743A}" name="Column2758"/>
    <tableColumn id="2774" xr3:uid="{63B4685B-EDF2-40FA-9E1D-55FC139406C5}" name="Column2759"/>
    <tableColumn id="2775" xr3:uid="{5B458400-50A6-4B37-BC5C-57A6C4683285}" name="Column2760"/>
    <tableColumn id="2776" xr3:uid="{0E91D2F4-70A6-495B-98BD-B3022628E4DA}" name="Column2761"/>
    <tableColumn id="2777" xr3:uid="{B5989630-89CE-44EC-8A53-330CFCF0A0C0}" name="Column2762"/>
    <tableColumn id="2778" xr3:uid="{9D9E454E-8429-44CE-83D6-4AC01097F830}" name="Column2763"/>
    <tableColumn id="2779" xr3:uid="{64A3C0D3-DF51-4FF3-8225-1BCE945D3031}" name="Column2764"/>
    <tableColumn id="2780" xr3:uid="{CA7AF9B7-7B22-4301-A05F-14648DB478C5}" name="Column2765"/>
    <tableColumn id="2781" xr3:uid="{9C58BCB8-71E8-41BA-AEA0-34EED04DC6A9}" name="Column2766"/>
    <tableColumn id="2782" xr3:uid="{CECC3F50-79BF-46DF-9289-F07F6AF26E5F}" name="Column2767"/>
    <tableColumn id="2783" xr3:uid="{95B138DF-EE87-4784-8801-CE85D80D0E8B}" name="Column2768"/>
    <tableColumn id="2784" xr3:uid="{ACEE301D-A6F1-4204-BFA1-ECE44707B134}" name="Column2769"/>
    <tableColumn id="2785" xr3:uid="{145B5D2E-3CE9-4B75-AC7D-1628B6C0CC5D}" name="Column2770"/>
    <tableColumn id="2786" xr3:uid="{D4E2D04E-08E6-4580-BDA1-DFBEE6658D6E}" name="Column2771"/>
    <tableColumn id="2787" xr3:uid="{8A20CB47-3D60-4D57-B19A-8CD8940E27CD}" name="Column2772"/>
    <tableColumn id="2788" xr3:uid="{19A726AB-F993-4A6A-B072-EF67B40830B5}" name="Column2773"/>
    <tableColumn id="2789" xr3:uid="{90697782-0909-44B2-8EFE-DA1EFD613338}" name="Column2774"/>
    <tableColumn id="2790" xr3:uid="{554FE54A-8BCC-432A-ADF1-9C5F75413B87}" name="Column2775"/>
    <tableColumn id="2791" xr3:uid="{A0F2C4FF-FDB7-4D9F-98DC-83044FC8B093}" name="Column2776"/>
    <tableColumn id="2792" xr3:uid="{A60B461A-55E4-415C-8872-36599D63AAA0}" name="Column2777"/>
    <tableColumn id="2793" xr3:uid="{1D0F826A-E9D4-46CF-8496-25AE2AA2D2B4}" name="Column2778"/>
    <tableColumn id="2794" xr3:uid="{3C8E9EC1-5091-486C-B837-6BE74B673AFF}" name="Column2779"/>
    <tableColumn id="2795" xr3:uid="{84B3F648-34D5-41B5-AB3A-A39363A34E76}" name="Column2780"/>
    <tableColumn id="2796" xr3:uid="{00B98026-32E4-44BD-BAD6-F3D444311B06}" name="Column2781"/>
    <tableColumn id="2797" xr3:uid="{D7EE90ED-FC98-4B7E-88BD-2CCC3AE18434}" name="Column2782"/>
    <tableColumn id="2798" xr3:uid="{55A8C666-9A13-460D-80C3-2E3D0A6ED37C}" name="Column2783"/>
    <tableColumn id="2799" xr3:uid="{578DFCF4-DE4E-455A-B4E7-7E19E64A2D41}" name="Column2784"/>
    <tableColumn id="2800" xr3:uid="{CCDC6142-1843-43FC-968A-A2E6604D0B84}" name="Column2785"/>
    <tableColumn id="2801" xr3:uid="{43EEF659-FDA3-4C98-BCD2-F0EAF5F77C33}" name="Column2786"/>
    <tableColumn id="2802" xr3:uid="{6BE0939B-325C-4206-A6BD-F86A4D377418}" name="Column2787"/>
    <tableColumn id="2803" xr3:uid="{D47164CE-F880-49DA-96B3-F14FAB83DB9B}" name="Column2788"/>
    <tableColumn id="2804" xr3:uid="{31329430-1B66-4847-93FC-08B043B57221}" name="Column2789"/>
    <tableColumn id="2805" xr3:uid="{CF744E68-658C-459C-85C9-DBA7C952C444}" name="Column2790"/>
    <tableColumn id="2806" xr3:uid="{ACFC64BB-3E8A-418F-9B18-01049CA46DBF}" name="Column2791"/>
    <tableColumn id="2807" xr3:uid="{022AC15E-D95B-4C16-9708-AE1A0AD9021E}" name="Column2792"/>
    <tableColumn id="2808" xr3:uid="{E67AEADC-46E1-4270-B08A-081255ECB255}" name="Column2793"/>
    <tableColumn id="2809" xr3:uid="{60DFF995-A6B9-4D30-AA50-6BBC024B707E}" name="Column2794"/>
    <tableColumn id="2810" xr3:uid="{87D36A1A-76C3-41CD-885A-6FA9F30CFC2D}" name="Column2795"/>
    <tableColumn id="2811" xr3:uid="{40EA9EFB-A740-4CF6-BF41-26F9D7E568AC}" name="Column2796"/>
    <tableColumn id="2812" xr3:uid="{C74DE440-F084-4D32-BEF5-9D1EC79DFA6D}" name="Column2797"/>
    <tableColumn id="2813" xr3:uid="{4EDE9ED6-5193-4C5C-9172-2E12E8B8759C}" name="Column2798"/>
    <tableColumn id="2814" xr3:uid="{99C2CCE7-E23C-4D0B-8178-1AECC8AD6B05}" name="Column2799"/>
    <tableColumn id="2815" xr3:uid="{F7D683DE-C423-4ECE-B879-AAD7944001CA}" name="Column2800"/>
    <tableColumn id="2816" xr3:uid="{16376391-A7AA-4230-AA97-51F2AA964345}" name="Column2801"/>
    <tableColumn id="2817" xr3:uid="{AA8E7527-8BD4-471C-85E3-7E824C7A2802}" name="Column2802"/>
    <tableColumn id="2818" xr3:uid="{0EC464B2-EDC0-4CE2-BC80-15F8E988081D}" name="Column2803"/>
    <tableColumn id="2819" xr3:uid="{CB599152-F60D-4A47-8A2E-309DE808F2BD}" name="Column2804"/>
    <tableColumn id="2820" xr3:uid="{D5A33570-AEE0-47AB-9DDA-6BB2FCE45273}" name="Column2805"/>
    <tableColumn id="2821" xr3:uid="{358751D6-BE80-4F69-BD7F-A6CFCA995A20}" name="Column2806"/>
    <tableColumn id="2822" xr3:uid="{DEF11089-51C9-4AD6-BB95-E51449931CD0}" name="Column2807"/>
    <tableColumn id="2823" xr3:uid="{DDC2AFE7-1E47-4BDB-992D-7187557831C7}" name="Column2808"/>
    <tableColumn id="2824" xr3:uid="{BAC6264E-4414-4B1C-B2E4-070E2C880437}" name="Column2809"/>
    <tableColumn id="2825" xr3:uid="{12F0A7F0-1D47-4981-B48A-5A52752592AF}" name="Column2810"/>
    <tableColumn id="2826" xr3:uid="{50CBFDF6-993B-4A03-8882-6BED243AC553}" name="Column2811"/>
    <tableColumn id="2827" xr3:uid="{227FE3AE-85C8-47CB-9CDA-40D8323540ED}" name="Column2812"/>
    <tableColumn id="2828" xr3:uid="{0217482B-05B7-4DBE-9D83-A56E3F140673}" name="Column2813"/>
    <tableColumn id="2829" xr3:uid="{0A17C0E3-FB27-4CF1-88D5-7C08B4525731}" name="Column2814"/>
    <tableColumn id="2830" xr3:uid="{F0879688-06F7-4FF7-89A0-577AE147B8C6}" name="Column2815"/>
    <tableColumn id="2831" xr3:uid="{0C4F2B8E-F918-4266-BB4A-8A48A4CEFFD9}" name="Column2816"/>
    <tableColumn id="2832" xr3:uid="{BA0DFBF9-2565-4513-A639-D8C646882795}" name="Column2817"/>
    <tableColumn id="2833" xr3:uid="{48398B78-17C3-43F7-8C2B-710CF4D38C48}" name="Column2818"/>
    <tableColumn id="2834" xr3:uid="{4C1F799D-8CC6-469C-94F7-319997668F2B}" name="Column2819"/>
    <tableColumn id="2835" xr3:uid="{D78C0909-B72F-42AD-A158-8BAFEB5B590A}" name="Column2820"/>
    <tableColumn id="2836" xr3:uid="{1BEF7F21-BB5D-46F6-BE24-F967BF61E9B7}" name="Column2821"/>
    <tableColumn id="2837" xr3:uid="{C2024734-E1FE-4F36-BA90-87517C077C09}" name="Column2822"/>
    <tableColumn id="2838" xr3:uid="{A84E680E-18A5-44FD-8217-0FD80B9C58FE}" name="Column2823"/>
    <tableColumn id="2839" xr3:uid="{C4FED5D0-C9B1-4644-98F7-6EF23902B3EF}" name="Column2824"/>
    <tableColumn id="2840" xr3:uid="{D3E4B3BC-C4CB-48D2-B557-C5165FC5228D}" name="Column2825"/>
    <tableColumn id="2841" xr3:uid="{C2B8B608-F23B-4E1F-8106-37F85DA5481F}" name="Column2826"/>
    <tableColumn id="2842" xr3:uid="{73CA4DBA-9D0E-4D3D-8B6C-D51EB88F7F6A}" name="Column2827"/>
    <tableColumn id="2843" xr3:uid="{A63B8368-2959-4C5F-B1FF-E4E7BEB9CBA6}" name="Column2828"/>
    <tableColumn id="2844" xr3:uid="{137E66FB-1D48-48D2-B681-D77A893A2CC1}" name="Column2829"/>
    <tableColumn id="2845" xr3:uid="{8F564876-4E44-454C-BDF4-AD01FDDB6E3D}" name="Column2830"/>
    <tableColumn id="2846" xr3:uid="{DFD1B5CF-7F2C-427C-A4C4-453EB265BC67}" name="Column2831"/>
    <tableColumn id="2847" xr3:uid="{1776ABF4-2038-4308-88A2-48E6EEB8BF50}" name="Column2832"/>
    <tableColumn id="2848" xr3:uid="{0F3C6D85-B68C-4A26-B6A4-288B964D07CB}" name="Column2833"/>
    <tableColumn id="2849" xr3:uid="{E0C502CE-379A-44B5-A5E2-D97F8229C176}" name="Column2834"/>
    <tableColumn id="2850" xr3:uid="{64A837D3-AE8B-4D93-86BC-294465251220}" name="Column2835"/>
    <tableColumn id="2851" xr3:uid="{3684AF4E-9216-4A0A-9982-E8576C88CD97}" name="Column2836"/>
    <tableColumn id="2852" xr3:uid="{DD022048-8C7E-4018-BEC5-8FD70335B4CF}" name="Column2837"/>
    <tableColumn id="2853" xr3:uid="{AB69B72C-BB1E-4871-927A-34BFC8F25905}" name="Column2838"/>
    <tableColumn id="2854" xr3:uid="{43F46DF6-D68C-4BE6-A5F1-D0B10F837BD5}" name="Column2839"/>
    <tableColumn id="2855" xr3:uid="{D1B4937E-4D52-4E72-B9CE-5F12A699F5DC}" name="Column2840"/>
    <tableColumn id="2856" xr3:uid="{DAD708A3-4EF8-4174-B0EE-284DCB54FE59}" name="Column2841"/>
    <tableColumn id="2857" xr3:uid="{9E6668F1-55A2-47FF-BC04-738F7FD1F1DE}" name="Column2842"/>
    <tableColumn id="2858" xr3:uid="{8F8F7329-71D6-4D4F-BCF0-BDBEE4C730D4}" name="Column2843"/>
    <tableColumn id="2859" xr3:uid="{800A2A87-127E-406E-AE05-45BB802A6CEB}" name="Column2844"/>
    <tableColumn id="2860" xr3:uid="{C1D2D6CF-BBE3-47F4-82AF-A6780D218457}" name="Column2845"/>
    <tableColumn id="2861" xr3:uid="{77D1443B-07EE-4B51-823F-A9E7023D3ADD}" name="Column2846"/>
    <tableColumn id="2862" xr3:uid="{0E6725FB-FBCF-4BCF-8C83-9CC22C33575F}" name="Column2847"/>
    <tableColumn id="2863" xr3:uid="{C062F118-6447-4F88-9A4D-73CF3F8E5500}" name="Column2848"/>
    <tableColumn id="2864" xr3:uid="{91486DFF-DDE0-465E-A394-56FE516AA435}" name="Column2849"/>
    <tableColumn id="2865" xr3:uid="{828C6176-E043-48FD-90E0-F4888465B7C1}" name="Column2850"/>
    <tableColumn id="2866" xr3:uid="{AB7E5FD9-3E1F-4DA2-81CC-FE0E51EF1BAC}" name="Column2851"/>
    <tableColumn id="2867" xr3:uid="{8C0734DF-DF34-410D-9A3A-DC8136711881}" name="Column2852"/>
    <tableColumn id="2868" xr3:uid="{CCFA7D0F-0343-4DC3-A4EE-26D6B127BA91}" name="Column2853"/>
    <tableColumn id="2869" xr3:uid="{7A7FDD5F-9618-4648-AFA3-1F82C4383BF0}" name="Column2854"/>
    <tableColumn id="2870" xr3:uid="{0E4F2859-3E3B-4EC7-87A0-A016E345A72B}" name="Column2855"/>
    <tableColumn id="2871" xr3:uid="{E899F71C-6072-456D-BAF1-675B67891DAC}" name="Column2856"/>
    <tableColumn id="2872" xr3:uid="{B4BD03BD-6A4B-4D0D-A924-E1AB5E6F08BA}" name="Column2857"/>
    <tableColumn id="2873" xr3:uid="{DB8C387D-419A-4B5F-A7D5-35AB747637F5}" name="Column2858"/>
    <tableColumn id="2874" xr3:uid="{C3FE1C72-E261-4C2C-8825-55A5F75CD2C1}" name="Column2859"/>
    <tableColumn id="2875" xr3:uid="{551C94DD-5F18-41B0-95E9-7373EA63FE44}" name="Column2860"/>
    <tableColumn id="2876" xr3:uid="{8923A4C7-FBA1-4FBF-B940-492593C9D131}" name="Column2861"/>
    <tableColumn id="2877" xr3:uid="{9D648331-2D92-40D0-9B73-9E2BAE897BE2}" name="Column2862"/>
    <tableColumn id="2878" xr3:uid="{5E638EE0-25D0-4F78-9C41-13C24A997085}" name="Column2863"/>
    <tableColumn id="2879" xr3:uid="{AB55B76F-C2F7-4696-B4AA-DDE7FFF53A31}" name="Column2864"/>
    <tableColumn id="2880" xr3:uid="{3EDD478E-9B83-41BD-95A9-5DB8BC360676}" name="Column2865"/>
    <tableColumn id="2881" xr3:uid="{D4A07F42-54DD-4D53-8612-3DDEF2D8D228}" name="Column2866"/>
    <tableColumn id="2882" xr3:uid="{B27881AD-5223-416C-B7FE-E56354C81F29}" name="Column2867"/>
    <tableColumn id="2883" xr3:uid="{7598D78C-96BA-4DD9-B981-37DC384277FB}" name="Column2868"/>
    <tableColumn id="2884" xr3:uid="{A540B58E-9E30-4024-94D9-F0B93F56FD18}" name="Column2869"/>
    <tableColumn id="2885" xr3:uid="{E61FE090-9CB8-4CAC-A0BB-C47C7C21FECA}" name="Column2870"/>
    <tableColumn id="2886" xr3:uid="{E34D0CF1-B3FC-4327-B051-B39D00E2308C}" name="Column2871"/>
    <tableColumn id="2887" xr3:uid="{EF05849A-86B2-4F2B-941F-C4596D73248B}" name="Column2872"/>
    <tableColumn id="2888" xr3:uid="{003559CC-739E-4EC0-94E1-F6E68493A2F2}" name="Column2873"/>
    <tableColumn id="2889" xr3:uid="{3E6B3246-73D3-4B3B-B35C-1833B6C04568}" name="Column2874"/>
    <tableColumn id="2890" xr3:uid="{47E14234-E2ED-4299-AE91-38570E5E6B78}" name="Column2875"/>
    <tableColumn id="2891" xr3:uid="{C13CCC61-737B-4247-8262-9114E831D007}" name="Column2876"/>
    <tableColumn id="2892" xr3:uid="{51EB1582-ED22-4FEA-94AA-D881162626E7}" name="Column2877"/>
    <tableColumn id="2893" xr3:uid="{28A2EB15-1D3D-4CFC-BA4F-D14AF4EC48B8}" name="Column2878"/>
    <tableColumn id="2894" xr3:uid="{F4DBAC69-977B-4A11-B6FF-C89085DE243B}" name="Column2879"/>
    <tableColumn id="2895" xr3:uid="{2A99B01E-C0D2-4406-870D-CBA71F839116}" name="Column2880"/>
    <tableColumn id="2896" xr3:uid="{67CB9491-7657-4ACE-8E37-F2CF0459F272}" name="Column2881"/>
    <tableColumn id="2897" xr3:uid="{EC98ABC1-7738-4AC0-8BFC-365C848B9A4C}" name="Column2882"/>
    <tableColumn id="2898" xr3:uid="{908EDB17-35CB-459A-980C-63D50E3D766E}" name="Column2883"/>
    <tableColumn id="2899" xr3:uid="{EAB5FAB3-2A2F-4964-877C-1C93440D8959}" name="Column2884"/>
    <tableColumn id="2900" xr3:uid="{261F054F-433C-4619-B26E-F47DF2EA6F1D}" name="Column2885"/>
    <tableColumn id="2901" xr3:uid="{3B091101-1E4A-4274-80CF-2810DDC4E160}" name="Column2886"/>
    <tableColumn id="2902" xr3:uid="{56DB7364-C613-486B-A1E3-BB1B0086EC17}" name="Column2887"/>
    <tableColumn id="2903" xr3:uid="{45217E61-A733-4F7C-8DEB-492010230636}" name="Column2888"/>
    <tableColumn id="2904" xr3:uid="{4A820AE2-39BA-4746-AF39-FD0C45550F8F}" name="Column2889"/>
    <tableColumn id="2905" xr3:uid="{3DBF7B71-E970-4665-AF5B-CA9D712281A2}" name="Column2890"/>
    <tableColumn id="2906" xr3:uid="{9F5B858F-AADE-41A2-BD36-AE3760583721}" name="Column2891"/>
    <tableColumn id="2907" xr3:uid="{DFBEECDC-F7B0-411F-A539-6C34FFFB715C}" name="Column2892"/>
    <tableColumn id="2908" xr3:uid="{95AEF45E-39A0-4DEF-8A1F-9A74D5F386A6}" name="Column2893"/>
    <tableColumn id="2909" xr3:uid="{AFC8B620-B635-4975-8BC3-9E7355FDDC48}" name="Column2894"/>
    <tableColumn id="2910" xr3:uid="{7374714E-8690-4AA5-B466-7AC23499D91F}" name="Column2895"/>
    <tableColumn id="2911" xr3:uid="{093A958E-1404-42B1-A17E-8207F9AC8AB7}" name="Column2896"/>
    <tableColumn id="2912" xr3:uid="{43B397F2-5BB6-4E53-9D1D-2BCF6D00D6D8}" name="Column2897"/>
    <tableColumn id="2913" xr3:uid="{50DDC280-D879-44F2-A164-DC5457372AF9}" name="Column2898"/>
    <tableColumn id="2914" xr3:uid="{E0134BFF-1551-4C69-8A8E-0AD9F4ADFB2C}" name="Column2899"/>
    <tableColumn id="2915" xr3:uid="{1322C3A9-0869-4170-AEC4-AC9B3C4E6CAF}" name="Column2900"/>
    <tableColumn id="2916" xr3:uid="{12D4EFF5-B63B-4063-8711-7A40499F99EC}" name="Column2901"/>
    <tableColumn id="2917" xr3:uid="{82D33CDB-74CD-41AB-A6A6-D6258CCCB16D}" name="Column2902"/>
    <tableColumn id="2918" xr3:uid="{F40200F4-9F11-4E56-AD38-32C2DC0A5635}" name="Column2903"/>
    <tableColumn id="2919" xr3:uid="{40C996C6-773E-49CF-A28D-13115FFF8F38}" name="Column2904"/>
    <tableColumn id="2920" xr3:uid="{B41A2766-D60E-47FE-8964-A24560D96D50}" name="Column2905"/>
    <tableColumn id="2921" xr3:uid="{BD6C872F-4044-431E-A503-8083405B5C9A}" name="Column2906"/>
    <tableColumn id="2922" xr3:uid="{5AC20CF8-BF9C-45FA-A7E7-07C22CBC0470}" name="Column2907"/>
    <tableColumn id="2923" xr3:uid="{0806B569-B56D-4C94-87FF-AEC386136329}" name="Column2908"/>
    <tableColumn id="2924" xr3:uid="{CBE0939B-F68E-44F3-A9B8-BE99320B907E}" name="Column2909"/>
    <tableColumn id="2925" xr3:uid="{82E9192F-307F-4620-BB92-AFCB3B3F1495}" name="Column2910"/>
    <tableColumn id="2926" xr3:uid="{3D719F7F-A37D-48AE-AB55-807E6128F9F9}" name="Column2911"/>
    <tableColumn id="2927" xr3:uid="{95CBF4D7-C608-4B46-95C6-E4B92EAC2EEE}" name="Column2912"/>
    <tableColumn id="2928" xr3:uid="{7D3EE084-C56B-4401-9C88-8BE8204C1A3B}" name="Column2913"/>
    <tableColumn id="2929" xr3:uid="{478CE612-666F-41A8-AAEA-9A8EF9C5A244}" name="Column2914"/>
    <tableColumn id="2930" xr3:uid="{B3429260-B706-43B1-A1CD-570B00636549}" name="Column2915"/>
    <tableColumn id="2931" xr3:uid="{B92F8F41-969A-4450-B072-39D930902402}" name="Column2916"/>
    <tableColumn id="2932" xr3:uid="{4B5CB885-0B0C-4686-AB50-E92E71402D80}" name="Column2917"/>
    <tableColumn id="2933" xr3:uid="{1AE38691-317D-465C-813D-23310F07C3A0}" name="Column2918"/>
    <tableColumn id="2934" xr3:uid="{93A362F2-3A13-48E1-B9E9-E4CD0CB265AB}" name="Column2919"/>
    <tableColumn id="2935" xr3:uid="{3CB32197-E886-4158-9533-D5B91299FB0D}" name="Column2920"/>
    <tableColumn id="2936" xr3:uid="{41CF78EE-C8C1-4686-B524-5F1F0446002C}" name="Column2921"/>
    <tableColumn id="2937" xr3:uid="{FF1821F2-9245-4F5D-BF87-890CA039A218}" name="Column2922"/>
    <tableColumn id="2938" xr3:uid="{CDDC7354-0AB1-404C-A61A-EA163F769AC7}" name="Column2923"/>
    <tableColumn id="2939" xr3:uid="{09414030-231E-45F5-8789-5A8365F8A5B4}" name="Column2924"/>
    <tableColumn id="2940" xr3:uid="{F6E6D756-77C3-4ACA-946C-3EB069DA5528}" name="Column2925"/>
    <tableColumn id="2941" xr3:uid="{EBE7704C-27CF-4343-A930-4E840D20686B}" name="Column2926"/>
    <tableColumn id="2942" xr3:uid="{C6769710-ABA5-42DC-B9AD-9F0C99BE7280}" name="Column2927"/>
    <tableColumn id="2943" xr3:uid="{F566D04A-9930-448F-8041-DB1289D849E1}" name="Column2928"/>
    <tableColumn id="2944" xr3:uid="{78BCFFD6-DF50-43C1-9ED8-6C8779F365E7}" name="Column2929"/>
    <tableColumn id="2945" xr3:uid="{D0D3B0EA-AACE-4140-90E1-E1E9B402C6DB}" name="Column2930"/>
    <tableColumn id="2946" xr3:uid="{88574172-4B8D-4F4E-B096-9BD4738BCF0E}" name="Column2931"/>
    <tableColumn id="2947" xr3:uid="{8C7BA5F6-BDD0-41EB-8B4D-6DCC240CCA6A}" name="Column2932"/>
    <tableColumn id="2948" xr3:uid="{C2711409-34A4-4236-8082-99243B30D15B}" name="Column2933"/>
    <tableColumn id="2949" xr3:uid="{84FBACF1-A5C0-451D-BCE8-22CA34BEC093}" name="Column2934"/>
    <tableColumn id="2950" xr3:uid="{4930D20C-8EC2-4846-8B9E-2033E899F005}" name="Column2935"/>
    <tableColumn id="2951" xr3:uid="{C8451F4F-1414-4835-AB3B-8CF6151E798A}" name="Column2936"/>
    <tableColumn id="2952" xr3:uid="{8B7F349F-9913-4CC4-9EA0-D58DF06463F0}" name="Column2937"/>
    <tableColumn id="2953" xr3:uid="{E29F59B0-D4CD-418A-9D3D-A5859BDC6A98}" name="Column2938"/>
    <tableColumn id="2954" xr3:uid="{2F23532E-4724-46E9-BC43-90F6F7B972F7}" name="Column2939"/>
    <tableColumn id="2955" xr3:uid="{B8BCADF0-07FB-46F0-A61B-74904CB2A323}" name="Column2940"/>
    <tableColumn id="2956" xr3:uid="{3E90ECD4-417D-4DA7-B0B7-7A3E43984154}" name="Column2941"/>
    <tableColumn id="2957" xr3:uid="{5E99FA45-83BB-4910-8D57-81EBD58ABBFB}" name="Column2942"/>
    <tableColumn id="2958" xr3:uid="{5416DC25-B8D7-4DAD-913F-C6E61FED144D}" name="Column2943"/>
    <tableColumn id="2959" xr3:uid="{03CB13B5-A67C-40A9-8B62-A801A212B07C}" name="Column2944"/>
    <tableColumn id="2960" xr3:uid="{B5D143A8-3A5C-4CF2-8A7D-89F4B7743D77}" name="Column2945"/>
    <tableColumn id="2961" xr3:uid="{4D70FE92-BAFC-4F16-8550-A0F137621032}" name="Column2946"/>
    <tableColumn id="2962" xr3:uid="{D79EF1C2-5D17-4E12-A484-6ADBFEA8AD3E}" name="Column2947"/>
    <tableColumn id="2963" xr3:uid="{637D707B-FE5F-47F5-8865-6B32F68AD3BC}" name="Column2948"/>
    <tableColumn id="2964" xr3:uid="{B3AD7AF6-79A2-4D1A-B7D1-F90AF6A17D23}" name="Column2949"/>
    <tableColumn id="2965" xr3:uid="{CE3B99F2-9208-48DB-A36D-A8C01B76C17D}" name="Column2950"/>
    <tableColumn id="2966" xr3:uid="{BD8A8546-7A8C-43E8-AE11-23A5D09B5631}" name="Column2951"/>
    <tableColumn id="2967" xr3:uid="{86051CAB-A7C9-455A-AF9E-D9365BDD964E}" name="Column2952"/>
    <tableColumn id="2968" xr3:uid="{36991AC0-7795-4EED-BBAE-9692A41A5CE3}" name="Column2953"/>
    <tableColumn id="2969" xr3:uid="{EFC608C3-4DD5-4346-AA13-07AB8E9A893B}" name="Column2954"/>
    <tableColumn id="2970" xr3:uid="{844A47FE-C960-4C32-8F2A-4FE9DEFBD657}" name="Column2955"/>
    <tableColumn id="2971" xr3:uid="{DA67D816-A8FC-4F8C-B1E7-F5B39B6A069A}" name="Column2956"/>
    <tableColumn id="2972" xr3:uid="{99DFF8C7-E4A2-4439-90DF-3CC4848AB2DA}" name="Column2957"/>
    <tableColumn id="2973" xr3:uid="{DAEFDE39-7155-4634-BA89-DC5C77E90F60}" name="Column2958"/>
    <tableColumn id="2974" xr3:uid="{5259A726-45F5-4FEA-B5C9-C64A8C0B35A2}" name="Column2959"/>
    <tableColumn id="2975" xr3:uid="{990DECC9-6AB9-448F-9CFD-EDD7E676F294}" name="Column2960"/>
    <tableColumn id="2976" xr3:uid="{F4D1DE4F-0B34-4FFC-8FB7-6DF9321724C2}" name="Column2961"/>
    <tableColumn id="2977" xr3:uid="{568F192A-EE63-41C9-9CA7-FA56C6A8D402}" name="Column2962"/>
    <tableColumn id="2978" xr3:uid="{F529AFD4-591F-42F6-8218-186F415FA10F}" name="Column2963"/>
    <tableColumn id="2979" xr3:uid="{7339355D-528A-4D26-9C99-7EB0FAA6C07A}" name="Column2964"/>
    <tableColumn id="2980" xr3:uid="{7FCCA18E-B7E2-4B16-8E5D-6AA4B231DE33}" name="Column2965"/>
    <tableColumn id="2981" xr3:uid="{72491808-2AEA-482E-B441-D5C4293880E2}" name="Column2966"/>
    <tableColumn id="2982" xr3:uid="{D9F7B27F-1A57-4036-9BDB-8DE8048A3FC7}" name="Column2967"/>
    <tableColumn id="2983" xr3:uid="{F58481A7-1F4D-4121-A088-AC118501F0D4}" name="Column2968"/>
    <tableColumn id="2984" xr3:uid="{C53D1334-33CC-46A4-8C34-9C837F0CA016}" name="Column2969"/>
    <tableColumn id="2985" xr3:uid="{DAFE9980-5389-4AEF-8AFE-2601E6587588}" name="Column2970"/>
    <tableColumn id="2986" xr3:uid="{167D119A-33B3-4453-AC59-D07809B01E3E}" name="Column2971"/>
    <tableColumn id="2987" xr3:uid="{8640F026-25BD-4A51-A82B-214555AD4A27}" name="Column2972"/>
    <tableColumn id="2988" xr3:uid="{D3127DE1-F5B8-42E8-8B62-543A1C7F336D}" name="Column2973"/>
    <tableColumn id="2989" xr3:uid="{D45B1F93-0595-4BFB-9CE0-7C2C45AB03D1}" name="Column2974"/>
    <tableColumn id="2990" xr3:uid="{445FC582-4097-4ED1-92E8-A179D572D302}" name="Column2975"/>
    <tableColumn id="2991" xr3:uid="{3E344178-A392-4C0E-89D1-8EA782F149BC}" name="Column2976"/>
    <tableColumn id="2992" xr3:uid="{9D72431F-5F3A-4C86-9118-3CF43A061BE7}" name="Column2977"/>
    <tableColumn id="2993" xr3:uid="{851EE727-BF45-4FBB-9B23-501B77C99FDC}" name="Column2978"/>
    <tableColumn id="2994" xr3:uid="{B60E1450-C7C5-4CDA-8BFD-36446F1278CF}" name="Column2979"/>
    <tableColumn id="2995" xr3:uid="{F89A9C75-5460-45BD-A06B-4D9F079BD903}" name="Column2980"/>
    <tableColumn id="2996" xr3:uid="{62C8AEA7-303B-46E8-B3C2-A300D16ABB0F}" name="Column2981"/>
    <tableColumn id="2997" xr3:uid="{B411505C-F9DB-48A0-A59D-9761F95F193D}" name="Column2982"/>
    <tableColumn id="2998" xr3:uid="{5869A767-A0BF-4A23-BD4D-7C8534621358}" name="Column2983"/>
    <tableColumn id="2999" xr3:uid="{8C188B41-13F3-486A-BD60-2AB1F423E565}" name="Column2984"/>
    <tableColumn id="3000" xr3:uid="{9AD7F752-6948-419D-A4BA-5BAF0FBA3EF4}" name="Column2985"/>
    <tableColumn id="3001" xr3:uid="{24B23ECA-F246-40F3-AADD-F43122879B02}" name="Column2986"/>
    <tableColumn id="3002" xr3:uid="{A00C428E-0458-4527-8A63-055AF0730D64}" name="Column2987"/>
    <tableColumn id="3003" xr3:uid="{FA4D9DA3-8328-41A3-B19D-27FA5A278C9D}" name="Column2988"/>
    <tableColumn id="3004" xr3:uid="{988F2C3E-C7AA-46CC-8A6C-76120F1E948D}" name="Column2989"/>
    <tableColumn id="3005" xr3:uid="{1AB1D664-E10C-440E-AC90-2B413A8DA288}" name="Column2990"/>
    <tableColumn id="3006" xr3:uid="{9DBCA859-FD2F-4857-A506-4BFB7E716FA9}" name="Column2991"/>
    <tableColumn id="3007" xr3:uid="{B96C2E0E-7873-4551-9928-37AE0ADE17B9}" name="Column2992"/>
    <tableColumn id="3008" xr3:uid="{46DD89FC-A4DD-4059-A368-C321E7966E5C}" name="Column2993"/>
    <tableColumn id="3009" xr3:uid="{4E97167F-8B31-4C33-B9AA-B2C49451D557}" name="Column2994"/>
    <tableColumn id="3010" xr3:uid="{6CD5FB5E-B683-43C9-B493-6C242BFBB6F6}" name="Column2995"/>
    <tableColumn id="3011" xr3:uid="{56156349-73F7-469F-98AA-DEF61E42A4E5}" name="Column2996"/>
    <tableColumn id="3012" xr3:uid="{86F8C06C-6181-45A5-84F0-BE492AF9C26A}" name="Column2997"/>
    <tableColumn id="3013" xr3:uid="{93AC99BD-50C5-40A7-8CCC-3AFCA0961A6C}" name="Column2998"/>
    <tableColumn id="3014" xr3:uid="{02611676-7898-4F86-86BF-32091B06636B}" name="Column2999"/>
    <tableColumn id="3015" xr3:uid="{457AE508-E677-4A2B-9812-B8BE16B73C3C}" name="Column3000"/>
    <tableColumn id="3016" xr3:uid="{056E6197-96EC-462C-9DFA-E40C3EF0461E}" name="Column3001"/>
    <tableColumn id="3017" xr3:uid="{606B2E13-B837-4E03-86DB-86572C7131EC}" name="Column3002"/>
    <tableColumn id="3018" xr3:uid="{C8D605BC-A844-4FFC-A554-63188DAD2F19}" name="Column3003"/>
    <tableColumn id="3019" xr3:uid="{9263E3BD-F60B-4854-A677-1C6EC16D0EB3}" name="Column3004"/>
    <tableColumn id="3020" xr3:uid="{B175E3C7-FC4F-45E6-AB66-51812A62EEF1}" name="Column3005"/>
    <tableColumn id="3021" xr3:uid="{025AD5FF-8C87-4B40-8D59-E841C074360B}" name="Column3006"/>
    <tableColumn id="3022" xr3:uid="{608252C0-BA10-4EBE-A178-260F44B1C8EB}" name="Column3007"/>
    <tableColumn id="3023" xr3:uid="{2017DAF3-6F5A-4A52-82D5-3261869FDBA7}" name="Column3008"/>
    <tableColumn id="3024" xr3:uid="{E1A929F9-4DA0-44FD-8CA7-B7BB0EA78C63}" name="Column3009"/>
    <tableColumn id="3025" xr3:uid="{A6EFA40B-7B53-4D8C-9231-008CD072F344}" name="Column3010"/>
    <tableColumn id="3026" xr3:uid="{99C62A5F-DFC3-45F6-8584-84546246B039}" name="Column3011"/>
    <tableColumn id="3027" xr3:uid="{BD014553-4DD3-4BCF-889C-60714377345E}" name="Column3012"/>
    <tableColumn id="3028" xr3:uid="{53C62B6B-04C4-46ED-A2DC-37B43777F5B7}" name="Column3013"/>
    <tableColumn id="3029" xr3:uid="{38D1FDB1-C6C8-4E18-9886-3A4B0A23E6FA}" name="Column3014"/>
    <tableColumn id="3030" xr3:uid="{1FE4201C-E708-401E-92DC-B9979767835B}" name="Column3015"/>
    <tableColumn id="3031" xr3:uid="{DAF7F55F-657F-4D46-B3D5-71CF5398BD10}" name="Column3016"/>
    <tableColumn id="3032" xr3:uid="{F645D74D-915E-4F96-96A6-09F3322E9E99}" name="Column3017"/>
    <tableColumn id="3033" xr3:uid="{D6F53864-539A-463A-92EF-B22B1E21C08E}" name="Column3018"/>
    <tableColumn id="3034" xr3:uid="{89BCAFE0-3BB9-4AFA-99AA-13ED477EF770}" name="Column3019"/>
    <tableColumn id="3035" xr3:uid="{51D3EC86-A8CD-46D1-A0A1-F30534ACB276}" name="Column3020"/>
    <tableColumn id="3036" xr3:uid="{C7875199-3198-46FE-AA00-8B60C47326FE}" name="Column3021"/>
    <tableColumn id="3037" xr3:uid="{9D412D1E-AE47-4822-9AB4-2926CECCB620}" name="Column3022"/>
    <tableColumn id="3038" xr3:uid="{100D4E6C-49D8-4DCC-9957-2E65C8AE237F}" name="Column3023"/>
    <tableColumn id="3039" xr3:uid="{8D22CCD2-9A19-46EA-A8A1-B1F682B1C14E}" name="Column3024"/>
    <tableColumn id="3040" xr3:uid="{1182D131-CACA-4A47-8359-783C669AB4A9}" name="Column3025"/>
    <tableColumn id="3041" xr3:uid="{E0F499A3-1B6C-4AB8-9B8F-177E5842B5AB}" name="Column3026"/>
    <tableColumn id="3042" xr3:uid="{652ED335-5CA8-4562-9431-06BF01B6F9CC}" name="Column3027"/>
    <tableColumn id="3043" xr3:uid="{1ED055EB-75E5-4432-9710-47C3741B69FA}" name="Column3028"/>
    <tableColumn id="3044" xr3:uid="{1EDC6A76-B34C-425A-9BDE-5E9500309A51}" name="Column3029"/>
    <tableColumn id="3045" xr3:uid="{3D0213A0-64C7-4D6D-A8B0-3E9EBAF21695}" name="Column3030"/>
    <tableColumn id="3046" xr3:uid="{E9FE2B1B-8E6B-4326-9FBA-FBFB4AEF56BF}" name="Column3031"/>
    <tableColumn id="3047" xr3:uid="{AC2FF86C-5C9D-42A0-B186-1576A0C5A6AC}" name="Column3032"/>
    <tableColumn id="3048" xr3:uid="{2A4A0F04-A6C5-49A1-9AD0-5784C30A0BD3}" name="Column3033"/>
    <tableColumn id="3049" xr3:uid="{50DF3F2D-E896-48B4-BD26-413125937FF7}" name="Column3034"/>
    <tableColumn id="3050" xr3:uid="{4D22D528-7CC8-4E62-B960-A0582F5410DB}" name="Column3035"/>
    <tableColumn id="3051" xr3:uid="{2D13FEE3-C746-4725-A012-B3945410D7B5}" name="Column3036"/>
    <tableColumn id="3052" xr3:uid="{C15E25F1-ADF2-46CF-A853-6642957B1131}" name="Column3037"/>
    <tableColumn id="3053" xr3:uid="{9C610669-593C-40A3-8786-06A425D8EE3A}" name="Column3038"/>
    <tableColumn id="3054" xr3:uid="{CCD96EC1-41CF-4605-A742-F526DB65AE24}" name="Column3039"/>
    <tableColumn id="3055" xr3:uid="{004B4423-7FBF-4635-9D31-766F09A5BEC7}" name="Column3040"/>
    <tableColumn id="3056" xr3:uid="{D20D76FE-37B2-473D-9355-F45378B259E6}" name="Column3041"/>
    <tableColumn id="3057" xr3:uid="{E595F60E-F9C5-4B73-A3BD-93960ACF650A}" name="Column3042"/>
    <tableColumn id="3058" xr3:uid="{91715B00-8D32-482C-9B54-7B48BBCB41C6}" name="Column3043"/>
    <tableColumn id="3059" xr3:uid="{80B21FD5-9A10-484A-9F0C-056F5B39C634}" name="Column3044"/>
    <tableColumn id="3060" xr3:uid="{EE9DF1FB-00CE-4DB4-B46F-0A4CB4C11E81}" name="Column3045"/>
    <tableColumn id="3061" xr3:uid="{1217C538-F202-4142-9122-40D44A03509B}" name="Column3046"/>
    <tableColumn id="3062" xr3:uid="{17A2116A-BF57-4AAD-A341-D990D94CBBF7}" name="Column3047"/>
    <tableColumn id="3063" xr3:uid="{14FE6B13-F56B-4C52-BA95-AB90CB4DDA6F}" name="Column3048"/>
    <tableColumn id="3064" xr3:uid="{D74B2B2A-C408-48A5-9FD6-7C9AB728CA1A}" name="Column3049"/>
    <tableColumn id="3065" xr3:uid="{7739E2EC-2055-42BC-A413-8B84800A1BCC}" name="Column3050"/>
    <tableColumn id="3066" xr3:uid="{1E4AAC9F-67DA-4936-AD4C-2E8C0E458A84}" name="Column3051"/>
    <tableColumn id="3067" xr3:uid="{C236D696-A031-4283-BB93-2E61EF0C9D93}" name="Column3052"/>
    <tableColumn id="3068" xr3:uid="{981605DD-9C8E-4A06-8935-D6ABECDED313}" name="Column3053"/>
    <tableColumn id="3069" xr3:uid="{EC36FA05-212E-4C11-80D4-CE85CD21A270}" name="Column3054"/>
    <tableColumn id="3070" xr3:uid="{1B96A423-B928-4DB9-80D2-A0F8CD250DF3}" name="Column3055"/>
    <tableColumn id="3071" xr3:uid="{6C6C9095-E2A1-430B-9732-9BAEDF969AA4}" name="Column3056"/>
    <tableColumn id="3072" xr3:uid="{4B4E3600-C9D9-4714-8945-EAF918C957B8}" name="Column3057"/>
    <tableColumn id="3073" xr3:uid="{E5E20165-45FF-42F4-94D1-9A24FE29BDE6}" name="Column3058"/>
    <tableColumn id="3074" xr3:uid="{76B62F55-3F82-43CC-869A-93A25C6526F1}" name="Column3059"/>
    <tableColumn id="3075" xr3:uid="{3A0C2857-8C22-47D8-A6B6-42A783D8B045}" name="Column3060"/>
    <tableColumn id="3076" xr3:uid="{2092D3A4-C8BA-43DC-A7D6-C8D73B0DB3B6}" name="Column3061"/>
    <tableColumn id="3077" xr3:uid="{66067094-A865-4A30-9788-E35263117200}" name="Column3062"/>
    <tableColumn id="3078" xr3:uid="{94FA67A0-EAA7-4029-9827-77AB997C8C01}" name="Column3063"/>
    <tableColumn id="3079" xr3:uid="{77D76A6B-4528-4B81-9A4E-6FE8ABB5A04C}" name="Column3064"/>
    <tableColumn id="3080" xr3:uid="{285646BB-C47A-4476-9638-EE6721311A4D}" name="Column3065"/>
    <tableColumn id="3081" xr3:uid="{F9249E8B-417F-4DA3-B417-006D85882FCE}" name="Column3066"/>
    <tableColumn id="3082" xr3:uid="{EA4CBD35-0524-4692-A4F4-AE1F61A4A3BA}" name="Column3067"/>
    <tableColumn id="3083" xr3:uid="{84F8E62B-CC92-4106-820C-14BB5905DBFD}" name="Column3068"/>
    <tableColumn id="3084" xr3:uid="{2BD60999-ECA8-4F5B-BA04-B032E9E75EDE}" name="Column3069"/>
    <tableColumn id="3085" xr3:uid="{A4D47966-1AFA-41D1-966E-665E6428585F}" name="Column3070"/>
    <tableColumn id="3086" xr3:uid="{9049C20A-14A6-4608-AC1F-EEE4C740596A}" name="Column3071"/>
    <tableColumn id="3087" xr3:uid="{5B6551FF-7A16-45FF-BE5D-749A03323C22}" name="Column3072"/>
    <tableColumn id="3088" xr3:uid="{398CFAB7-7C3F-45A3-A0F5-0C52DEF165CA}" name="Column3073"/>
    <tableColumn id="3089" xr3:uid="{E19E9497-2C66-4876-9446-0B89E77105CF}" name="Column3074"/>
    <tableColumn id="3090" xr3:uid="{405B03F4-5381-4979-9092-4A6265899532}" name="Column3075"/>
    <tableColumn id="3091" xr3:uid="{0E948970-E6A7-45EB-9711-20D6D028DB18}" name="Column3076"/>
    <tableColumn id="3092" xr3:uid="{82621ABC-6840-46D5-9C87-A726A3EBB303}" name="Column3077"/>
    <tableColumn id="3093" xr3:uid="{01AE133B-4CC8-4E65-B47A-2B59CB314C7F}" name="Column3078"/>
    <tableColumn id="3094" xr3:uid="{FF27352A-7885-4AF7-A7AA-2ADE00288171}" name="Column3079"/>
    <tableColumn id="3095" xr3:uid="{60FFEACE-39A6-48A9-8786-CE09C0C11360}" name="Column3080"/>
    <tableColumn id="3096" xr3:uid="{7A10A288-FF23-4501-96C1-BB1B57778978}" name="Column3081"/>
    <tableColumn id="3097" xr3:uid="{E0758B64-17EC-49C0-9106-7D9688F245A3}" name="Column3082"/>
    <tableColumn id="3098" xr3:uid="{6138526C-2489-4131-8A13-0C7A10731D36}" name="Column3083"/>
    <tableColumn id="3099" xr3:uid="{52816407-D657-4F68-B477-883F17152674}" name="Column3084"/>
    <tableColumn id="3100" xr3:uid="{7EE5F933-16D6-4238-9E34-EA2BC441D8B8}" name="Column3085"/>
    <tableColumn id="3101" xr3:uid="{2CD6DD70-A809-419B-8C53-AB18B90BDDD2}" name="Column3086"/>
    <tableColumn id="3102" xr3:uid="{54D6519D-6E8E-4309-BD35-7F59AFB09AFE}" name="Column3087"/>
    <tableColumn id="3103" xr3:uid="{7843B480-BF8A-4B25-A2FF-AA500F5BD164}" name="Column3088"/>
    <tableColumn id="3104" xr3:uid="{CEE652E5-785A-4E77-AE1D-2E025F6F99F0}" name="Column3089"/>
    <tableColumn id="3105" xr3:uid="{C566CE72-C07D-47C0-AC8A-EA70ED5A99E3}" name="Column3090"/>
    <tableColumn id="3106" xr3:uid="{E7F0C773-7C80-4FF5-A550-1C4F100B44DB}" name="Column3091"/>
    <tableColumn id="3107" xr3:uid="{92BCDD95-1278-4A10-88CA-FD8E1A7E8BA7}" name="Column3092"/>
    <tableColumn id="3108" xr3:uid="{2B9FD90C-DE30-4484-B384-496C0A85B4CE}" name="Column3093"/>
    <tableColumn id="3109" xr3:uid="{C2D38F87-2EBE-4458-B6CC-3EC12CB108E0}" name="Column3094"/>
    <tableColumn id="3110" xr3:uid="{39E00760-7585-4E41-A747-71C245C96B3B}" name="Column3095"/>
    <tableColumn id="3111" xr3:uid="{EA701AAA-6926-488D-A16A-66CBEF531871}" name="Column3096"/>
    <tableColumn id="3112" xr3:uid="{2B323F1E-A578-4CCD-82B1-8EAB668E92E1}" name="Column3097"/>
    <tableColumn id="3113" xr3:uid="{730439B1-B2A4-4D65-BE56-3DF2B276BA41}" name="Column3098"/>
    <tableColumn id="3114" xr3:uid="{BABF3D04-BEE8-4810-9106-0D9469597B6F}" name="Column3099"/>
    <tableColumn id="3115" xr3:uid="{CC40F30D-8F62-477D-9385-0DA53CB1C829}" name="Column3100"/>
    <tableColumn id="3116" xr3:uid="{3B2A2BC8-841E-4137-A371-6BB82FE448C1}" name="Column3101"/>
    <tableColumn id="3117" xr3:uid="{6428FEE9-A03B-4A89-B246-E5021484ADD7}" name="Column3102"/>
    <tableColumn id="3118" xr3:uid="{80633444-8416-48AE-88BC-03B7ABA0E7D2}" name="Column3103"/>
    <tableColumn id="3119" xr3:uid="{272539DC-537B-4DE2-9C38-B980F8F262FD}" name="Column3104"/>
    <tableColumn id="3120" xr3:uid="{A9F59199-5A6A-4E5E-8BBE-9D70A9D0D108}" name="Column3105"/>
    <tableColumn id="3121" xr3:uid="{28770B9C-B02A-49AA-AC9D-AEC4A749428C}" name="Column3106"/>
    <tableColumn id="3122" xr3:uid="{83C02AFB-1276-459E-9E5C-70C7F66318A5}" name="Column3107"/>
    <tableColumn id="3123" xr3:uid="{625FF26A-23D7-4DEB-9ABA-D166E6E33E73}" name="Column3108"/>
    <tableColumn id="3124" xr3:uid="{C62139A2-8C71-4ED6-925A-A5F7AC21C213}" name="Column3109"/>
    <tableColumn id="3125" xr3:uid="{85850674-82FA-4147-B113-FA7F3404E76C}" name="Column3110"/>
    <tableColumn id="3126" xr3:uid="{44E10D54-3DA5-4DD2-818A-093092D6E1DE}" name="Column3111"/>
    <tableColumn id="3127" xr3:uid="{78E94D95-7C11-49F5-9C59-8AD4DEBE155A}" name="Column3112"/>
    <tableColumn id="3128" xr3:uid="{A0A10936-88BF-44DA-A3DB-E29F20709FDC}" name="Column3113"/>
    <tableColumn id="3129" xr3:uid="{F4637C78-780F-442B-911B-101B7744F9DB}" name="Column3114"/>
    <tableColumn id="3130" xr3:uid="{3E14E3B8-B508-4019-A47F-397B9B4E540B}" name="Column3115"/>
    <tableColumn id="3131" xr3:uid="{3FE9E977-A3B1-4CE5-9D64-D84C3AF97BD0}" name="Column3116"/>
    <tableColumn id="3132" xr3:uid="{9B18016C-C33C-4317-A0D1-0DC234007533}" name="Column3117"/>
    <tableColumn id="3133" xr3:uid="{AB0D0593-1EA8-4C42-A948-AB7A798CD270}" name="Column3118"/>
    <tableColumn id="3134" xr3:uid="{3C0CB940-12F9-40C1-BC58-BBF61F720CDA}" name="Column3119"/>
    <tableColumn id="3135" xr3:uid="{A7BDF569-A84D-4079-8618-7C1D59861176}" name="Column3120"/>
    <tableColumn id="3136" xr3:uid="{276ACDFD-F7B0-44F1-987D-CE3D5437A5E4}" name="Column3121"/>
    <tableColumn id="3137" xr3:uid="{9150D540-5587-4388-A5C9-D6659985D576}" name="Column3122"/>
    <tableColumn id="3138" xr3:uid="{FAF3DF56-615F-4E27-9BAD-7C4A4AE1F282}" name="Column3123"/>
    <tableColumn id="3139" xr3:uid="{D0B43AF9-2DAC-404D-BF45-64C8C88BF8AC}" name="Column3124"/>
    <tableColumn id="3140" xr3:uid="{8FECF84C-40F5-410C-ADEC-7F15E14C71D6}" name="Column3125"/>
    <tableColumn id="3141" xr3:uid="{A93FCF4F-61D6-44F1-8B13-0673DAAE17D5}" name="Column3126"/>
    <tableColumn id="3142" xr3:uid="{4FF3B155-FAFF-4AC3-8983-B7ABF0FA009A}" name="Column3127"/>
    <tableColumn id="3143" xr3:uid="{A13D1B6B-21D5-4D0B-A8BA-D3F8A8E8D515}" name="Column3128"/>
    <tableColumn id="3144" xr3:uid="{E12D75AD-BE7A-4BEC-8EC7-874705A8F6FB}" name="Column3129"/>
    <tableColumn id="3145" xr3:uid="{99EC2392-FA30-4EFF-8D55-A811FA224BE3}" name="Column3130"/>
    <tableColumn id="3146" xr3:uid="{CB7BAE38-F1F3-40DA-A75C-A079F6B14C84}" name="Column3131"/>
    <tableColumn id="3147" xr3:uid="{091AD026-54CB-4967-8520-D7F9E717D2AF}" name="Column3132"/>
    <tableColumn id="3148" xr3:uid="{1BA1F225-7519-424B-BD00-F3715FF451C7}" name="Column3133"/>
    <tableColumn id="3149" xr3:uid="{6C311293-4A72-4B8E-8706-8B5AC929A3D7}" name="Column3134"/>
    <tableColumn id="3150" xr3:uid="{C4AF1C82-C9F3-488B-B68D-697E6D8D0CAC}" name="Column3135"/>
    <tableColumn id="3151" xr3:uid="{70F6352E-A672-4E6D-810B-44C1576EA511}" name="Column3136"/>
    <tableColumn id="3152" xr3:uid="{7E27CB24-6B05-4E03-8FBD-12BE849E4270}" name="Column3137"/>
    <tableColumn id="3153" xr3:uid="{3AC4D04F-39BD-4CFE-A64C-4358CC07E48E}" name="Column3138"/>
    <tableColumn id="3154" xr3:uid="{03EC2D72-837D-4F1F-B07B-F473ED3DCF73}" name="Column3139"/>
    <tableColumn id="3155" xr3:uid="{C251E992-B631-4F2F-B3B7-95A7D348B10E}" name="Column3140"/>
    <tableColumn id="3156" xr3:uid="{8C6CA564-A0D7-41E8-A055-6ED518F34601}" name="Column3141"/>
    <tableColumn id="3157" xr3:uid="{BEE1F2C4-CE1E-4874-8BD8-F885899A30B6}" name="Column3142"/>
    <tableColumn id="3158" xr3:uid="{8563796B-A864-44C9-BAE9-8F27AB46A465}" name="Column3143"/>
    <tableColumn id="3159" xr3:uid="{F9176F49-0A98-48D5-A989-D49957A0B323}" name="Column3144"/>
    <tableColumn id="3160" xr3:uid="{7ADFFADA-E196-480C-B4A1-78FE86A85769}" name="Column3145"/>
    <tableColumn id="3161" xr3:uid="{200AEFFF-6315-47CF-9EAC-67B9B1FE87F7}" name="Column3146"/>
    <tableColumn id="3162" xr3:uid="{55CEF80A-2C1C-4CEA-997E-103DD6505B13}" name="Column3147"/>
    <tableColumn id="3163" xr3:uid="{7D04F6C1-0034-4079-A8F2-208C31543750}" name="Column3148"/>
    <tableColumn id="3164" xr3:uid="{678226F8-65F3-40A8-B1D4-BC1962159D40}" name="Column3149"/>
    <tableColumn id="3165" xr3:uid="{C3EA4584-698D-41E1-9606-534FD1F03BDB}" name="Column3150"/>
    <tableColumn id="3166" xr3:uid="{96BCF788-765F-4665-87C7-845935EBCD13}" name="Column3151"/>
    <tableColumn id="3167" xr3:uid="{8DCCE6A2-9E06-4BC1-8C03-E87AA7AD49A7}" name="Column3152"/>
    <tableColumn id="3168" xr3:uid="{47854F71-B18D-40DF-98B2-1AFDFFD17BB3}" name="Column3153"/>
    <tableColumn id="3169" xr3:uid="{55A3F64B-69F7-4FAB-AA9A-2AD4CF2A19D7}" name="Column3154"/>
    <tableColumn id="3170" xr3:uid="{74558301-6AF9-496C-99D1-68F2ECB045D2}" name="Column3155"/>
    <tableColumn id="3171" xr3:uid="{69CE0A76-5A6C-4EBD-BD85-AAA318D6E13B}" name="Column3156"/>
    <tableColumn id="3172" xr3:uid="{18BD3F52-2921-41F3-A699-DFA5C6617F7E}" name="Column3157"/>
    <tableColumn id="3173" xr3:uid="{8DF05DC6-A9A1-4818-91A6-0242C4341508}" name="Column3158"/>
    <tableColumn id="3174" xr3:uid="{908B0A6F-0355-4A48-BE51-96D3401123FD}" name="Column3159"/>
    <tableColumn id="3175" xr3:uid="{C973DF4D-9D00-401C-845D-9EC011E84B66}" name="Column3160"/>
    <tableColumn id="3176" xr3:uid="{DD41A419-C54E-48E2-B3D9-858EFEC0482F}" name="Column3161"/>
    <tableColumn id="3177" xr3:uid="{BAB4B256-8949-4C36-BB95-FF5484074D18}" name="Column3162"/>
    <tableColumn id="3178" xr3:uid="{823D440A-D1DD-4AAC-9DD1-527CF641806C}" name="Column3163"/>
    <tableColumn id="3179" xr3:uid="{4A5214D5-E9BD-40C5-B889-8E69B48544C0}" name="Column3164"/>
    <tableColumn id="3180" xr3:uid="{64501606-C8C7-4C16-843B-C33625EC4051}" name="Column3165"/>
    <tableColumn id="3181" xr3:uid="{DD48FAA3-0F59-4078-96D8-B601BA5DF848}" name="Column3166"/>
    <tableColumn id="3182" xr3:uid="{DE855747-2752-4AE4-972C-6CE71317DDDC}" name="Column3167"/>
    <tableColumn id="3183" xr3:uid="{7AEA535A-A2A4-49E5-B35F-3AB19594F4C9}" name="Column3168"/>
    <tableColumn id="3184" xr3:uid="{8B4CA557-8773-438B-A4D2-784E8B3B10A9}" name="Column3169"/>
    <tableColumn id="3185" xr3:uid="{5B74E053-436A-4344-91E2-6EF395E2AD13}" name="Column3170"/>
    <tableColumn id="3186" xr3:uid="{C9C0EA6D-61DF-4003-A33D-0A33F30F3863}" name="Column3171"/>
    <tableColumn id="3187" xr3:uid="{4B054E9E-A570-4D44-BB03-46CACE01EC7A}" name="Column3172"/>
    <tableColumn id="3188" xr3:uid="{9E3DE59E-E214-40F5-A748-9304B4855765}" name="Column3173"/>
    <tableColumn id="3189" xr3:uid="{B807BAB8-887D-4423-A465-AA3DE693D3B9}" name="Column3174"/>
    <tableColumn id="3190" xr3:uid="{236DEF8E-29BD-4F25-98D1-2A5894AED6FC}" name="Column3175"/>
    <tableColumn id="3191" xr3:uid="{877240B0-9671-4A3F-A39B-F1D934996740}" name="Column3176"/>
    <tableColumn id="3192" xr3:uid="{8E3357C0-F8B1-4414-8B89-D24B1D24EFDF}" name="Column3177"/>
    <tableColumn id="3193" xr3:uid="{E85B22D4-E500-4246-AFBB-DF2FFC3EA103}" name="Column3178"/>
    <tableColumn id="3194" xr3:uid="{C5407E0F-82AB-409A-B3FC-65017C7A850F}" name="Column3179"/>
    <tableColumn id="3195" xr3:uid="{050AC42A-D132-4E87-992A-E809233521BF}" name="Column3180"/>
    <tableColumn id="3196" xr3:uid="{AEA31896-BEB8-4271-AA30-FDEE4801840F}" name="Column3181"/>
    <tableColumn id="3197" xr3:uid="{E2D001CF-8E2B-4A04-B42E-1BD909EEADF1}" name="Column3182"/>
    <tableColumn id="3198" xr3:uid="{9B50FD62-D93F-4E70-8916-1C8FEAC45AE2}" name="Column3183"/>
    <tableColumn id="3199" xr3:uid="{ECF4DFD6-AB3E-4FE6-A384-8F501C422297}" name="Column3184"/>
    <tableColumn id="3200" xr3:uid="{57BDECE7-A882-4A74-AFA5-FE0B6365D19C}" name="Column3185"/>
    <tableColumn id="3201" xr3:uid="{07C3979D-8D6E-4953-89B8-0AA3250CEB12}" name="Column3186"/>
    <tableColumn id="3202" xr3:uid="{24CB8F99-4E34-4A47-9E30-D4592CDFF4D4}" name="Column3187"/>
    <tableColumn id="3203" xr3:uid="{8E2FA167-DF42-40DF-AE35-473D9E3776E1}" name="Column3188"/>
    <tableColumn id="3204" xr3:uid="{F8D88E97-CB02-4129-80CC-A6C6CE2659D9}" name="Column3189"/>
    <tableColumn id="3205" xr3:uid="{8B41552C-10E5-40E2-8578-8D131BFF1A9A}" name="Column3190"/>
    <tableColumn id="3206" xr3:uid="{6CE30A23-6954-419D-A19C-4319F1AF2585}" name="Column3191"/>
    <tableColumn id="3207" xr3:uid="{8080BE5C-B19E-456B-812F-40ECEC05320A}" name="Column3192"/>
    <tableColumn id="3208" xr3:uid="{FB11F008-0E5E-4AC1-ABB1-9BCA0686512F}" name="Column3193"/>
    <tableColumn id="3209" xr3:uid="{1182CF2C-FFCB-4182-8C7A-0CBE5D4345DF}" name="Column3194"/>
    <tableColumn id="3210" xr3:uid="{0D9AA13E-4ABE-4368-A58B-EC7C16D9007F}" name="Column3195"/>
    <tableColumn id="3211" xr3:uid="{58807D1F-44A9-4382-9746-1882390D09CF}" name="Column3196"/>
    <tableColumn id="3212" xr3:uid="{27457A63-ED7B-42DF-9346-4E9CB5000D66}" name="Column3197"/>
    <tableColumn id="3213" xr3:uid="{8F5DC12A-44C1-4030-A539-B3E1F04C349D}" name="Column3198"/>
    <tableColumn id="3214" xr3:uid="{9D4AAB4F-0081-42E3-BEF5-6736BCE7F4BF}" name="Column3199"/>
    <tableColumn id="3215" xr3:uid="{BD3CD62A-01B8-44D7-806F-32F1E67B64DD}" name="Column3200"/>
    <tableColumn id="3216" xr3:uid="{E69B15AE-D57E-4CFA-9633-77F64192E757}" name="Column3201"/>
    <tableColumn id="3217" xr3:uid="{EB7EF56E-5622-40B1-B098-14846DB7A585}" name="Column3202"/>
    <tableColumn id="3218" xr3:uid="{F2F81E9C-D5ED-43DA-AE69-B7848AAE60D5}" name="Column3203"/>
    <tableColumn id="3219" xr3:uid="{8A40D46C-C8FA-41C9-AA25-0248394DEBDA}" name="Column3204"/>
    <tableColumn id="3220" xr3:uid="{B756212F-8A93-44A7-BB81-EA7611A539D1}" name="Column3205"/>
    <tableColumn id="3221" xr3:uid="{DE09B65E-7A16-417B-B1FA-1627E21AD603}" name="Column3206"/>
    <tableColumn id="3222" xr3:uid="{1AE318EE-47E9-4581-9F49-4CDF3D9226D6}" name="Column3207"/>
    <tableColumn id="3223" xr3:uid="{CBAAA8EA-E550-40D4-923F-76CCAB3AFD42}" name="Column3208"/>
    <tableColumn id="3224" xr3:uid="{4636D934-CC57-4408-84A2-4D53BC593CD7}" name="Column3209"/>
    <tableColumn id="3225" xr3:uid="{EFD91778-4CAB-4279-A282-365026192241}" name="Column3210"/>
    <tableColumn id="3226" xr3:uid="{6DBA1913-F80E-40DA-93F0-6A9BFF509F22}" name="Column3211"/>
    <tableColumn id="3227" xr3:uid="{DE0D9229-0804-4E3F-A432-81A4DD1DD259}" name="Column3212"/>
    <tableColumn id="3228" xr3:uid="{4F861248-44D6-4828-8504-740645DF58C7}" name="Column3213"/>
    <tableColumn id="3229" xr3:uid="{D59C53F0-CC4D-4C6C-B4CF-799FD416B2D4}" name="Column3214"/>
    <tableColumn id="3230" xr3:uid="{9B1B69B5-2ABE-4235-BD7C-3F528B3069E4}" name="Column3215"/>
    <tableColumn id="3231" xr3:uid="{87274A3E-CEDC-4780-B0B2-5E39198C1CD7}" name="Column3216"/>
    <tableColumn id="3232" xr3:uid="{A003DCE9-BDEB-4499-A533-4F6997808EB3}" name="Column3217"/>
    <tableColumn id="3233" xr3:uid="{93559AC9-0BB6-4C46-B585-6271C5370B08}" name="Column3218"/>
    <tableColumn id="3234" xr3:uid="{159B5E24-D8AE-47BC-A8A6-97E0256377A1}" name="Column3219"/>
    <tableColumn id="3235" xr3:uid="{B74E2F60-E356-4D99-96CD-D009618DF599}" name="Column3220"/>
    <tableColumn id="3236" xr3:uid="{F5ABAAB9-3AED-4595-ACB4-265514C4F0EB}" name="Column3221"/>
    <tableColumn id="3237" xr3:uid="{FE558F64-FAA8-412A-AF09-E998C9664B4D}" name="Column3222"/>
    <tableColumn id="3238" xr3:uid="{A2E7EECC-4E9E-4307-BF9A-17F6BD5FA983}" name="Column3223"/>
    <tableColumn id="3239" xr3:uid="{DC46EF8E-0856-4D74-82AD-F3B8562165AD}" name="Column3224"/>
    <tableColumn id="3240" xr3:uid="{C0760C60-23F1-4AEC-9D44-67BD9F933CCA}" name="Column3225"/>
    <tableColumn id="3241" xr3:uid="{6A8D2F13-BCD1-4780-B962-BA455AA38B3F}" name="Column3226"/>
    <tableColumn id="3242" xr3:uid="{D323AA64-6119-4638-843C-F393276FBAF8}" name="Column3227"/>
    <tableColumn id="3243" xr3:uid="{0AE1335C-6A70-40C6-87DC-1A63D03DE1C6}" name="Column3228"/>
    <tableColumn id="3244" xr3:uid="{412A2096-8FB5-462E-BA12-224711C850DD}" name="Column3229"/>
    <tableColumn id="3245" xr3:uid="{3778F0AE-E98C-4CA8-88CA-033B2BD5FF04}" name="Column3230"/>
    <tableColumn id="3246" xr3:uid="{5FC513CD-31BA-4E24-973D-70BC70CD0E66}" name="Column3231"/>
    <tableColumn id="3247" xr3:uid="{D8D1FB30-8ED3-4AF3-90D6-64375825282B}" name="Column3232"/>
    <tableColumn id="3248" xr3:uid="{E620B64C-A9C9-4AB0-BB1D-2DA55B4197B5}" name="Column3233"/>
    <tableColumn id="3249" xr3:uid="{04875E61-4ACB-4CE8-8AD1-20FC2DCA684B}" name="Column3234"/>
    <tableColumn id="3250" xr3:uid="{AB5D0648-ED74-44FD-8EB9-6BA1A243D558}" name="Column3235"/>
    <tableColumn id="3251" xr3:uid="{1782841F-2360-4327-877C-48B8B861C907}" name="Column3236"/>
    <tableColumn id="3252" xr3:uid="{9369A70D-F545-4A25-9E39-C07C82A1D8E9}" name="Column3237"/>
    <tableColumn id="3253" xr3:uid="{E36B87FD-EE4B-4812-B883-268AF48E0CE8}" name="Column3238"/>
    <tableColumn id="3254" xr3:uid="{AC73C0A9-6757-4E10-91C9-D050E43FA79F}" name="Column3239"/>
    <tableColumn id="3255" xr3:uid="{B3C329B6-3319-4C1A-BF3A-CF99CF02ACFA}" name="Column3240"/>
    <tableColumn id="3256" xr3:uid="{62AA8E72-67C8-4EDF-B8A1-1653E6197EBC}" name="Column3241"/>
    <tableColumn id="3257" xr3:uid="{8A799774-E38A-43B2-B51F-0EE6AF73D4B8}" name="Column3242"/>
    <tableColumn id="3258" xr3:uid="{49CACAF1-93FE-4AAA-8703-94550016B038}" name="Column3243"/>
    <tableColumn id="3259" xr3:uid="{BD6CF718-23B8-44A6-A61E-CE4225B4DB38}" name="Column3244"/>
    <tableColumn id="3260" xr3:uid="{B149A7EB-A7CF-4F84-9348-65BB4715CFE4}" name="Column3245"/>
    <tableColumn id="3261" xr3:uid="{E5338429-A25F-4962-9D0C-A07B1ABBD1E9}" name="Column3246"/>
    <tableColumn id="3262" xr3:uid="{C353E3F4-9A73-445E-81EC-72E178EB3977}" name="Column3247"/>
    <tableColumn id="3263" xr3:uid="{8A4C26D4-9C8B-4E35-9ACF-B5BAB2B83B8B}" name="Column3248"/>
    <tableColumn id="3264" xr3:uid="{736AD498-F56B-43C2-9B13-05786E86A45D}" name="Column3249"/>
    <tableColumn id="3265" xr3:uid="{A0430EAC-2EBD-4FC5-8A2D-0A1EE45BF59A}" name="Column3250"/>
    <tableColumn id="3266" xr3:uid="{2A67B515-4C0F-4DDA-8AB1-F95B1AA361D8}" name="Column3251"/>
    <tableColumn id="3267" xr3:uid="{0D2BD7BC-12C3-4BAB-8360-93E10E3D7C07}" name="Column3252"/>
    <tableColumn id="3268" xr3:uid="{6D545248-CF6C-4458-99D5-AB1B3A3DAF89}" name="Column3253"/>
    <tableColumn id="3269" xr3:uid="{0F71D4A7-2B5B-409C-9C94-8EC6D52A7B84}" name="Column3254"/>
    <tableColumn id="3270" xr3:uid="{21BECE8E-F4AD-4D66-91C9-F8C93F735E49}" name="Column3255"/>
    <tableColumn id="3271" xr3:uid="{60E3A363-4D56-4668-9E7C-568932562A75}" name="Column3256"/>
    <tableColumn id="3272" xr3:uid="{DFE57088-8DA0-4898-B51B-E37D3ED6B5E1}" name="Column3257"/>
    <tableColumn id="3273" xr3:uid="{460C2C2A-22AE-4E95-A272-2164CE4F1398}" name="Column3258"/>
    <tableColumn id="3274" xr3:uid="{535803D9-C30F-4F7E-8A45-8B3C2A961E86}" name="Column3259"/>
    <tableColumn id="3275" xr3:uid="{293EFC69-5FD2-458D-81E3-3F829603C215}" name="Column3260"/>
    <tableColumn id="3276" xr3:uid="{4B9D8474-DDD3-4C28-A5FA-7B9ABEE4DF17}" name="Column3261"/>
    <tableColumn id="3277" xr3:uid="{B26FF3D8-6098-4968-866B-27F807910A16}" name="Column3262"/>
    <tableColumn id="3278" xr3:uid="{DF5402A4-ADA4-428B-9DA3-E25DC83C602B}" name="Column3263"/>
    <tableColumn id="3279" xr3:uid="{903EC7CE-BD4E-436A-9C54-F1B68A265ED9}" name="Column3264"/>
    <tableColumn id="3280" xr3:uid="{14E04029-9460-4A2E-9A5D-FEB86A138AB3}" name="Column3265"/>
    <tableColumn id="3281" xr3:uid="{3B0AC5A3-A9C4-4185-B4D9-CF5777D50609}" name="Column3266"/>
    <tableColumn id="3282" xr3:uid="{1EB803A3-E526-46E6-B3CA-498E09BC775E}" name="Column3267"/>
    <tableColumn id="3283" xr3:uid="{B15A3EB2-CCC8-4701-897A-EFD731479D91}" name="Column3268"/>
    <tableColumn id="3284" xr3:uid="{3E64E1D1-A4D0-4BE9-A4CD-70E1EE76EAC4}" name="Column3269"/>
    <tableColumn id="3285" xr3:uid="{4CB62C9E-2385-4ADF-ACB3-2454CD7B6E07}" name="Column3270"/>
    <tableColumn id="3286" xr3:uid="{CEAB5209-CC93-45D4-849B-72BBF88C4793}" name="Column3271"/>
    <tableColumn id="3287" xr3:uid="{E5445D24-D633-4838-B768-1E57A6634C2C}" name="Column3272"/>
    <tableColumn id="3288" xr3:uid="{B198DD11-FEA0-4DAA-AA4B-1FC4A94AAB28}" name="Column3273"/>
    <tableColumn id="3289" xr3:uid="{CA95E869-1C3D-4419-9908-B65B83115932}" name="Column3274"/>
    <tableColumn id="3290" xr3:uid="{2F96FBFD-4DDD-4C92-AB0C-A8554547CF7E}" name="Column3275"/>
    <tableColumn id="3291" xr3:uid="{DC2DD10F-C4BB-4F28-B206-BA8141E4A1F9}" name="Column3276"/>
    <tableColumn id="3292" xr3:uid="{395D4782-9F34-4D26-8ABB-D5FC3BDC0906}" name="Column3277"/>
    <tableColumn id="3293" xr3:uid="{8DB10CA1-06A1-48F0-96E1-E328FEFDAD5E}" name="Column3278"/>
    <tableColumn id="3294" xr3:uid="{77AC0783-6EC8-45B8-935D-267079C37277}" name="Column3279"/>
    <tableColumn id="3295" xr3:uid="{22A54D09-4855-4DBB-867F-B82AF4EF2330}" name="Column3280"/>
    <tableColumn id="3296" xr3:uid="{8D54470A-5137-408B-9E31-F7B57F0A8F61}" name="Column3281"/>
    <tableColumn id="3297" xr3:uid="{4826E794-F196-4B1A-9B4B-455E1FD8D9AD}" name="Column3282"/>
    <tableColumn id="3298" xr3:uid="{83B4C243-5BEE-41DE-931E-0F7912719F49}" name="Column3283"/>
    <tableColumn id="3299" xr3:uid="{0C28FB10-7E39-44FD-AEBE-51BAEE92CF0D}" name="Column3284"/>
    <tableColumn id="3300" xr3:uid="{6DBE0400-89E1-4D33-8FF2-32663CB22148}" name="Column3285"/>
    <tableColumn id="3301" xr3:uid="{9724444A-A899-437F-91A9-6DB89340BB8F}" name="Column3286"/>
    <tableColumn id="3302" xr3:uid="{8E147D6F-6A05-47E9-B032-1895D26C826F}" name="Column3287"/>
    <tableColumn id="3303" xr3:uid="{E44FD4A3-4CEE-4DEF-83A9-FCDFBF03FBA4}" name="Column3288"/>
    <tableColumn id="3304" xr3:uid="{38EAFAD6-B095-491E-9695-7BCC6C523C8B}" name="Column3289"/>
    <tableColumn id="3305" xr3:uid="{3F7C519B-52BF-4081-BA68-77CB5C5C8D87}" name="Column3290"/>
    <tableColumn id="3306" xr3:uid="{33E5DBC4-B737-4078-94D1-A7404E117DD2}" name="Column3291"/>
    <tableColumn id="3307" xr3:uid="{CC9F163A-AAAF-4821-9129-6D84CC8996C9}" name="Column3292"/>
    <tableColumn id="3308" xr3:uid="{D369011F-CB9D-4073-A4AA-60D7DB2D2476}" name="Column3293"/>
    <tableColumn id="3309" xr3:uid="{524B0B79-AB4F-4D7C-B064-8D6FD0A89AF4}" name="Column3294"/>
    <tableColumn id="3310" xr3:uid="{3144A68F-7558-483F-A527-F338E00E60BF}" name="Column3295"/>
    <tableColumn id="3311" xr3:uid="{E6E1A4DD-0733-48A1-9A34-CF973938B64A}" name="Column3296"/>
    <tableColumn id="3312" xr3:uid="{97586B29-A00D-4F32-B0CA-57712B59B5FA}" name="Column3297"/>
    <tableColumn id="3313" xr3:uid="{27CF67DD-D2F3-4FED-80E2-1A0F41F042E9}" name="Column3298"/>
    <tableColumn id="3314" xr3:uid="{83BB9C6E-7210-4A2B-AAB9-E72957D9CC9D}" name="Column3299"/>
    <tableColumn id="3315" xr3:uid="{7A95E9DF-9415-4E00-86B5-376ABD074D99}" name="Column3300"/>
    <tableColumn id="3316" xr3:uid="{09F11F24-FEEB-4E31-B6D6-0E1D7DA39B66}" name="Column3301"/>
    <tableColumn id="3317" xr3:uid="{26A6DC3C-1F43-4E8E-9EF1-A949EE2BB4C9}" name="Column3302"/>
    <tableColumn id="3318" xr3:uid="{F9B71D3C-ED3B-4165-B47D-845013C4278A}" name="Column3303"/>
    <tableColumn id="3319" xr3:uid="{2DF2FF8E-C970-4E6D-9265-7961913E2881}" name="Column3304"/>
    <tableColumn id="3320" xr3:uid="{5926F60E-E6FA-49FE-9131-D41DFD258B11}" name="Column3305"/>
    <tableColumn id="3321" xr3:uid="{03AE0FDD-61DE-4D4B-98D1-18503FC9AD2D}" name="Column3306"/>
    <tableColumn id="3322" xr3:uid="{7FB3FD7B-7643-4A7A-84E7-D564CF2F6D73}" name="Column3307"/>
    <tableColumn id="3323" xr3:uid="{4A008400-839D-4C74-A4CC-536ABE45FD49}" name="Column3308"/>
    <tableColumn id="3324" xr3:uid="{2E18374C-2BF3-4E76-96BD-A90D2A270333}" name="Column3309"/>
    <tableColumn id="3325" xr3:uid="{3C455E34-F656-43CF-80EF-8B24A3B80031}" name="Column3310"/>
    <tableColumn id="3326" xr3:uid="{0DA0A8C6-4118-4DA1-AE79-2E44303B703D}" name="Column3311"/>
    <tableColumn id="3327" xr3:uid="{9CF52EC4-5294-4B20-A580-BC508609A35E}" name="Column3312"/>
    <tableColumn id="3328" xr3:uid="{B87C0042-FEB3-4A97-8E55-84A443420C8D}" name="Column3313"/>
    <tableColumn id="3329" xr3:uid="{FE6DFEDF-CADB-4D2C-A750-BBEF731282B1}" name="Column3314"/>
    <tableColumn id="3330" xr3:uid="{36E0EDF6-E034-4C5D-8632-8E8340C1861C}" name="Column3315"/>
    <tableColumn id="3331" xr3:uid="{7CC6122D-897B-4ED4-AB72-33FBCD4F9809}" name="Column3316"/>
    <tableColumn id="3332" xr3:uid="{BEB5A136-4A0E-4F45-ACEE-9AF6EB58EEBC}" name="Column3317"/>
    <tableColumn id="3333" xr3:uid="{679BA134-CF83-4A51-B9E9-9A991F5C9ADC}" name="Column3318"/>
    <tableColumn id="3334" xr3:uid="{DE594363-4F9C-4AB3-9AAC-03F04A2DB7DE}" name="Column3319"/>
    <tableColumn id="3335" xr3:uid="{9207A686-EE52-4319-B4B8-042B00189EA2}" name="Column3320"/>
    <tableColumn id="3336" xr3:uid="{5C457B0C-3B37-4722-BFF5-F465DA52651C}" name="Column3321"/>
    <tableColumn id="3337" xr3:uid="{3BE38C3F-5803-47E3-A803-D12EB476B29C}" name="Column3322"/>
    <tableColumn id="3338" xr3:uid="{071157C9-B704-4DB8-B86C-A3A566CCE027}" name="Column3323"/>
    <tableColumn id="3339" xr3:uid="{DB390E57-FF1F-4DD2-AC3A-FB79E185876D}" name="Column3324"/>
    <tableColumn id="3340" xr3:uid="{2924057D-9778-43F6-8141-DCEE69F6D6FC}" name="Column3325"/>
    <tableColumn id="3341" xr3:uid="{D54AB49C-42EF-43C0-A612-D5BA395CDE24}" name="Column3326"/>
    <tableColumn id="3342" xr3:uid="{D6BC593B-1ED7-4D43-A889-718163EF80D2}" name="Column3327"/>
    <tableColumn id="3343" xr3:uid="{6C55F4C5-3C17-499F-ACEA-5BA0743E9949}" name="Column3328"/>
    <tableColumn id="3344" xr3:uid="{72153EE8-DAB9-40C5-A504-D0E87E6145ED}" name="Column3329"/>
    <tableColumn id="3345" xr3:uid="{F8299980-5681-4DDB-BE54-88ACDD013E4A}" name="Column3330"/>
    <tableColumn id="3346" xr3:uid="{0140501E-9902-49FF-84AE-FF7BE90CA0F4}" name="Column3331"/>
    <tableColumn id="3347" xr3:uid="{A7C9D94B-8552-42E4-9930-E4F24199B134}" name="Column3332"/>
    <tableColumn id="3348" xr3:uid="{B01DFF7C-369C-43AB-83AB-6A3459FEA8FF}" name="Column3333"/>
    <tableColumn id="3349" xr3:uid="{56E8BC6E-1591-4BAA-B25B-40CA8A4A8615}" name="Column3334"/>
    <tableColumn id="3350" xr3:uid="{21161A09-6EA6-4CDE-8C8B-2FF6C3015251}" name="Column3335"/>
    <tableColumn id="3351" xr3:uid="{171E723E-5B72-4303-A7D8-689DFDAF405A}" name="Column3336"/>
    <tableColumn id="3352" xr3:uid="{F2DFB693-3AAE-4BCB-BC52-DCD664806970}" name="Column3337"/>
    <tableColumn id="3353" xr3:uid="{D137C55A-4F05-4662-95C6-70D5165106FE}" name="Column3338"/>
    <tableColumn id="3354" xr3:uid="{4A711C74-7E2F-43DC-8054-56EADB671E49}" name="Column3339"/>
    <tableColumn id="3355" xr3:uid="{00D1C50F-A135-4A99-ADF0-799A0000BBC7}" name="Column3340"/>
    <tableColumn id="3356" xr3:uid="{BEACA8FD-B775-410B-AA8C-903576220642}" name="Column3341"/>
    <tableColumn id="3357" xr3:uid="{F98910EE-B08C-45C6-ADB5-025C681ACD96}" name="Column3342"/>
    <tableColumn id="3358" xr3:uid="{7B39891A-762C-4524-9953-20EBADDF4894}" name="Column3343"/>
    <tableColumn id="3359" xr3:uid="{3ED04334-87D8-4551-95B3-BE041688B4F4}" name="Column3344"/>
    <tableColumn id="3360" xr3:uid="{73BA0FF4-37EF-48DC-A8C8-A3B3D7343332}" name="Column3345"/>
    <tableColumn id="3361" xr3:uid="{A2039FB3-BC18-4A21-9563-2D942EC3FAC8}" name="Column3346"/>
    <tableColumn id="3362" xr3:uid="{BAF8BD1C-65F7-4B74-9783-1EDAF5778DD0}" name="Column3347"/>
    <tableColumn id="3363" xr3:uid="{924DCF1A-AB02-4866-B9B2-7B0530536839}" name="Column3348"/>
    <tableColumn id="3364" xr3:uid="{12F79771-E144-4AAB-9CA4-BAFC46A42D3A}" name="Column3349"/>
    <tableColumn id="3365" xr3:uid="{3773761B-CDF5-4FC9-AB2A-904237EA44E2}" name="Column3350"/>
    <tableColumn id="3366" xr3:uid="{B157B49C-5601-431F-BF46-BC0A8A869F77}" name="Column3351"/>
    <tableColumn id="3367" xr3:uid="{317CD750-510E-4BB6-96A8-39B0D202433C}" name="Column3352"/>
    <tableColumn id="3368" xr3:uid="{98A371AF-564F-46EF-9AD8-8985FC840923}" name="Column3353"/>
    <tableColumn id="3369" xr3:uid="{080D6429-B856-4E26-8BA3-2C15E7CBE8BD}" name="Column3354"/>
    <tableColumn id="3370" xr3:uid="{FC926353-6CA9-4FEC-A2E9-A6FF5BDE12E8}" name="Column3355"/>
    <tableColumn id="3371" xr3:uid="{2248949C-8583-45E1-B1F3-6807905E7BAF}" name="Column3356"/>
    <tableColumn id="3372" xr3:uid="{D6534840-9D3E-44D9-96AC-FFFBF32E5865}" name="Column3357"/>
    <tableColumn id="3373" xr3:uid="{92EDD2FF-75F1-4C90-8E7D-D5B50D10F883}" name="Column3358"/>
    <tableColumn id="3374" xr3:uid="{7A4C4263-864F-4A64-9670-830834D54083}" name="Column3359"/>
    <tableColumn id="3375" xr3:uid="{6EE6C3CD-29B8-4D92-A4F3-6AB9B248C708}" name="Column3360"/>
    <tableColumn id="3376" xr3:uid="{2D2063EE-CABF-48CA-B7C3-5CBDC1D21ABA}" name="Column3361"/>
    <tableColumn id="3377" xr3:uid="{10BB609C-7E81-41DB-B64F-78C31BF0AEE5}" name="Column3362"/>
    <tableColumn id="3378" xr3:uid="{C58D81AD-8C28-4551-AE8D-2FF1962EC2A0}" name="Column3363"/>
    <tableColumn id="3379" xr3:uid="{37EFA88F-CA44-49BF-B523-B4336F0C58D5}" name="Column3364"/>
    <tableColumn id="3380" xr3:uid="{5377646C-D41A-4E22-BC78-B077AB0FDAFD}" name="Column3365"/>
    <tableColumn id="3381" xr3:uid="{91963BCF-1615-4FD8-92C4-E5172F44A4A7}" name="Column3366"/>
    <tableColumn id="3382" xr3:uid="{95005D1B-8646-4463-BBA6-400F7A4B98B2}" name="Column3367"/>
    <tableColumn id="3383" xr3:uid="{9ADCCF2C-DC2E-415D-B686-A00D530F9512}" name="Column3368"/>
    <tableColumn id="3384" xr3:uid="{8122F5D4-2977-4092-AD67-559A76975B02}" name="Column3369"/>
    <tableColumn id="3385" xr3:uid="{79CF4F7B-8D5D-4BF4-A738-4BFBA1E45ED2}" name="Column3370"/>
    <tableColumn id="3386" xr3:uid="{8BA36776-2BC1-4E5A-95B0-5C9F738A27ED}" name="Column3371"/>
    <tableColumn id="3387" xr3:uid="{DD88FD4D-A98C-4799-9E48-73928B87CB9C}" name="Column3372"/>
    <tableColumn id="3388" xr3:uid="{04FC7797-0149-4198-97B4-96A335B7E5E1}" name="Column3373"/>
    <tableColumn id="3389" xr3:uid="{DCDBADE6-91A2-4C74-BF9B-5484B964E3FD}" name="Column3374"/>
    <tableColumn id="3390" xr3:uid="{3B9C6A3A-F3F8-4D83-B486-C83368A57D3C}" name="Column3375"/>
    <tableColumn id="3391" xr3:uid="{30350D5D-514C-4758-8D8C-E6B5F1CB07FB}" name="Column3376"/>
    <tableColumn id="3392" xr3:uid="{37F8B54F-333D-4565-9DDC-6C28C7FAE6C7}" name="Column3377"/>
    <tableColumn id="3393" xr3:uid="{01C52C3F-A4E5-4FA2-8696-5D54F87DA9F1}" name="Column3378"/>
    <tableColumn id="3394" xr3:uid="{74CB1448-974D-46EC-ABC8-1BA0B48D0859}" name="Column3379"/>
    <tableColumn id="3395" xr3:uid="{C2E621F1-CC1B-4881-B5E9-F0640B47AAD9}" name="Column3380"/>
    <tableColumn id="3396" xr3:uid="{85F5427B-32EC-45FD-A132-027A929BCB3D}" name="Column3381"/>
    <tableColumn id="3397" xr3:uid="{F93EBBB7-A6B3-4D6F-9F5D-EF69E60392B4}" name="Column3382"/>
    <tableColumn id="3398" xr3:uid="{957CE911-C37E-40C8-A924-3DA51591A173}" name="Column3383"/>
    <tableColumn id="3399" xr3:uid="{3098D053-D421-4C0B-8B7A-FC90E51D0500}" name="Column3384"/>
    <tableColumn id="3400" xr3:uid="{CA5E9587-5F23-4EE2-AE01-74481D248440}" name="Column3385"/>
    <tableColumn id="3401" xr3:uid="{D3604447-960A-403E-9505-556B59B7A4E7}" name="Column3386"/>
    <tableColumn id="3402" xr3:uid="{7829DD18-60AE-4EEA-8ACC-D4B96C6E7571}" name="Column3387"/>
    <tableColumn id="3403" xr3:uid="{7DB1C01D-0F6F-45F5-A4DF-4F26FE716E2B}" name="Column3388"/>
    <tableColumn id="3404" xr3:uid="{43EF4EA2-F30B-4776-BAB3-CF034DEDE3AE}" name="Column3389"/>
    <tableColumn id="3405" xr3:uid="{C5A11213-0D95-4A4A-9919-74F2E334B8F9}" name="Column3390"/>
    <tableColumn id="3406" xr3:uid="{AA4B2E92-52FA-46B2-B027-B4E82A77839E}" name="Column3391"/>
    <tableColumn id="3407" xr3:uid="{7E52549A-6769-40A2-9F16-3D6F86AE2B0F}" name="Column3392"/>
    <tableColumn id="3408" xr3:uid="{2ACBA3E2-52C2-4F7F-9BD4-6DC6AF28CBF6}" name="Column3393"/>
    <tableColumn id="3409" xr3:uid="{52E5282F-28F3-4833-AEB4-A0CD1B9CBB82}" name="Column3394"/>
    <tableColumn id="3410" xr3:uid="{7D61DF58-EC4A-43EA-B7B7-4A9055D9A99C}" name="Column3395"/>
    <tableColumn id="3411" xr3:uid="{980ACCAA-B60B-4225-A80C-C18645955C84}" name="Column3396"/>
    <tableColumn id="3412" xr3:uid="{65E4EDC3-8F07-4989-8998-D28A4736721D}" name="Column3397"/>
    <tableColumn id="3413" xr3:uid="{7B977E9C-B1B9-41E3-9CFA-35489AF1C762}" name="Column3398"/>
    <tableColumn id="3414" xr3:uid="{58926615-8A47-4370-9B03-785890807D3F}" name="Column3399"/>
    <tableColumn id="3415" xr3:uid="{C034ECF8-A746-4A7E-9A63-A88461DB0CED}" name="Column3400"/>
    <tableColumn id="3416" xr3:uid="{4446E965-5D7B-42F8-8859-4DD84D53CF04}" name="Column3401"/>
    <tableColumn id="3417" xr3:uid="{844C8A1E-06A4-4941-8CDC-3DC36410F3EF}" name="Column3402"/>
    <tableColumn id="3418" xr3:uid="{8060B3C7-7ECD-4294-ADE7-857BA853DB2B}" name="Column3403"/>
    <tableColumn id="3419" xr3:uid="{68CA67CD-F7EB-46F9-AA06-20A54B83BA76}" name="Column3404"/>
    <tableColumn id="3420" xr3:uid="{014CB67D-2A10-4875-A193-665E7D308D6F}" name="Column3405"/>
    <tableColumn id="3421" xr3:uid="{45AAA8C7-484B-438A-BD9F-DBF2F40DE135}" name="Column3406"/>
    <tableColumn id="3422" xr3:uid="{6EFFF40A-38A3-47E6-826A-1EE85309447D}" name="Column3407"/>
    <tableColumn id="3423" xr3:uid="{7C55372E-BF9D-446F-84F7-38B144E28016}" name="Column3408"/>
    <tableColumn id="3424" xr3:uid="{241935E5-331A-4174-B659-786D97971CEA}" name="Column3409"/>
    <tableColumn id="3425" xr3:uid="{5CDE9C37-1AC8-41C3-8BB5-82DF758A7DFB}" name="Column3410"/>
    <tableColumn id="3426" xr3:uid="{F5567742-765E-4F77-B383-B33B0C7F45BF}" name="Column3411"/>
    <tableColumn id="3427" xr3:uid="{C1C65F84-E35A-40C1-93BE-AC766CC34ACF}" name="Column3412"/>
    <tableColumn id="3428" xr3:uid="{66FEE76B-E5E1-42D6-AC71-C94FC1B8B6FB}" name="Column3413"/>
    <tableColumn id="3429" xr3:uid="{FB72B596-1672-4208-B2EF-AF4505E7C923}" name="Column3414"/>
    <tableColumn id="3430" xr3:uid="{DD1C4AD5-F4D7-4630-99E3-77E3BC2029A1}" name="Column3415"/>
    <tableColumn id="3431" xr3:uid="{C5AC7DF5-2E94-43D1-BF79-975B6BB30113}" name="Column3416"/>
    <tableColumn id="3432" xr3:uid="{11EC9BAE-9265-46EB-A7CC-6405F4021BE5}" name="Column3417"/>
    <tableColumn id="3433" xr3:uid="{8D0555FC-B3F5-4FE7-B7A3-4DE71C595B8A}" name="Column3418"/>
    <tableColumn id="3434" xr3:uid="{13CD0242-E674-40C9-ACAF-75A9F7DB4798}" name="Column3419"/>
    <tableColumn id="3435" xr3:uid="{824AED1D-FD38-4B5D-A981-C0580B5A4932}" name="Column3420"/>
    <tableColumn id="3436" xr3:uid="{A3F50C48-8C79-4C19-A877-A9E9EED0C936}" name="Column3421"/>
    <tableColumn id="3437" xr3:uid="{6BBE572D-F5B9-4042-B248-1E3A26840FCF}" name="Column3422"/>
    <tableColumn id="3438" xr3:uid="{CB674DE7-964C-4906-A91B-298F820A6A53}" name="Column3423"/>
    <tableColumn id="3439" xr3:uid="{1B844AB7-3273-4E6B-A67A-1662622B6265}" name="Column3424"/>
    <tableColumn id="3440" xr3:uid="{E339368A-20C2-4005-897C-0CD4B9F69DD1}" name="Column3425"/>
    <tableColumn id="3441" xr3:uid="{3052525C-C9BE-47EC-98BA-EE305A2C7AC8}" name="Column3426"/>
    <tableColumn id="3442" xr3:uid="{BB91521B-05E0-4003-81D9-C1E8FBD08040}" name="Column3427"/>
    <tableColumn id="3443" xr3:uid="{AEF8A5FB-1F1D-4120-8C76-1864C17A9FA0}" name="Column3428"/>
    <tableColumn id="3444" xr3:uid="{ED9F16A2-E869-4156-8EFE-DBE06A355F89}" name="Column3429"/>
    <tableColumn id="3445" xr3:uid="{CEC57483-AD96-454E-BC01-5EB905E0B69B}" name="Column3430"/>
    <tableColumn id="3446" xr3:uid="{2E0C21C3-3650-42E1-B758-C1C0731AD9D1}" name="Column3431"/>
    <tableColumn id="3447" xr3:uid="{B847CCA2-2577-4B3D-868F-CDFF3C570CD7}" name="Column3432"/>
    <tableColumn id="3448" xr3:uid="{3F6DA000-2351-4E05-9BE4-E9E31695E814}" name="Column3433"/>
    <tableColumn id="3449" xr3:uid="{1008C206-D295-47A8-A785-7413457A111A}" name="Column3434"/>
    <tableColumn id="3450" xr3:uid="{BC1BC711-3394-4D19-A3F0-54219AA5F394}" name="Column3435"/>
    <tableColumn id="3451" xr3:uid="{5D98785D-37DD-46FC-A2D5-F0A86672ECB8}" name="Column3436"/>
    <tableColumn id="3452" xr3:uid="{513C53A4-6A59-451F-A7F9-1547768B1C6D}" name="Column3437"/>
    <tableColumn id="3453" xr3:uid="{01A657AB-A3A0-4E89-A7DF-E86F89E1ADBE}" name="Column3438"/>
    <tableColumn id="3454" xr3:uid="{9BC4C465-B345-4653-808E-84B2DA63F354}" name="Column3439"/>
    <tableColumn id="3455" xr3:uid="{598B18EC-FFD4-4E59-ABD1-009DA6FC6582}" name="Column3440"/>
    <tableColumn id="3456" xr3:uid="{F4293ECC-0063-49DE-B2A2-324A6ECCF451}" name="Column3441"/>
    <tableColumn id="3457" xr3:uid="{E851F7F5-2AE2-49AE-B4B7-3572FC072CBF}" name="Column3442"/>
    <tableColumn id="3458" xr3:uid="{45FED29F-B9DE-4566-AC6E-5ED37DC50697}" name="Column3443"/>
    <tableColumn id="3459" xr3:uid="{D9B3B62B-8109-49E4-85A2-713705DF2CD4}" name="Column3444"/>
    <tableColumn id="3460" xr3:uid="{E5684CF4-4AA2-485B-9337-C6E9C49AA41F}" name="Column3445"/>
    <tableColumn id="3461" xr3:uid="{3454B3BF-9819-4A6A-BC9F-91BF9E290EF0}" name="Column3446"/>
    <tableColumn id="3462" xr3:uid="{4FE3E8C5-ACA9-4FEC-BAA4-4AB8DC174BC0}" name="Column3447"/>
    <tableColumn id="3463" xr3:uid="{8BF0D78B-9A5B-4479-A15C-8F72BBBA5194}" name="Column3448"/>
    <tableColumn id="3464" xr3:uid="{DAD5D2C8-FD52-484B-8298-87B17BC5C751}" name="Column3449"/>
    <tableColumn id="3465" xr3:uid="{26841AE0-FDD1-4956-B6D8-B69B60EE2E72}" name="Column3450"/>
    <tableColumn id="3466" xr3:uid="{28F81AD9-2426-492F-895B-96DDA3D21D8A}" name="Column3451"/>
    <tableColumn id="3467" xr3:uid="{15F8A1F4-52F9-49D0-8A30-06881CD7EAB2}" name="Column3452"/>
    <tableColumn id="3468" xr3:uid="{9763D1A4-D766-40D6-87B7-0A07F6EC37B0}" name="Column3453"/>
    <tableColumn id="3469" xr3:uid="{49701CB8-1A3D-4AD4-98EB-9F6DCFCA721D}" name="Column3454"/>
    <tableColumn id="3470" xr3:uid="{940EF101-A589-4D8D-A199-CA7A6881CCA3}" name="Column3455"/>
    <tableColumn id="3471" xr3:uid="{B6320A6B-9DDD-4763-B4D8-E2F83797622F}" name="Column3456"/>
    <tableColumn id="3472" xr3:uid="{5A3FC2A4-F8E2-4526-87D8-1E49AFC2A88F}" name="Column3457"/>
    <tableColumn id="3473" xr3:uid="{299D3E55-7F5D-4473-9F60-3768F8916BFD}" name="Column3458"/>
    <tableColumn id="3474" xr3:uid="{DF07678D-E932-4812-A9E0-15F900BAE198}" name="Column3459"/>
    <tableColumn id="3475" xr3:uid="{495A6BF3-04A3-4C2A-9559-8D0F5688D67C}" name="Column3460"/>
    <tableColumn id="3476" xr3:uid="{92C680D5-86E8-437B-9B27-51C3AE7173BC}" name="Column3461"/>
    <tableColumn id="3477" xr3:uid="{E354E72D-EBEB-4E77-A5C0-82B8904CABE8}" name="Column3462"/>
    <tableColumn id="3478" xr3:uid="{3A9D5A52-8773-4FE2-8B98-EE0C7A9D7792}" name="Column3463"/>
    <tableColumn id="3479" xr3:uid="{B1F75DF0-1ED5-496A-926F-A9E5612B1183}" name="Column3464"/>
    <tableColumn id="3480" xr3:uid="{7DA4A3BB-62F7-4103-AFBB-06D91754DE51}" name="Column3465"/>
    <tableColumn id="3481" xr3:uid="{2492ED83-557D-4974-B9C1-CB7A47F22A69}" name="Column3466"/>
    <tableColumn id="3482" xr3:uid="{C85862A1-CDD9-4674-9D0C-5C1CA68BA19F}" name="Column3467"/>
    <tableColumn id="3483" xr3:uid="{1FD743FB-8015-4145-AAC3-B5FC066103B1}" name="Column3468"/>
    <tableColumn id="3484" xr3:uid="{7F6E66C7-EE1E-4489-9D82-3C5295CD751F}" name="Column3469"/>
    <tableColumn id="3485" xr3:uid="{D75A9FB9-6133-461A-B769-6B7B4EA21FD5}" name="Column3470"/>
    <tableColumn id="3486" xr3:uid="{D9C1D94F-D22A-4B0A-A3EA-4C50637B8B50}" name="Column3471"/>
    <tableColumn id="3487" xr3:uid="{A9F1C4E4-C3E2-4519-82CC-1A652106E0B0}" name="Column3472"/>
    <tableColumn id="3488" xr3:uid="{FF321900-1191-4F8F-9645-A3A64D7564A2}" name="Column3473"/>
    <tableColumn id="3489" xr3:uid="{98AE24B5-9F44-47B2-8C18-9392EA4DA46B}" name="Column3474"/>
    <tableColumn id="3490" xr3:uid="{7D636D17-248F-4B51-BC39-441634F11115}" name="Column3475"/>
    <tableColumn id="3491" xr3:uid="{6FD18ADC-4213-4588-9DAA-A7DA527560A7}" name="Column3476"/>
    <tableColumn id="3492" xr3:uid="{B2A4F518-19E3-49B1-A9BF-B0F373A2B49E}" name="Column3477"/>
    <tableColumn id="3493" xr3:uid="{EE7D28E4-0D47-4779-AD0A-3960C64511DB}" name="Column3478"/>
    <tableColumn id="3494" xr3:uid="{2ECDEBAD-BACC-419A-A79D-80867B744F28}" name="Column3479"/>
    <tableColumn id="3495" xr3:uid="{C4025DDD-76DC-44A0-BA93-68C773DFC802}" name="Column3480"/>
    <tableColumn id="3496" xr3:uid="{B7DA70C4-229A-4DEE-B132-34F3B0D11153}" name="Column3481"/>
    <tableColumn id="3497" xr3:uid="{AB03C853-100D-4263-918F-1747DDF060DC}" name="Column3482"/>
    <tableColumn id="3498" xr3:uid="{D6BEFD2A-CE76-4CE7-8E05-7FAED71425AF}" name="Column3483"/>
    <tableColumn id="3499" xr3:uid="{0CAC3391-946A-4212-903A-BAC08999566E}" name="Column3484"/>
    <tableColumn id="3500" xr3:uid="{32AC924D-3AC7-4E64-A237-49F4F23F0E65}" name="Column3485"/>
    <tableColumn id="3501" xr3:uid="{FE9725CA-20BA-4BD2-A73C-DA9C13134869}" name="Column3486"/>
    <tableColumn id="3502" xr3:uid="{042711D8-8119-4466-B27B-E813D91AE6BA}" name="Column3487"/>
    <tableColumn id="3503" xr3:uid="{18E2FB13-1013-4191-8838-14FA5F2F789E}" name="Column3488"/>
    <tableColumn id="3504" xr3:uid="{F39E6DFD-4BC8-41AB-828C-07F9447CD090}" name="Column3489"/>
    <tableColumn id="3505" xr3:uid="{763D7AB6-390D-4C9F-8D7B-263B25319E21}" name="Column3490"/>
    <tableColumn id="3506" xr3:uid="{DF507C96-1C91-40B2-9745-E1B5CDCF19A4}" name="Column3491"/>
    <tableColumn id="3507" xr3:uid="{910F95FF-6F91-4BB8-8AA3-E37CFA4CA6F6}" name="Column3492"/>
    <tableColumn id="3508" xr3:uid="{BED6818D-F19F-49CF-9807-327C8D078A96}" name="Column3493"/>
    <tableColumn id="3509" xr3:uid="{1AF28C9F-086D-4C5F-B162-85A018D84158}" name="Column3494"/>
    <tableColumn id="3510" xr3:uid="{DC18B014-5527-4733-A825-C3FD0390402C}" name="Column3495"/>
    <tableColumn id="3511" xr3:uid="{C04F81E6-0F8C-49ED-8FB1-7BA06DB99662}" name="Column3496"/>
    <tableColumn id="3512" xr3:uid="{99276E9B-5047-4F74-ACFD-5E1C0CF2013C}" name="Column3497"/>
    <tableColumn id="3513" xr3:uid="{BB2EBF08-2524-481A-A9C9-EEA1818C13FD}" name="Column3498"/>
    <tableColumn id="3514" xr3:uid="{0975BDD1-552D-4773-9749-76E44FF88279}" name="Column3499"/>
    <tableColumn id="3515" xr3:uid="{05B5C31A-C9BC-4928-AFC5-62AF52CD1080}" name="Column3500"/>
    <tableColumn id="3516" xr3:uid="{7CB05DDC-E98A-4354-BCF9-A083D0352DF1}" name="Column3501"/>
    <tableColumn id="3517" xr3:uid="{7B137902-9432-4E4A-A56E-16E694484BB3}" name="Column3502"/>
    <tableColumn id="3518" xr3:uid="{00906400-DFE4-44CD-8BE6-7F20500AA9E1}" name="Column3503"/>
    <tableColumn id="3519" xr3:uid="{EFC04DAA-8D3B-4A53-9581-8CB7590BC214}" name="Column3504"/>
    <tableColumn id="3520" xr3:uid="{C8F33408-6675-4BF6-A144-192E66FA4745}" name="Column3505"/>
    <tableColumn id="3521" xr3:uid="{3809751D-9798-4B7D-A9CE-8CD3A6264E5D}" name="Column3506"/>
    <tableColumn id="3522" xr3:uid="{A0395F66-E1C1-4A77-AEBF-1940C0570C7E}" name="Column3507"/>
    <tableColumn id="3523" xr3:uid="{0D733A21-C122-49BC-AF66-2928F90834D1}" name="Column3508"/>
    <tableColumn id="3524" xr3:uid="{056C1B81-1A91-48BF-A232-3BC47D60D526}" name="Column3509"/>
    <tableColumn id="3525" xr3:uid="{909303ED-1C0A-4AD6-8A5B-D0B338D9F1C5}" name="Column3510"/>
    <tableColumn id="3526" xr3:uid="{2F3E01AD-8AED-445D-A0E0-8240BDB7861A}" name="Column3511"/>
    <tableColumn id="3527" xr3:uid="{6C6599A6-5AEF-4291-B994-9D7046820BC6}" name="Column3512"/>
    <tableColumn id="3528" xr3:uid="{564C702A-3C6F-455A-B74F-6519ED361A88}" name="Column3513"/>
    <tableColumn id="3529" xr3:uid="{E51548A9-EDC2-4915-8FD9-A34BE6CBD8D9}" name="Column3514"/>
    <tableColumn id="3530" xr3:uid="{0AF71500-0C50-4747-9602-CF662B8A4DD5}" name="Column3515"/>
    <tableColumn id="3531" xr3:uid="{B42BEE5D-8607-4967-A704-2DB047741C6E}" name="Column3516"/>
    <tableColumn id="3532" xr3:uid="{00EBDE32-8544-4447-9038-7122E1164E45}" name="Column3517"/>
    <tableColumn id="3533" xr3:uid="{5FF62CE9-24F1-43EF-B768-7DAC11AFED1C}" name="Column3518"/>
    <tableColumn id="3534" xr3:uid="{120DCD14-818E-4F01-AB47-102AC42CDEE9}" name="Column3519"/>
    <tableColumn id="3535" xr3:uid="{35BD6118-5E59-487A-A87C-070B4F92CB58}" name="Column3520"/>
    <tableColumn id="3536" xr3:uid="{A2E9285A-D8D1-4044-B33C-4C1BF54801DF}" name="Column3521"/>
    <tableColumn id="3537" xr3:uid="{7F1C5DE4-2081-43E8-9267-41D30063AB67}" name="Column3522"/>
    <tableColumn id="3538" xr3:uid="{32C47B03-2451-4584-B2EF-F97B891F4FF8}" name="Column3523"/>
    <tableColumn id="3539" xr3:uid="{FA561028-34DC-4191-8170-F2CD61C35F99}" name="Column3524"/>
    <tableColumn id="3540" xr3:uid="{31973BCD-2C13-4CA1-BB52-8E07A73E1E30}" name="Column3525"/>
    <tableColumn id="3541" xr3:uid="{5D2BA08A-78A1-4639-93BE-3732CE38F0DE}" name="Column3526"/>
    <tableColumn id="3542" xr3:uid="{1722D617-F5FE-496A-A201-587B2DCBFE21}" name="Column3527"/>
    <tableColumn id="3543" xr3:uid="{62E17679-DA09-47E8-B2F7-79F6A8480710}" name="Column3528"/>
    <tableColumn id="3544" xr3:uid="{2F0AC4E1-F975-4AA9-8F80-D7B3003A9666}" name="Column3529"/>
    <tableColumn id="3545" xr3:uid="{61347A60-50E0-4B61-948D-6A13DC20E508}" name="Column3530"/>
    <tableColumn id="3546" xr3:uid="{E8D175AA-9924-403B-91DA-3E1CE54DA5D2}" name="Column3531"/>
    <tableColumn id="3547" xr3:uid="{C665DDBF-F048-4B34-BE8D-5671F8493292}" name="Column3532"/>
    <tableColumn id="3548" xr3:uid="{BF624B17-C666-45DF-9B5C-484005C92E30}" name="Column3533"/>
    <tableColumn id="3549" xr3:uid="{B1D99320-E14C-44D6-A94F-9AEE76BA9391}" name="Column3534"/>
    <tableColumn id="3550" xr3:uid="{6AA7B21C-9BBA-495A-B108-A6F31E86CCFD}" name="Column3535"/>
    <tableColumn id="3551" xr3:uid="{20ED4D56-9292-4AA8-9684-F8261295315F}" name="Column3536"/>
    <tableColumn id="3552" xr3:uid="{0AF4055E-0CA9-4237-BA14-4262689A082A}" name="Column3537"/>
    <tableColumn id="3553" xr3:uid="{107F496E-6B90-4F12-947F-6881EF22B14F}" name="Column3538"/>
    <tableColumn id="3554" xr3:uid="{990D60CB-5920-4C3B-8D27-1389AD3687AD}" name="Column3539"/>
    <tableColumn id="3555" xr3:uid="{64A0D90A-1C15-4767-8B5D-AD844627424A}" name="Column3540"/>
    <tableColumn id="3556" xr3:uid="{A8D78D14-3D7D-4CAA-9338-A1086B0F888C}" name="Column3541"/>
    <tableColumn id="3557" xr3:uid="{16D0874F-F6E9-4517-A421-F7156E6437E5}" name="Column3542"/>
    <tableColumn id="3558" xr3:uid="{B84E8536-7310-4974-9838-A652B1BE55DC}" name="Column3543"/>
    <tableColumn id="3559" xr3:uid="{A3D1F878-E37F-46CE-87AD-686AF7D9DDB3}" name="Column3544"/>
    <tableColumn id="3560" xr3:uid="{67892C4B-801F-4787-B06B-98C77DE9D48A}" name="Column3545"/>
    <tableColumn id="3561" xr3:uid="{A47DA89C-CA6D-4096-94BB-00FD8EF10F81}" name="Column3546"/>
    <tableColumn id="3562" xr3:uid="{14380466-2417-46EA-8DBC-4A31AD3B1202}" name="Column3547"/>
    <tableColumn id="3563" xr3:uid="{085B6B43-A3B4-4DBB-86EA-2F9DC2616E66}" name="Column3548"/>
    <tableColumn id="3564" xr3:uid="{CF321A6E-EC6D-45E6-91D1-B4F3DD80832A}" name="Column3549"/>
    <tableColumn id="3565" xr3:uid="{F8D31F2A-A559-4B58-B7DE-13BD2D5F7D6F}" name="Column3550"/>
    <tableColumn id="3566" xr3:uid="{4F596C8C-30F8-4978-AB2F-990B9338E74A}" name="Column3551"/>
    <tableColumn id="3567" xr3:uid="{04AC7A05-2A62-4F58-92C0-2286B5C0E7EA}" name="Column3552"/>
    <tableColumn id="3568" xr3:uid="{9A244DC1-D2BA-49E9-893E-B37B0AFC04C0}" name="Column3553"/>
    <tableColumn id="3569" xr3:uid="{35E4B645-A3CC-4392-969B-2A10EC879DED}" name="Column3554"/>
    <tableColumn id="3570" xr3:uid="{2485D265-5D07-45AA-A55D-DFEDA1D17B6F}" name="Column3555"/>
    <tableColumn id="3571" xr3:uid="{92BC6EEE-4BB7-45D0-AF82-499F092168C9}" name="Column3556"/>
    <tableColumn id="3572" xr3:uid="{749E682D-8808-4593-93FB-982ECD2868D5}" name="Column3557"/>
    <tableColumn id="3573" xr3:uid="{1835A5E5-D3A4-440F-A0F4-333BA43D6761}" name="Column3558"/>
    <tableColumn id="3574" xr3:uid="{5BD29EF2-B35C-48A4-8AE3-C3FB181D8BA0}" name="Column3559"/>
    <tableColumn id="3575" xr3:uid="{25715B7D-990A-4760-AD81-F956DFB2CB68}" name="Column3560"/>
    <tableColumn id="3576" xr3:uid="{31E9B683-B293-4094-AFE7-BD372D9ED991}" name="Column3561"/>
    <tableColumn id="3577" xr3:uid="{3B3AD83D-060B-4B01-AAA8-B0FB6D69C720}" name="Column3562"/>
    <tableColumn id="3578" xr3:uid="{AACA0150-70B6-4074-9A90-16720DC84118}" name="Column3563"/>
    <tableColumn id="3579" xr3:uid="{2BC294BD-FC09-41DA-821D-1F4AB459F3D6}" name="Column3564"/>
    <tableColumn id="3580" xr3:uid="{80CDBC96-E1CF-405F-84DE-908D5F5FB8F9}" name="Column3565"/>
    <tableColumn id="3581" xr3:uid="{D0FDE769-6E5E-4F2E-AE71-A9EFA4BB7E4F}" name="Column3566"/>
    <tableColumn id="3582" xr3:uid="{F2B7DAD2-0DD9-4310-BCB6-2F19A8619855}" name="Column3567"/>
    <tableColumn id="3583" xr3:uid="{DA738669-C3B1-40EB-84F4-AFF6B8DDFF94}" name="Column3568"/>
    <tableColumn id="3584" xr3:uid="{C60122FE-D5A7-4E91-A19A-7B7A6DE98968}" name="Column3569"/>
    <tableColumn id="3585" xr3:uid="{EB5EC969-EBAF-4FE5-9D5B-0DB497690F96}" name="Column3570"/>
    <tableColumn id="3586" xr3:uid="{0240B73D-3058-4807-99DA-96ECF5412F4E}" name="Column3571"/>
    <tableColumn id="3587" xr3:uid="{648AE312-859C-4A7A-8A3D-0E01A4D1D415}" name="Column3572"/>
    <tableColumn id="3588" xr3:uid="{7362CFC3-D39B-4377-A137-79B942599BFD}" name="Column3573"/>
    <tableColumn id="3589" xr3:uid="{A9EE7552-A989-4433-9FCE-937C07D7BDA5}" name="Column3574"/>
    <tableColumn id="3590" xr3:uid="{B2F4B466-DE0D-455D-BE5A-CF12D36222C2}" name="Column3575"/>
    <tableColumn id="3591" xr3:uid="{3B80958A-E3B9-4EBA-AEC9-20836FABF91B}" name="Column3576"/>
    <tableColumn id="3592" xr3:uid="{07EA5374-248B-45BD-A972-3A6EF58F68AD}" name="Column3577"/>
    <tableColumn id="3593" xr3:uid="{62C713F7-3631-45C8-88B1-3BDFED6D29EF}" name="Column3578"/>
    <tableColumn id="3594" xr3:uid="{C3BC908F-7288-459B-98A6-8D2566CD1A26}" name="Column3579"/>
    <tableColumn id="3595" xr3:uid="{299050DA-C066-4DBE-AB24-1DCCC2ECD6EA}" name="Column3580"/>
    <tableColumn id="3596" xr3:uid="{D0C1FFDD-8B9E-4348-92AF-19E287D8461D}" name="Column3581"/>
    <tableColumn id="3597" xr3:uid="{ADDCB0F5-F49C-4B41-A9F2-6BA3C402C5B4}" name="Column3582"/>
    <tableColumn id="3598" xr3:uid="{4319C9E1-8DBB-4FF1-86E9-2A784BA24AC1}" name="Column3583"/>
    <tableColumn id="3599" xr3:uid="{356AC3DA-476B-44B1-AA5C-0155081ADCD6}" name="Column3584"/>
    <tableColumn id="3600" xr3:uid="{59CFC8EA-495A-45E7-A15A-660AD6E6897C}" name="Column3585"/>
    <tableColumn id="3601" xr3:uid="{7339BFAB-B9F6-40EA-B5EF-21ABF8374BC8}" name="Column3586"/>
    <tableColumn id="3602" xr3:uid="{B8F1A29F-796C-4BFC-A06C-31B732F3BF2B}" name="Column3587"/>
    <tableColumn id="3603" xr3:uid="{290C9B5F-64AF-4CC2-B35A-0BEC73B08674}" name="Column3588"/>
    <tableColumn id="3604" xr3:uid="{01196BAA-7994-4A02-9A80-812CC82BA8E7}" name="Column3589"/>
    <tableColumn id="3605" xr3:uid="{06094FA4-9986-4D3A-88BA-CDE6BCBA4B2F}" name="Column3590"/>
    <tableColumn id="3606" xr3:uid="{2E644870-D730-41A6-B530-24F845F22358}" name="Column3591"/>
    <tableColumn id="3607" xr3:uid="{2B10DBEA-1268-4339-AFF8-5905EB3C6370}" name="Column3592"/>
    <tableColumn id="3608" xr3:uid="{F6F4C12F-C595-43D2-BEFF-BD8AC512D07B}" name="Column3593"/>
    <tableColumn id="3609" xr3:uid="{F1C451CF-F652-467E-BA81-1E43AF84CFD1}" name="Column3594"/>
    <tableColumn id="3610" xr3:uid="{45FFD130-AFA4-4DC7-9485-309FECB2C8F3}" name="Column3595"/>
    <tableColumn id="3611" xr3:uid="{EEC4A451-A354-4499-BE54-DDB0DE5CFB8F}" name="Column3596"/>
    <tableColumn id="3612" xr3:uid="{6D83CACE-0B78-4FCB-BF6B-C3242AA30F6E}" name="Column3597"/>
    <tableColumn id="3613" xr3:uid="{9114359F-8F8B-4C4F-A2E2-F25042A064B1}" name="Column3598"/>
    <tableColumn id="3614" xr3:uid="{16AA18AF-7F9E-45FD-A1A1-7C1343B92FAD}" name="Column3599"/>
    <tableColumn id="3615" xr3:uid="{40D074D3-9DC5-4FE5-8558-16678B117704}" name="Column3600"/>
    <tableColumn id="3616" xr3:uid="{F365F896-FC28-4A9B-BFAD-5C90E3CABB92}" name="Column3601"/>
    <tableColumn id="3617" xr3:uid="{444AE57D-9564-4213-A177-DC93ACB0D5C0}" name="Column3602"/>
    <tableColumn id="3618" xr3:uid="{83FE91DC-BC0B-4A96-B222-2750C9546CD2}" name="Column3603"/>
    <tableColumn id="3619" xr3:uid="{7E4D2898-D788-4E4E-B816-2941C0BCC230}" name="Column3604"/>
    <tableColumn id="3620" xr3:uid="{19AAA29F-64B7-4B41-9BFD-5D51667E064F}" name="Column3605"/>
    <tableColumn id="3621" xr3:uid="{D2BB5E58-83A8-41E8-ADA0-7539DCA8AC7E}" name="Column3606"/>
    <tableColumn id="3622" xr3:uid="{42CEF374-CC47-461B-A3C9-3BC0D3AF3A46}" name="Column3607"/>
    <tableColumn id="3623" xr3:uid="{7E2F5809-F2B9-412B-8CE1-E73450005B1A}" name="Column3608"/>
    <tableColumn id="3624" xr3:uid="{77498401-29E8-4851-9D5E-3E4789E2B161}" name="Column3609"/>
    <tableColumn id="3625" xr3:uid="{7AB53532-CD0F-4DE6-8355-7A0F6E829113}" name="Column3610"/>
    <tableColumn id="3626" xr3:uid="{91ED391F-EF0E-4F72-AA9A-6609180FDDF9}" name="Column3611"/>
    <tableColumn id="3627" xr3:uid="{84429224-2C8D-475F-8E35-970CA7F2CCCA}" name="Column3612"/>
    <tableColumn id="3628" xr3:uid="{E44A6C24-AC73-4B93-BD9D-9C28E4236C81}" name="Column3613"/>
    <tableColumn id="3629" xr3:uid="{604E7B9B-242A-4693-87A8-DC1B0A7CF8DD}" name="Column3614"/>
    <tableColumn id="3630" xr3:uid="{420E55BE-6AD0-4D12-82F5-78D085BFBD77}" name="Column3615"/>
    <tableColumn id="3631" xr3:uid="{974FFD01-85B2-4BAA-8582-27BD918CD4B8}" name="Column3616"/>
    <tableColumn id="3632" xr3:uid="{A621AA8F-9438-476A-9C47-C008ECB29F02}" name="Column3617"/>
    <tableColumn id="3633" xr3:uid="{558A800E-A05D-442F-B0C8-27CE4EE01EDE}" name="Column3618"/>
    <tableColumn id="3634" xr3:uid="{5277D733-AB75-4EC9-9A27-6DEEA87BD981}" name="Column3619"/>
    <tableColumn id="3635" xr3:uid="{A598E051-8306-4A83-81BC-A848A4469C0B}" name="Column3620"/>
    <tableColumn id="3636" xr3:uid="{FD725A73-7214-47A4-982A-EBD57388076B}" name="Column3621"/>
    <tableColumn id="3637" xr3:uid="{5087B916-87A8-4276-BA80-73A669C60A05}" name="Column3622"/>
    <tableColumn id="3638" xr3:uid="{4748C73B-F4C1-4C95-8BAC-B43370A5D447}" name="Column3623"/>
    <tableColumn id="3639" xr3:uid="{385C6C6D-8EC0-4AE6-B71E-F1024298906B}" name="Column3624"/>
    <tableColumn id="3640" xr3:uid="{3D362120-0B39-4DF8-A819-20BB939AE97A}" name="Column3625"/>
    <tableColumn id="3641" xr3:uid="{3A1E4413-F9D5-4651-BB43-10B00B333BF2}" name="Column3626"/>
    <tableColumn id="3642" xr3:uid="{D25208DE-B551-447B-BE74-E15DD88853DE}" name="Column3627"/>
    <tableColumn id="3643" xr3:uid="{F1FF90DC-941A-4BE5-8FA4-B70BDEFF58A4}" name="Column3628"/>
    <tableColumn id="3644" xr3:uid="{266FA9D5-335E-4D03-88F6-B56124241055}" name="Column3629"/>
    <tableColumn id="3645" xr3:uid="{F46EBD24-CDC8-40D9-A7BD-F3A2DFE8DA30}" name="Column3630"/>
    <tableColumn id="3646" xr3:uid="{B4BC559F-6EE9-4FB0-8257-4DBB512E4A17}" name="Column3631"/>
    <tableColumn id="3647" xr3:uid="{7B4F075C-7A88-4087-96EB-37429FBAE41B}" name="Column3632"/>
    <tableColumn id="3648" xr3:uid="{A6A57382-D685-41D2-85BD-4ABB895FCDFE}" name="Column3633"/>
    <tableColumn id="3649" xr3:uid="{E6F7494E-38D8-4F8D-97C2-96C1DF4879EA}" name="Column3634"/>
    <tableColumn id="3650" xr3:uid="{07181DF1-1922-494B-840A-26DF9291A35F}" name="Column3635"/>
    <tableColumn id="3651" xr3:uid="{7DC99B6C-722E-492D-AEB7-C8ECE8C7DC39}" name="Column3636"/>
    <tableColumn id="3652" xr3:uid="{F9982C88-12D2-4637-97D8-7203B9DC36A6}" name="Column3637"/>
    <tableColumn id="3653" xr3:uid="{8704994A-4AFA-4A4F-9E2E-C20FF99EA106}" name="Column3638"/>
    <tableColumn id="3654" xr3:uid="{50D525EB-4B34-40A2-9190-1086A7604C71}" name="Column3639"/>
    <tableColumn id="3655" xr3:uid="{17086288-F6A9-4382-870C-52B3665BE1DB}" name="Column3640"/>
    <tableColumn id="3656" xr3:uid="{47EDC9AB-EB14-4B1F-A725-4894F1BA4580}" name="Column3641"/>
    <tableColumn id="3657" xr3:uid="{9F29DB92-5925-4AB1-A70B-D7C5A71C23E0}" name="Column3642"/>
    <tableColumn id="3658" xr3:uid="{ABAC0B04-4E5A-4BE6-AE67-87023BAB9202}" name="Column3643"/>
    <tableColumn id="3659" xr3:uid="{63B4D3E0-696C-413A-8E50-327101940326}" name="Column3644"/>
    <tableColumn id="3660" xr3:uid="{54914DAD-F629-427F-911A-906CA0FCBD88}" name="Column3645"/>
    <tableColumn id="3661" xr3:uid="{70DC8B44-9A00-4A81-92A1-9F3DD975AD55}" name="Column3646"/>
    <tableColumn id="3662" xr3:uid="{730214CA-C348-4964-81FD-F8E9C897108C}" name="Column3647"/>
    <tableColumn id="3663" xr3:uid="{BA745C77-543B-47C2-832B-8123865210F7}" name="Column3648"/>
    <tableColumn id="3664" xr3:uid="{90D18048-8AF7-4AE4-8945-E7BAD070B67C}" name="Column3649"/>
    <tableColumn id="3665" xr3:uid="{52FED520-1C54-4A79-A44C-C870EDE597E0}" name="Column3650"/>
    <tableColumn id="3666" xr3:uid="{4AA34157-83B3-48BC-8867-24BA8ED18B6D}" name="Column3651"/>
    <tableColumn id="3667" xr3:uid="{19E8C131-887F-4194-864F-2E1753466AAA}" name="Column3652"/>
    <tableColumn id="3668" xr3:uid="{F61066E2-E673-4006-925C-C58C9AFC1DC4}" name="Column3653"/>
    <tableColumn id="3669" xr3:uid="{0ED65E61-A5F2-4396-91D4-7D22885B32B1}" name="Column3654"/>
    <tableColumn id="3670" xr3:uid="{6700F5C4-04D3-4EF9-BC25-1A00847D4E47}" name="Column3655"/>
    <tableColumn id="3671" xr3:uid="{C5CA3FF9-3B18-492C-AEE4-30009115DBA8}" name="Column3656"/>
    <tableColumn id="3672" xr3:uid="{FEA486F3-8320-4200-BAF6-984FC33ADB3C}" name="Column3657"/>
    <tableColumn id="3673" xr3:uid="{F3A88C4E-5C5C-4F9E-95C4-3806BDE1DA58}" name="Column3658"/>
    <tableColumn id="3674" xr3:uid="{FBB374F3-3E16-44F9-8297-1787A5575164}" name="Column3659"/>
    <tableColumn id="3675" xr3:uid="{3FDD896A-E151-48B3-B080-08CE0E8F447F}" name="Column3660"/>
    <tableColumn id="3676" xr3:uid="{0002DBCF-C7BA-4421-9285-A9F493C97306}" name="Column3661"/>
    <tableColumn id="3677" xr3:uid="{E9E2C5DE-5685-458E-B51F-C30C89D58858}" name="Column3662"/>
    <tableColumn id="3678" xr3:uid="{86118BC8-A66F-4B8C-A209-8DF0D1ACA2FF}" name="Column3663"/>
    <tableColumn id="3679" xr3:uid="{1D052F52-E4F7-4072-BC0C-DF35A5820AD0}" name="Column3664"/>
    <tableColumn id="3680" xr3:uid="{D5601250-B10B-448F-92E7-3FD2FB458E0B}" name="Column3665"/>
    <tableColumn id="3681" xr3:uid="{34A8F188-887B-4954-B2AF-10BBCC7594E0}" name="Column3666"/>
    <tableColumn id="3682" xr3:uid="{7EF87221-C83F-4DCF-B409-6DABAC086442}" name="Column3667"/>
    <tableColumn id="3683" xr3:uid="{9246787C-5D98-4F29-BC5D-0872D28CF6BF}" name="Column3668"/>
    <tableColumn id="3684" xr3:uid="{129C2449-5BD3-4DD2-B2B9-78E403B7B86C}" name="Column3669"/>
    <tableColumn id="3685" xr3:uid="{55D862F0-1450-4F06-86B6-66FCED13A96F}" name="Column3670"/>
    <tableColumn id="3686" xr3:uid="{C34AAB8E-6017-4BA8-90C3-99CD6390B13F}" name="Column3671"/>
    <tableColumn id="3687" xr3:uid="{527D16A1-0A3A-427E-8725-1E930CC9210D}" name="Column3672"/>
    <tableColumn id="3688" xr3:uid="{A5F104AA-6421-4984-8D0B-541DD456FD71}" name="Column3673"/>
    <tableColumn id="3689" xr3:uid="{66128FC0-6BE1-4F17-A582-2808F01F6946}" name="Column3674"/>
    <tableColumn id="3690" xr3:uid="{4846C58B-6B70-4BB7-B61C-E975831A7F1C}" name="Column3675"/>
    <tableColumn id="3691" xr3:uid="{D4B4C666-37C7-4763-93D6-656890ED7EF9}" name="Column3676"/>
    <tableColumn id="3692" xr3:uid="{478F3F97-C8B3-4725-8825-59A47CF2FE40}" name="Column3677"/>
    <tableColumn id="3693" xr3:uid="{A1B907A6-77F0-4E72-9843-84800660FB5E}" name="Column3678"/>
    <tableColumn id="3694" xr3:uid="{204B6760-2CBD-43EF-B8AA-A95D5F0385E4}" name="Column3679"/>
    <tableColumn id="3695" xr3:uid="{639B7289-BF72-4509-97F9-1E5FB8AA5152}" name="Column3680"/>
    <tableColumn id="3696" xr3:uid="{A269C270-D562-457E-9506-1D64CB827B68}" name="Column3681"/>
    <tableColumn id="3697" xr3:uid="{71F7662C-8549-4D40-B3CF-9A17FEEAA449}" name="Column3682"/>
    <tableColumn id="3698" xr3:uid="{AFB97A50-EF49-46D1-AA1A-8AD7A76EAD95}" name="Column3683"/>
    <tableColumn id="3699" xr3:uid="{7E675378-1949-4EEA-B563-6F082CD69705}" name="Column3684"/>
    <tableColumn id="3700" xr3:uid="{54CA456C-8341-4C31-9147-8F52C22DB3DB}" name="Column3685"/>
    <tableColumn id="3701" xr3:uid="{ED1E28DC-4204-4648-8291-CAB3FDD286DB}" name="Column3686"/>
    <tableColumn id="3702" xr3:uid="{640BB1B8-F8A5-49F6-9D3C-ED3EAA51C1BB}" name="Column3687"/>
    <tableColumn id="3703" xr3:uid="{1FC2D45A-E994-468E-8A86-6DE2F786D8FF}" name="Column3688"/>
    <tableColumn id="3704" xr3:uid="{4E30F085-CE03-4B14-B04E-6FD5B223DE52}" name="Column3689"/>
    <tableColumn id="3705" xr3:uid="{06EAE42E-10B0-4374-93A1-51E06838318F}" name="Column3690"/>
    <tableColumn id="3706" xr3:uid="{143CA5B3-A894-42AA-ACE4-7B4E1BD4A431}" name="Column3691"/>
    <tableColumn id="3707" xr3:uid="{A745BD4B-4F63-4A93-B694-26B9E004D599}" name="Column3692"/>
    <tableColumn id="3708" xr3:uid="{8B449EF5-7959-4497-9D7A-DDBE2F775C36}" name="Column3693"/>
    <tableColumn id="3709" xr3:uid="{42C87933-243B-42F2-86C9-367D728223F9}" name="Column3694"/>
    <tableColumn id="3710" xr3:uid="{837B3A21-5E0C-45F1-8AF1-26A4F4B3B40F}" name="Column3695"/>
    <tableColumn id="3711" xr3:uid="{3636B0B1-826A-41C1-89EA-63A2610FB5A7}" name="Column3696"/>
    <tableColumn id="3712" xr3:uid="{530B0ED2-C843-4C8D-8170-AF4CAE9FAC9E}" name="Column3697"/>
    <tableColumn id="3713" xr3:uid="{D4BB10D9-14D7-4129-A29B-C61741663F76}" name="Column3698"/>
    <tableColumn id="3714" xr3:uid="{FB555A4B-B9BC-4BB6-9ED3-184606DEA93A}" name="Column3699"/>
    <tableColumn id="3715" xr3:uid="{3BFE8891-5B80-4C3D-8E6C-AEBB174A56A6}" name="Column3700"/>
    <tableColumn id="3716" xr3:uid="{60A93F9B-45E5-46E4-9EB1-43D872B76AD0}" name="Column3701"/>
    <tableColumn id="3717" xr3:uid="{714B7247-5574-46D6-9A30-E574D10B3C18}" name="Column3702"/>
    <tableColumn id="3718" xr3:uid="{3FE6B8DA-5AFD-4CD4-8826-6F599A0624E6}" name="Column3703"/>
    <tableColumn id="3719" xr3:uid="{C2B6DFA9-E0F8-4DBF-83DD-B714AC7DB9AA}" name="Column3704"/>
    <tableColumn id="3720" xr3:uid="{394E1686-38DE-4554-818A-7CBFB071B0FC}" name="Column3705"/>
    <tableColumn id="3721" xr3:uid="{1E72BB72-6E9A-44BE-84CB-2DB204977B5C}" name="Column3706"/>
    <tableColumn id="3722" xr3:uid="{026BB33F-C342-48E1-9C0D-D225075252EA}" name="Column3707"/>
    <tableColumn id="3723" xr3:uid="{09831F3D-B65D-422E-8C07-9D6A8C5D3EDF}" name="Column3708"/>
    <tableColumn id="3724" xr3:uid="{8E1CADB4-B98D-4FFD-8F67-715BE8E1B2A9}" name="Column3709"/>
    <tableColumn id="3725" xr3:uid="{9C834B61-8EAE-4EB8-B7D0-0D98DC5F0848}" name="Column3710"/>
    <tableColumn id="3726" xr3:uid="{82359AD0-3F6B-4006-A90C-3D8DEEC5A98C}" name="Column3711"/>
    <tableColumn id="3727" xr3:uid="{8F39254A-4467-4CA4-8E90-D2E2BE419839}" name="Column3712"/>
    <tableColumn id="3728" xr3:uid="{00A5440D-6326-4049-BEAC-95F3DA094D8A}" name="Column3713"/>
    <tableColumn id="3729" xr3:uid="{4EF1AEA1-39C6-4F33-8A12-57576853A2B9}" name="Column3714"/>
    <tableColumn id="3730" xr3:uid="{111DE928-2F52-4A85-9864-C1315879D7B2}" name="Column3715"/>
    <tableColumn id="3731" xr3:uid="{8ABE9A47-B1D0-4AAE-820C-A1A6395F303E}" name="Column3716"/>
    <tableColumn id="3732" xr3:uid="{24A6F1BC-788D-4F31-96B3-0383537EA1FD}" name="Column3717"/>
    <tableColumn id="3733" xr3:uid="{A40EE1A6-62E1-4C7B-ADFC-C93CA09FF41A}" name="Column3718"/>
    <tableColumn id="3734" xr3:uid="{260C23BE-A63A-447E-86FF-5F4F008DE887}" name="Column3719"/>
    <tableColumn id="3735" xr3:uid="{BE9A6F33-D15F-4ED4-905C-9A9C1FD5E58B}" name="Column3720"/>
    <tableColumn id="3736" xr3:uid="{9CE98ADC-A9F8-49BF-887F-FCC562119826}" name="Column3721"/>
    <tableColumn id="3737" xr3:uid="{3780E529-E8D0-4E51-8B40-D4FD4DAC0A23}" name="Column3722"/>
    <tableColumn id="3738" xr3:uid="{27FD49E5-91B8-4DF0-BF22-F93A74F35878}" name="Column3723"/>
    <tableColumn id="3739" xr3:uid="{E8BA3D5F-8804-447C-85BB-F44214C62FD5}" name="Column3724"/>
    <tableColumn id="3740" xr3:uid="{49FD9E71-8856-4748-AF4A-976529791AC0}" name="Column3725"/>
    <tableColumn id="3741" xr3:uid="{189B6122-6C59-467E-8695-DBB8D27A5022}" name="Column3726"/>
    <tableColumn id="3742" xr3:uid="{41DAD622-F253-4E30-9CFF-87FD0B7EB137}" name="Column3727"/>
    <tableColumn id="3743" xr3:uid="{37887A52-5BC9-4AB0-99D4-EEDB56C56367}" name="Column3728"/>
    <tableColumn id="3744" xr3:uid="{DE3299AC-8776-4664-8302-983C3172532D}" name="Column3729"/>
    <tableColumn id="3745" xr3:uid="{F2D1CC86-0BB4-4DD2-B516-133A4C10F6CF}" name="Column3730"/>
    <tableColumn id="3746" xr3:uid="{57CF7BFD-064C-4CE7-BA32-46164C8392CF}" name="Column3731"/>
    <tableColumn id="3747" xr3:uid="{A8151E26-2C2B-4419-81D9-47CFFFB589AC}" name="Column3732"/>
    <tableColumn id="3748" xr3:uid="{1A57AD85-27DF-4D9E-8728-58B691212381}" name="Column3733"/>
    <tableColumn id="3749" xr3:uid="{51CA6C35-EA28-49F4-8C67-E5CAF92C92F2}" name="Column3734"/>
    <tableColumn id="3750" xr3:uid="{5FDF36A1-759B-4D61-93EC-761BA5A7D2E6}" name="Column3735"/>
    <tableColumn id="3751" xr3:uid="{EA236AFE-DFCE-4522-8582-36C267D38E3F}" name="Column3736"/>
    <tableColumn id="3752" xr3:uid="{5FD78942-F041-4AFF-8ADA-7B51B84CC06C}" name="Column3737"/>
    <tableColumn id="3753" xr3:uid="{259B25C6-25F4-4F28-AE74-9225707431F4}" name="Column3738"/>
    <tableColumn id="3754" xr3:uid="{7F40C4D3-22BA-4EC2-8C16-D1A28F19F7A2}" name="Column3739"/>
    <tableColumn id="3755" xr3:uid="{570C57A7-0DB0-4D3E-8438-93AED8B7ADEA}" name="Column3740"/>
    <tableColumn id="3756" xr3:uid="{B6339246-DBF2-4CAE-B08A-B08D8B332B63}" name="Column3741"/>
    <tableColumn id="3757" xr3:uid="{D4217BC5-A399-422C-BEF3-4EF8147FFE35}" name="Column3742"/>
    <tableColumn id="3758" xr3:uid="{B2FEC8BD-20F4-4CDE-949C-3020C5846A26}" name="Column3743"/>
    <tableColumn id="3759" xr3:uid="{DA4BBA74-EEC6-48C1-A33F-707BA924D109}" name="Column3744"/>
    <tableColumn id="3760" xr3:uid="{CD4EBE7B-A0A6-4FC2-B36B-2858B6B30757}" name="Column3745"/>
    <tableColumn id="3761" xr3:uid="{BB5B27A4-7E87-4346-AE93-41EF6F04D478}" name="Column3746"/>
    <tableColumn id="3762" xr3:uid="{DA9ACF2A-94F6-4070-9648-A6537E14F052}" name="Column3747"/>
    <tableColumn id="3763" xr3:uid="{637959DB-59F5-4F20-93B0-A127EBB43383}" name="Column3748"/>
    <tableColumn id="3764" xr3:uid="{C7FF27D2-BB77-4D95-AEEB-A6C86DDF5762}" name="Column3749"/>
    <tableColumn id="3765" xr3:uid="{D1C85F21-6E24-4EBA-9D1B-FD217350DCBF}" name="Column3750"/>
    <tableColumn id="3766" xr3:uid="{CBA5615D-23D3-442A-9F84-006CE48ED21E}" name="Column3751"/>
    <tableColumn id="3767" xr3:uid="{ACE5BFFA-A296-4E4E-8A16-0D1BB703591A}" name="Column3752"/>
    <tableColumn id="3768" xr3:uid="{92C70CD9-864E-46E1-8D83-7FC3F961D97A}" name="Column3753"/>
    <tableColumn id="3769" xr3:uid="{3625C4FB-7D2A-42AD-A38A-F5D5E27168A7}" name="Column3754"/>
    <tableColumn id="3770" xr3:uid="{7EA48E0A-430C-4E99-8D95-D3A81869E388}" name="Column3755"/>
    <tableColumn id="3771" xr3:uid="{208FB13E-4BCD-4FEF-A931-55AD6058E09F}" name="Column3756"/>
    <tableColumn id="3772" xr3:uid="{F031894C-0E07-42F4-998C-C172A86A72A0}" name="Column3757"/>
    <tableColumn id="3773" xr3:uid="{02B2C583-CC7D-4328-A5FB-D2D6468FB069}" name="Column3758"/>
    <tableColumn id="3774" xr3:uid="{FABA60B4-9E4A-48FC-9ECD-8F80DB555B76}" name="Column3759"/>
    <tableColumn id="3775" xr3:uid="{1484DD09-BD69-4B6D-81AF-4BC510970596}" name="Column3760"/>
    <tableColumn id="3776" xr3:uid="{7C905529-1EE2-4B74-BBA5-7FB7DB4DFDD4}" name="Column3761"/>
    <tableColumn id="3777" xr3:uid="{9A02B5A7-23CD-4E39-9FAE-05B79CA8D6E8}" name="Column3762"/>
    <tableColumn id="3778" xr3:uid="{46432247-DC59-43AC-A813-5550B74524AF}" name="Column3763"/>
    <tableColumn id="3779" xr3:uid="{1E0C42D6-B659-4111-A3AF-E033E4DD00DB}" name="Column3764"/>
    <tableColumn id="3780" xr3:uid="{65DA9A35-EC92-44DE-8DDD-8A35D0A94003}" name="Column3765"/>
    <tableColumn id="3781" xr3:uid="{75FF6196-CF5C-403E-921B-476CFAC605D4}" name="Column3766"/>
    <tableColumn id="3782" xr3:uid="{F91D66A4-70D5-4583-AE6E-30E93C2A4704}" name="Column3767"/>
    <tableColumn id="3783" xr3:uid="{981BB6E6-0F5A-41E1-A854-D90F44851160}" name="Column3768"/>
    <tableColumn id="3784" xr3:uid="{FCA18701-D875-46C4-B1AC-DCBAE58E63BA}" name="Column3769"/>
    <tableColumn id="3785" xr3:uid="{F3ED9DA9-8578-406F-A1F4-54E2917F4552}" name="Column3770"/>
    <tableColumn id="3786" xr3:uid="{160A9558-A989-4C3B-AE8E-FBE616559074}" name="Column3771"/>
    <tableColumn id="3787" xr3:uid="{1FA96E4B-B737-47DC-B90F-1269883BF563}" name="Column3772"/>
    <tableColumn id="3788" xr3:uid="{794F716E-B7B1-4EB2-848A-8796AE48756F}" name="Column3773"/>
    <tableColumn id="3789" xr3:uid="{7E950481-C6FC-4494-B01B-027C2D777602}" name="Column3774"/>
    <tableColumn id="3790" xr3:uid="{6EC7BE6C-D701-484A-805E-A0151FD34E6D}" name="Column3775"/>
    <tableColumn id="3791" xr3:uid="{5E7E73CA-786D-4581-850A-50EB4846705A}" name="Column3776"/>
    <tableColumn id="3792" xr3:uid="{D89B229C-97C2-41FD-9C08-19C907DA0252}" name="Column3777"/>
    <tableColumn id="3793" xr3:uid="{4112D8CD-5846-449E-8CA9-EFA2A12DADED}" name="Column3778"/>
    <tableColumn id="3794" xr3:uid="{83646C81-4F2C-43BB-80D3-FB6371982F12}" name="Column3779"/>
    <tableColumn id="3795" xr3:uid="{9D82F7B0-C610-4661-8418-FEFEB7EB352B}" name="Column3780"/>
    <tableColumn id="3796" xr3:uid="{B4309B4A-B825-4982-81F2-5C879D893A2A}" name="Column3781"/>
    <tableColumn id="3797" xr3:uid="{F1601D99-7A03-4703-8D38-AE018761E833}" name="Column3782"/>
    <tableColumn id="3798" xr3:uid="{086699EA-7AAF-4537-9A33-6D5395EB7CC2}" name="Column3783"/>
    <tableColumn id="3799" xr3:uid="{63AA0B9B-6A88-4A1F-AE7C-6E440ED816EB}" name="Column3784"/>
    <tableColumn id="3800" xr3:uid="{94831BC5-CB1A-488E-BACC-C2F342F17BA8}" name="Column3785"/>
    <tableColumn id="3801" xr3:uid="{678A077E-9CDC-4552-BA69-3C64DA4A8AF1}" name="Column3786"/>
    <tableColumn id="3802" xr3:uid="{99DFEC80-61D0-4016-BD1B-8B91E5F5ABFD}" name="Column3787"/>
    <tableColumn id="3803" xr3:uid="{056DE4A6-79F4-4130-AC1C-C00F129A03A3}" name="Column3788"/>
    <tableColumn id="3804" xr3:uid="{79081E86-4092-4E92-83A8-2C940D0D9A82}" name="Column3789"/>
    <tableColumn id="3805" xr3:uid="{B629B7A9-7B84-4499-A95B-4511D4719B9B}" name="Column3790"/>
    <tableColumn id="3806" xr3:uid="{730FCFB8-66D5-42B3-98C9-F534B8BC429F}" name="Column3791"/>
    <tableColumn id="3807" xr3:uid="{450AF069-955E-40E2-A3B7-A497B8D67187}" name="Column3792"/>
    <tableColumn id="3808" xr3:uid="{6B6C6D28-CA26-4089-8CC0-945DF47882CC}" name="Column3793"/>
    <tableColumn id="3809" xr3:uid="{A00151AA-B794-436C-815D-5CEE98BE73C0}" name="Column3794"/>
    <tableColumn id="3810" xr3:uid="{EC4FD569-9102-432A-902D-EFD9C9B4EBF8}" name="Column3795"/>
    <tableColumn id="3811" xr3:uid="{3F403D14-AF11-403B-91E9-22E4BDD22D19}" name="Column3796"/>
    <tableColumn id="3812" xr3:uid="{B54DC6AA-3A8D-4FA1-9D50-8FC9A9CEAECE}" name="Column3797"/>
    <tableColumn id="3813" xr3:uid="{2B137E76-C8F0-40AA-A90C-50A074DAED6E}" name="Column3798"/>
    <tableColumn id="3814" xr3:uid="{BE0F66FA-5CBF-489A-80AD-F50C212F9A87}" name="Column3799"/>
    <tableColumn id="3815" xr3:uid="{E207E944-3277-48E3-9870-5016D354BB2F}" name="Column3800"/>
    <tableColumn id="3816" xr3:uid="{4D6811AB-F16D-43BA-8A19-E74AB9A6C9E2}" name="Column3801"/>
    <tableColumn id="3817" xr3:uid="{1D3B9C82-0870-41B0-A763-DE423E117BF1}" name="Column3802"/>
    <tableColumn id="3818" xr3:uid="{70DEC2CC-8DA9-4B6A-A011-C13D9B782E1C}" name="Column3803"/>
    <tableColumn id="3819" xr3:uid="{6ED40A3E-76B7-42AA-B4EA-57693EB9801B}" name="Column3804"/>
    <tableColumn id="3820" xr3:uid="{B451C80E-F456-40C5-8ED9-E6EB76C8270F}" name="Column3805"/>
    <tableColumn id="3821" xr3:uid="{FEB9ABD6-9E9C-4B6D-AB8E-1995619A7161}" name="Column3806"/>
    <tableColumn id="3822" xr3:uid="{917DD0D0-6ED1-4822-8AA1-B317A44FAC5E}" name="Column3807"/>
    <tableColumn id="3823" xr3:uid="{AA4AF07C-6C4A-4410-A656-2E0621628E46}" name="Column3808"/>
    <tableColumn id="3824" xr3:uid="{05362E09-F1AB-4394-AF03-D7CC74A7191C}" name="Column3809"/>
    <tableColumn id="3825" xr3:uid="{1B142200-C23A-4D5E-96F1-755CBB6DF343}" name="Column3810"/>
    <tableColumn id="3826" xr3:uid="{F00A8B20-E63B-4405-89CC-ADCC3138F597}" name="Column3811"/>
    <tableColumn id="3827" xr3:uid="{0032F685-1FE0-4E65-971F-D28204192790}" name="Column3812"/>
    <tableColumn id="3828" xr3:uid="{6EB252A3-3A21-4D79-A562-7BC574ED4B54}" name="Column3813"/>
    <tableColumn id="3829" xr3:uid="{A328ED23-E435-4163-B722-F0B9AD717A82}" name="Column3814"/>
    <tableColumn id="3830" xr3:uid="{93D52756-CE7B-4533-BCB3-62EBDEC742E9}" name="Column3815"/>
    <tableColumn id="3831" xr3:uid="{282221A2-31B7-4CD0-97D2-39CB893B9B2A}" name="Column3816"/>
    <tableColumn id="3832" xr3:uid="{DCBC0A20-4334-4E58-A5E9-33F401EC31CD}" name="Column3817"/>
    <tableColumn id="3833" xr3:uid="{32C1466C-5000-4883-925E-23C4C41FFE1E}" name="Column3818"/>
    <tableColumn id="3834" xr3:uid="{9B5A3E0E-F78C-42BD-83F1-968A85D57AE9}" name="Column3819"/>
    <tableColumn id="3835" xr3:uid="{DA02844A-E008-4933-9402-3BC62C8BD2BA}" name="Column3820"/>
    <tableColumn id="3836" xr3:uid="{E4221A78-D158-4D50-976D-62C0DC5D2B27}" name="Column3821"/>
    <tableColumn id="3837" xr3:uid="{F855818F-4F6F-4CF3-BC09-96CA86F914C5}" name="Column3822"/>
    <tableColumn id="3838" xr3:uid="{393B0FF2-E5A0-49A7-A95B-AA3444DA1B0D}" name="Column3823"/>
    <tableColumn id="3839" xr3:uid="{1D7E06FC-E58E-4DBA-894B-37D31C5DB277}" name="Column3824"/>
    <tableColumn id="3840" xr3:uid="{C19E2659-E5E6-4A0B-B7EC-F6D2B176F29D}" name="Column3825"/>
    <tableColumn id="3841" xr3:uid="{995AEAE3-C3EE-42D7-9CF7-22DEDF407865}" name="Column3826"/>
    <tableColumn id="3842" xr3:uid="{29559E0C-273B-43A0-A01B-715FB69E39F5}" name="Column3827"/>
    <tableColumn id="3843" xr3:uid="{A17F2587-73DA-48E0-99F5-D044CFEEA2A2}" name="Column3828"/>
    <tableColumn id="3844" xr3:uid="{CABD59AE-553F-4AE9-ACAA-7979EA8D836B}" name="Column3829"/>
    <tableColumn id="3845" xr3:uid="{2E31A464-25D2-4106-93D3-9C89138EA667}" name="Column3830"/>
    <tableColumn id="3846" xr3:uid="{DBA2FF1A-9C98-42E9-ACB2-D35F83FA0E19}" name="Column3831"/>
    <tableColumn id="3847" xr3:uid="{567EA1FB-FA35-40A2-8802-21BFA6809689}" name="Column3832"/>
    <tableColumn id="3848" xr3:uid="{C783E5A9-EDFC-45E6-89EE-AD3C8B07C838}" name="Column3833"/>
    <tableColumn id="3849" xr3:uid="{0EF2F30F-87B3-4B0C-92D2-1A6877ED02EC}" name="Column3834"/>
    <tableColumn id="3850" xr3:uid="{BCC5617F-EFE6-442F-9ED7-1CD25E369AFD}" name="Column3835"/>
    <tableColumn id="3851" xr3:uid="{388D84F1-0187-484F-ADCF-D757BD23F2C9}" name="Column3836"/>
    <tableColumn id="3852" xr3:uid="{6A020657-FAA8-4CEF-AE5B-BA25BB97BD40}" name="Column3837"/>
    <tableColumn id="3853" xr3:uid="{F12E26F8-C8C8-4A61-AE6A-7A8D8E31DC28}" name="Column3838"/>
    <tableColumn id="3854" xr3:uid="{3DAE657F-A982-4E72-946D-F64BB618CA52}" name="Column3839"/>
    <tableColumn id="3855" xr3:uid="{58295D54-6B4A-40B0-9739-DDBF4B3BE813}" name="Column3840"/>
    <tableColumn id="3856" xr3:uid="{8A564035-F1DC-477C-9E22-8416113655B8}" name="Column3841"/>
    <tableColumn id="3857" xr3:uid="{00F2E23E-2F1E-42D1-9458-B119E542C20A}" name="Column3842"/>
    <tableColumn id="3858" xr3:uid="{45EE9B56-25E2-4EFD-B3E8-96ADFD6D75D2}" name="Column3843"/>
    <tableColumn id="3859" xr3:uid="{70CD54C4-71AC-4747-BB1B-9B3324846EE6}" name="Column3844"/>
    <tableColumn id="3860" xr3:uid="{7C60F76F-70BE-4130-BED0-9E3A61380A79}" name="Column3845"/>
    <tableColumn id="3861" xr3:uid="{1D6672D9-EC97-42AA-9993-69B2B61F95EA}" name="Column3846"/>
    <tableColumn id="3862" xr3:uid="{B4BB1C49-B333-43A1-968F-9B2534C9B74D}" name="Column3847"/>
    <tableColumn id="3863" xr3:uid="{9DD719CC-1250-42DB-B12A-B1C58A2D7A32}" name="Column3848"/>
    <tableColumn id="3864" xr3:uid="{C288272B-D26A-4C96-A1E9-6A53BEB8E9C3}" name="Column3849"/>
    <tableColumn id="3865" xr3:uid="{1ACF9BD2-FDFA-443F-8D4A-A6A73FDB836D}" name="Column3850"/>
    <tableColumn id="3866" xr3:uid="{DD27BEAD-EAAC-403C-9133-98579C4CB13B}" name="Column3851"/>
    <tableColumn id="3867" xr3:uid="{2C46FDC2-25D9-4B3B-AFA9-7B40A19C0FAC}" name="Column3852"/>
    <tableColumn id="3868" xr3:uid="{03321AE4-68CD-4A20-90B7-89BE5B86E9B4}" name="Column3853"/>
    <tableColumn id="3869" xr3:uid="{0415C4C0-02F9-43DC-9133-AF69E7CC3ADD}" name="Column3854"/>
    <tableColumn id="3870" xr3:uid="{4DE7E415-59A9-4081-817B-BD646B49A48F}" name="Column3855"/>
    <tableColumn id="3871" xr3:uid="{4BC77D07-7BBC-478F-AD4D-845AA0FCAB83}" name="Column3856"/>
    <tableColumn id="3872" xr3:uid="{E52CD64A-F599-4BCA-A60F-FA7F4AE013ED}" name="Column3857"/>
    <tableColumn id="3873" xr3:uid="{B753DCA2-3623-41C6-ACE7-BEE23D9BEFEF}" name="Column3858"/>
    <tableColumn id="3874" xr3:uid="{F29E4ECA-5C67-4D89-9058-4B2A665092EE}" name="Column3859"/>
    <tableColumn id="3875" xr3:uid="{3E60CE6B-A419-4E98-8302-51E5153088B6}" name="Column3860"/>
    <tableColumn id="3876" xr3:uid="{3CE043D0-6190-4A5C-A4A1-B607E9C0CACA}" name="Column3861"/>
    <tableColumn id="3877" xr3:uid="{2965A6EC-FFA0-4097-A2D4-794B494D33E2}" name="Column3862"/>
    <tableColumn id="3878" xr3:uid="{53BDA381-02DA-455A-A037-7966715647EF}" name="Column3863"/>
    <tableColumn id="3879" xr3:uid="{C1DC07D0-D29B-4056-A247-90D50A69A52E}" name="Column3864"/>
    <tableColumn id="3880" xr3:uid="{8CAE429A-A635-4977-8F98-5ED58F21B608}" name="Column3865"/>
    <tableColumn id="3881" xr3:uid="{AE7FFEE2-C9A3-4A2B-BC8F-F634DCB597AA}" name="Column3866"/>
    <tableColumn id="3882" xr3:uid="{27E2D4E1-5C7A-4957-BB50-0562E08BED93}" name="Column3867"/>
    <tableColumn id="3883" xr3:uid="{BAB61DB2-E702-4147-87F9-9599CC78AE14}" name="Column3868"/>
    <tableColumn id="3884" xr3:uid="{6B0692CB-3713-4388-BF2D-35D0D3418EEE}" name="Column3869"/>
    <tableColumn id="3885" xr3:uid="{36057E0F-C870-49AE-9BF1-2888CA355F97}" name="Column3870"/>
    <tableColumn id="3886" xr3:uid="{15438A0C-AFF4-4869-8FC6-7609ED0017F1}" name="Column3871"/>
    <tableColumn id="3887" xr3:uid="{4E920D1A-C9C9-4D3F-A092-1C09F9820BC1}" name="Column3872"/>
    <tableColumn id="3888" xr3:uid="{726E77E8-74B9-405C-9533-A33D287746A7}" name="Column3873"/>
    <tableColumn id="3889" xr3:uid="{D3BA4455-59F0-45D0-944E-0916AC275602}" name="Column3874"/>
    <tableColumn id="3890" xr3:uid="{6516341A-E066-4BA5-88FA-C974480A249D}" name="Column3875"/>
    <tableColumn id="3891" xr3:uid="{667E1775-FED7-47E2-892A-D7AE057FF891}" name="Column3876"/>
    <tableColumn id="3892" xr3:uid="{6C908E0F-F353-4235-A986-B686D28486A7}" name="Column3877"/>
    <tableColumn id="3893" xr3:uid="{3DB895C7-2910-4ED7-98C8-9289B0D24051}" name="Column3878"/>
    <tableColumn id="3894" xr3:uid="{D869EFC4-400C-4635-AD6C-9600F5B6BEF5}" name="Column3879"/>
    <tableColumn id="3895" xr3:uid="{D5DED668-27C9-4527-8CE0-C323FC3FD200}" name="Column3880"/>
    <tableColumn id="3896" xr3:uid="{8B6A9B4E-8E3B-4A9C-A085-87BCA563185D}" name="Column3881"/>
    <tableColumn id="3897" xr3:uid="{DF081269-DE3D-42F1-8D2A-94EA6364AB0E}" name="Column3882"/>
    <tableColumn id="3898" xr3:uid="{E4DD06E6-DF5F-40B9-A792-DDF37FAC50E3}" name="Column3883"/>
    <tableColumn id="3899" xr3:uid="{8AA7957C-E5C8-4271-AC51-09CE7F9D8414}" name="Column3884"/>
    <tableColumn id="3900" xr3:uid="{93C5CD91-22C8-4ABE-A579-A776C27F6FB6}" name="Column3885"/>
    <tableColumn id="3901" xr3:uid="{AE506B98-2583-4353-8D0B-D892C4483262}" name="Column3886"/>
    <tableColumn id="3902" xr3:uid="{1A603214-D58E-40A5-9654-3C78289B555B}" name="Column3887"/>
    <tableColumn id="3903" xr3:uid="{DE6F73E2-DAEE-4633-A125-60016F02FF37}" name="Column3888"/>
    <tableColumn id="3904" xr3:uid="{A3158638-6D34-4379-A4FA-B5AE5E321C94}" name="Column3889"/>
    <tableColumn id="3905" xr3:uid="{2BD0A384-8513-4A33-A390-6E68FCC2E37A}" name="Column3890"/>
    <tableColumn id="3906" xr3:uid="{034BD19D-8386-4CAD-9169-C83DA262965C}" name="Column3891"/>
    <tableColumn id="3907" xr3:uid="{73566253-D12F-4727-AEE0-705DA76492AB}" name="Column3892"/>
    <tableColumn id="3908" xr3:uid="{DAC42A4B-0C8C-4F9B-8822-0BB311ECA05B}" name="Column3893"/>
    <tableColumn id="3909" xr3:uid="{C20CFF74-AB41-4638-BFAC-13943F26F6E9}" name="Column3894"/>
    <tableColumn id="3910" xr3:uid="{C1723C48-10F4-43F3-9B66-6480E73F2B1D}" name="Column3895"/>
    <tableColumn id="3911" xr3:uid="{DC8A75CA-5ADE-4BD7-8320-81B09092377F}" name="Column3896"/>
    <tableColumn id="3912" xr3:uid="{E982458D-AE05-4622-B8F0-0C5D8D58DAF6}" name="Column3897"/>
    <tableColumn id="3913" xr3:uid="{89C99E9D-E854-4089-A498-1ADC8A0DE3C2}" name="Column3898"/>
    <tableColumn id="3914" xr3:uid="{5B2BE1FF-1E3A-40A6-B1C5-3D989C5E3FC3}" name="Column3899"/>
    <tableColumn id="3915" xr3:uid="{E3EABBFF-7194-424C-9B9D-DA8BF4F7FB32}" name="Column3900"/>
    <tableColumn id="3916" xr3:uid="{80907280-8D11-4ACB-A7BF-C1C829B6D6A0}" name="Column3901"/>
    <tableColumn id="3917" xr3:uid="{6E112C61-86B9-44AB-8457-5CB0D18689FE}" name="Column3902"/>
    <tableColumn id="3918" xr3:uid="{AB418F38-9F03-43E0-AE92-02C28D737EF4}" name="Column3903"/>
    <tableColumn id="3919" xr3:uid="{2D44F33B-88AD-461B-8376-3F796C7152E4}" name="Column3904"/>
    <tableColumn id="3920" xr3:uid="{345EDFBD-8569-4A31-BD9F-B92512FFD2EB}" name="Column3905"/>
    <tableColumn id="3921" xr3:uid="{EF95AD7C-5263-475D-9520-0B133190B38A}" name="Column3906"/>
    <tableColumn id="3922" xr3:uid="{21052D8D-B105-466E-AD6D-9D6296D3509C}" name="Column3907"/>
    <tableColumn id="3923" xr3:uid="{F7FD4687-6A43-4F32-A900-71D28410CB85}" name="Column3908"/>
    <tableColumn id="3924" xr3:uid="{8B1C6253-BE73-40A9-826C-E61CC04D54A3}" name="Column3909"/>
    <tableColumn id="3925" xr3:uid="{A0F947DF-F67A-49CD-871A-9E6845B1CF9B}" name="Column3910"/>
    <tableColumn id="3926" xr3:uid="{FF861A90-7DE2-4942-BF41-98644F7E6247}" name="Column3911"/>
    <tableColumn id="3927" xr3:uid="{944180BA-13F0-4E16-A750-58605B0EA0E4}" name="Column3912"/>
    <tableColumn id="3928" xr3:uid="{70E10C47-F0B5-4896-9653-2DB0D26B901B}" name="Column3913"/>
    <tableColumn id="3929" xr3:uid="{12F42F12-904D-499B-86FA-CF7B1C691F76}" name="Column3914"/>
    <tableColumn id="3930" xr3:uid="{E80D97D6-7EF4-4845-9182-264D3136117C}" name="Column3915"/>
    <tableColumn id="3931" xr3:uid="{B369CF87-791A-4FAB-A841-A095DB748CCC}" name="Column3916"/>
    <tableColumn id="3932" xr3:uid="{0408FAC8-0BAB-4386-B6C4-91DECCF83346}" name="Column3917"/>
    <tableColumn id="3933" xr3:uid="{86EEA2BF-E1C9-48E3-AAA0-5C01742B217C}" name="Column3918"/>
    <tableColumn id="3934" xr3:uid="{E9E31C59-97BE-4116-8484-B05BCBA72780}" name="Column3919"/>
    <tableColumn id="3935" xr3:uid="{24633F1F-E782-4E66-9FC6-30244DF4C379}" name="Column3920"/>
    <tableColumn id="3936" xr3:uid="{33CFB14C-C702-412F-9B80-C1DF2117498C}" name="Column3921"/>
    <tableColumn id="3937" xr3:uid="{B70737ED-1F79-4BC1-BE75-E2FFBF312BA8}" name="Column3922"/>
    <tableColumn id="3938" xr3:uid="{6F06D2C5-D923-423A-934A-0EC1E68F4056}" name="Column3923"/>
    <tableColumn id="3939" xr3:uid="{2D1F1871-237A-4F6E-B663-5EBD0869744F}" name="Column3924"/>
    <tableColumn id="3940" xr3:uid="{14523A20-C85F-466F-BA75-5DDE53130A3C}" name="Column3925"/>
    <tableColumn id="3941" xr3:uid="{88ACB9F5-180D-4544-8CA2-02FFC1EE4AA3}" name="Column3926"/>
    <tableColumn id="3942" xr3:uid="{AC1C04AE-237D-4CEB-BE9A-4E8A1F6E9C75}" name="Column3927"/>
    <tableColumn id="3943" xr3:uid="{AA7375E6-A143-4206-9C2A-59C83071BD25}" name="Column3928"/>
    <tableColumn id="3944" xr3:uid="{293BF015-EDD2-4881-B4B4-2822A2F9909E}" name="Column3929"/>
    <tableColumn id="3945" xr3:uid="{2087DB1C-60CE-4318-91F9-A9F6B0B926B5}" name="Column3930"/>
    <tableColumn id="3946" xr3:uid="{26D2377F-7CE3-4199-9616-6C1F4C7BDB21}" name="Column3931"/>
    <tableColumn id="3947" xr3:uid="{E4D50DE4-B490-45CF-A01F-229212A1C932}" name="Column3932"/>
    <tableColumn id="3948" xr3:uid="{BA82BA6A-8B89-439B-B659-A0ECA90E637F}" name="Column3933"/>
    <tableColumn id="3949" xr3:uid="{900A928D-0CA8-48D8-BAAA-E5274B7D7E76}" name="Column3934"/>
    <tableColumn id="3950" xr3:uid="{F305B72E-7F61-49F2-A0EB-BE7CE356D83E}" name="Column3935"/>
    <tableColumn id="3951" xr3:uid="{E26B7F8A-42E2-41F8-BE1D-D4946AB2780B}" name="Column3936"/>
    <tableColumn id="3952" xr3:uid="{735039F0-E4DC-45A4-B8B3-742E1CFA20BA}" name="Column3937"/>
    <tableColumn id="3953" xr3:uid="{00F88657-6517-4E25-B708-DF37F779519E}" name="Column3938"/>
    <tableColumn id="3954" xr3:uid="{17FB8591-8E62-4CBD-AA86-3D174366F28B}" name="Column3939"/>
    <tableColumn id="3955" xr3:uid="{09A187C6-9C23-44A0-81A6-4022625BC6FE}" name="Column3940"/>
    <tableColumn id="3956" xr3:uid="{7C4CCB80-F243-48BD-AFB9-12858ED99504}" name="Column3941"/>
    <tableColumn id="3957" xr3:uid="{8E802643-C172-4EF6-9B9C-D9FCC3BC7F12}" name="Column3942"/>
    <tableColumn id="3958" xr3:uid="{12152D96-A5C5-4AE6-9BFF-66994DEAD7FD}" name="Column3943"/>
    <tableColumn id="3959" xr3:uid="{285427BF-9DAD-40C2-B5D3-EF453FE67138}" name="Column3944"/>
    <tableColumn id="3960" xr3:uid="{1BC95996-2019-4924-BC4F-123E2618FB7D}" name="Column3945"/>
    <tableColumn id="3961" xr3:uid="{69B1F5A4-86D6-4BAA-8AC0-E8C3CFB9F766}" name="Column3946"/>
    <tableColumn id="3962" xr3:uid="{A5B57815-5081-4826-9FDF-C4527FC38672}" name="Column3947"/>
    <tableColumn id="3963" xr3:uid="{592BE65E-3E25-4E2E-BC56-CD4E7FE6A0BD}" name="Column3948"/>
    <tableColumn id="3964" xr3:uid="{6CE9F138-C922-445B-A42E-327FE21DD34B}" name="Column3949"/>
    <tableColumn id="3965" xr3:uid="{89D4F9F6-9E7E-498D-8A2B-A22DF40E61B4}" name="Column3950"/>
    <tableColumn id="3966" xr3:uid="{C0B59EE3-D705-4F88-9DEB-5C850A3C1E8F}" name="Column3951"/>
    <tableColumn id="3967" xr3:uid="{34B7DDE9-2867-44CB-B1B7-002413EA3613}" name="Column3952"/>
    <tableColumn id="3968" xr3:uid="{14B33F39-F456-4823-B11A-4BDDF4121917}" name="Column3953"/>
    <tableColumn id="3969" xr3:uid="{F26F16CA-B500-4AC6-8DD7-26F5E995C141}" name="Column3954"/>
    <tableColumn id="3970" xr3:uid="{D97367A2-8272-4D14-AE2C-B042418DD5F0}" name="Column3955"/>
    <tableColumn id="3971" xr3:uid="{5A2035A7-978E-4D42-9C5F-3E40DDFDF8C8}" name="Column3956"/>
    <tableColumn id="3972" xr3:uid="{DE5E2B14-C979-407C-BFAC-13124BA35DB5}" name="Column3957"/>
    <tableColumn id="3973" xr3:uid="{13547081-EC7D-4251-AEF3-4344CFAD5221}" name="Column3958"/>
    <tableColumn id="3974" xr3:uid="{CFEB9B63-2A46-494A-9D58-5EDA4C933857}" name="Column3959"/>
    <tableColumn id="3975" xr3:uid="{3D522A58-BC90-4B2E-8CD0-AE59F554C6ED}" name="Column3960"/>
    <tableColumn id="3976" xr3:uid="{7EFB2518-FC2F-48D4-A1E0-36270275FB8C}" name="Column3961"/>
    <tableColumn id="3977" xr3:uid="{0C785480-3E91-47C0-9E4B-6A4AD5316E44}" name="Column3962"/>
    <tableColumn id="3978" xr3:uid="{8022E3FE-F6FF-4AD8-B5A4-E0205D813693}" name="Column3963"/>
    <tableColumn id="3979" xr3:uid="{F53E15B0-CF84-4572-B06C-834F39C5D3D2}" name="Column3964"/>
    <tableColumn id="3980" xr3:uid="{22A388B9-53F6-41CE-AFEC-88EFAC90411B}" name="Column3965"/>
    <tableColumn id="3981" xr3:uid="{E03812F5-B7A6-4713-9434-A3697DD2A4EC}" name="Column3966"/>
    <tableColumn id="3982" xr3:uid="{B980781B-A0CE-424E-891C-1D9E96889EE5}" name="Column3967"/>
    <tableColumn id="3983" xr3:uid="{80CB387F-3409-4EC5-B5CF-C2C393228A1B}" name="Column3968"/>
    <tableColumn id="3984" xr3:uid="{49F20AC1-23B1-49DE-B7BB-CF688D99B96F}" name="Column3969"/>
    <tableColumn id="3985" xr3:uid="{4D4F6613-5019-404D-B1C5-15D0F1635424}" name="Column3970"/>
    <tableColumn id="3986" xr3:uid="{A1DAB7D9-304B-4646-A853-759C9E2E3C16}" name="Column3971"/>
    <tableColumn id="3987" xr3:uid="{8A2547FF-C814-4DB5-871C-9C9E3846D11E}" name="Column3972"/>
    <tableColumn id="3988" xr3:uid="{7735EBA5-2416-4559-857B-FF074C05BEA1}" name="Column3973"/>
    <tableColumn id="3989" xr3:uid="{DB0945E8-01C1-4DB7-9F9A-20199890E58F}" name="Column3974"/>
    <tableColumn id="3990" xr3:uid="{46046A4B-93B8-4C11-84BF-E846EAD542EA}" name="Column3975"/>
    <tableColumn id="3991" xr3:uid="{8C0ED999-BEA9-4792-BE7C-2D74A3E65FC1}" name="Column3976"/>
    <tableColumn id="3992" xr3:uid="{24B4E07A-D2F1-450C-9F4F-C381BA5A9A8C}" name="Column3977"/>
    <tableColumn id="3993" xr3:uid="{684E7D12-DC86-4B8B-9742-34DC31B8D8D3}" name="Column3978"/>
    <tableColumn id="3994" xr3:uid="{07450171-C857-4AB2-9AD1-E5DE11CA6C14}" name="Column3979"/>
    <tableColumn id="3995" xr3:uid="{DF5841F6-DC96-4501-8AD8-D91E4685405C}" name="Column3980"/>
    <tableColumn id="3996" xr3:uid="{C9408A3F-4EC8-4DFD-9BE2-118D270BD089}" name="Column3981"/>
    <tableColumn id="3997" xr3:uid="{999A46CE-5D7D-4EB8-8EBB-DA0D65AA3D82}" name="Column3982"/>
    <tableColumn id="3998" xr3:uid="{2E919973-0BEF-40EE-A62A-3677E28F2E30}" name="Column3983"/>
    <tableColumn id="3999" xr3:uid="{C1101A37-2087-4407-BFFD-F09F864E100F}" name="Column3984"/>
    <tableColumn id="4000" xr3:uid="{ADA97AB5-DACA-4F1A-BA41-7F19959E96DB}" name="Column3985"/>
    <tableColumn id="4001" xr3:uid="{51782265-3CFD-48B1-864C-621B02BC9732}" name="Column3986"/>
    <tableColumn id="4002" xr3:uid="{21ECEB77-2956-4C45-8424-8D431FF8737F}" name="Column3987"/>
    <tableColumn id="4003" xr3:uid="{D65CBD52-436E-42A6-AE36-71CD5A6C5AE3}" name="Column3988"/>
    <tableColumn id="4004" xr3:uid="{6D7038CD-4129-43E2-8844-86C3C6CE36CA}" name="Column3989"/>
    <tableColumn id="4005" xr3:uid="{566103E0-B2EB-449F-BB5D-1D4C31C2930C}" name="Column3990"/>
    <tableColumn id="4006" xr3:uid="{75C7F65D-7738-420A-ACA1-AB7B3E38F026}" name="Column3991"/>
    <tableColumn id="4007" xr3:uid="{F315C89A-D28D-4A09-B9EC-07F142D28965}" name="Column3992"/>
    <tableColumn id="4008" xr3:uid="{28B10C8D-A346-4E65-A52B-DFC9BFFA2FA5}" name="Column3993"/>
    <tableColumn id="4009" xr3:uid="{389A4968-392D-4848-8846-003562694D74}" name="Column3994"/>
    <tableColumn id="4010" xr3:uid="{003A2488-3440-45A4-9E92-68A2A4BA5536}" name="Column3995"/>
    <tableColumn id="4011" xr3:uid="{2847326F-3520-4988-A4E7-8D95281C9FF9}" name="Column3996"/>
    <tableColumn id="4012" xr3:uid="{CA3EF745-6E86-44F6-8260-F807BB2B2A7B}" name="Column3997"/>
    <tableColumn id="4013" xr3:uid="{07D2BC07-AE82-4C09-BE68-CC6C46CB2C54}" name="Column3998"/>
    <tableColumn id="4014" xr3:uid="{AF9CBBBF-A195-445B-9FCB-F983EE65CBFC}" name="Column3999"/>
    <tableColumn id="4015" xr3:uid="{B1F5F516-B4EC-46CD-B2E9-47E66B9003E8}" name="Column4000"/>
    <tableColumn id="4016" xr3:uid="{C7794579-80C7-4F61-9502-9659EEF771F1}" name="Column4001"/>
    <tableColumn id="4017" xr3:uid="{3B4C1807-EF5B-465F-950F-55BDD81DA411}" name="Column4002"/>
    <tableColumn id="4018" xr3:uid="{B705C829-090E-4606-91E2-94AF410BDEBF}" name="Column4003"/>
    <tableColumn id="4019" xr3:uid="{F133E07C-169E-42A9-8D30-B6425595A912}" name="Column4004"/>
    <tableColumn id="4020" xr3:uid="{0264D8C0-EFC0-44B7-87EF-DDE25FA4DC01}" name="Column4005"/>
    <tableColumn id="4021" xr3:uid="{BDC97D69-D4E9-4115-9744-FD2CA29DFA87}" name="Column4006"/>
    <tableColumn id="4022" xr3:uid="{7B456BFA-27DD-478E-9424-11C2E21514D3}" name="Column4007"/>
    <tableColumn id="4023" xr3:uid="{0670AE29-01BC-45F3-B497-1A2E07B14366}" name="Column4008"/>
    <tableColumn id="4024" xr3:uid="{BE7060C3-F13D-417E-94BA-079CBD9BDE4E}" name="Column4009"/>
    <tableColumn id="4025" xr3:uid="{08CC573F-58A8-4EC9-8686-DFA0C11BA0F9}" name="Column4010"/>
    <tableColumn id="4026" xr3:uid="{E56FDD3E-F6D3-483E-89BB-FE5A1B2B898B}" name="Column4011"/>
    <tableColumn id="4027" xr3:uid="{110D8F6F-5552-4948-ADB3-1089CDF3F8EB}" name="Column4012"/>
    <tableColumn id="4028" xr3:uid="{D0A84367-3DAE-4423-AFBA-D636F26B9627}" name="Column4013"/>
    <tableColumn id="4029" xr3:uid="{0104CCC6-A5B9-4A51-B67C-903B54AC5D98}" name="Column4014"/>
    <tableColumn id="4030" xr3:uid="{E21BC676-8262-48EE-81B1-391ACDDA391C}" name="Column4015"/>
    <tableColumn id="4031" xr3:uid="{037D371B-6154-4C68-9015-9321F52C5E1D}" name="Column4016"/>
    <tableColumn id="4032" xr3:uid="{9B91FFC2-3781-4D11-8484-67392050F59E}" name="Column4017"/>
    <tableColumn id="4033" xr3:uid="{AF11141E-97E4-449E-897D-093E49D84874}" name="Column4018"/>
    <tableColumn id="4034" xr3:uid="{BA36A522-093E-4D72-B3B1-91D6E2035FDC}" name="Column4019"/>
    <tableColumn id="4035" xr3:uid="{397402D3-FD91-4511-9ECE-A99E2905C37A}" name="Column4020"/>
    <tableColumn id="4036" xr3:uid="{E309C619-3325-459E-AFBD-0FA4BCF0F716}" name="Column4021"/>
    <tableColumn id="4037" xr3:uid="{3713247C-9C18-4291-9D34-B4E79C2C6F32}" name="Column4022"/>
    <tableColumn id="4038" xr3:uid="{FAD49C74-BA83-443F-8CDC-85807B011DF9}" name="Column4023"/>
    <tableColumn id="4039" xr3:uid="{E5C6B786-3F7D-42DE-B357-BADA9DAC28D4}" name="Column4024"/>
    <tableColumn id="4040" xr3:uid="{7F59CCDF-74AA-43EB-860A-E0670CD9112C}" name="Column4025"/>
    <tableColumn id="4041" xr3:uid="{441DCCBD-0173-4C21-9DCE-09D831B28FA9}" name="Column4026"/>
    <tableColumn id="4042" xr3:uid="{D6290A6F-6C86-4430-91A5-6ED89676AE85}" name="Column4027"/>
    <tableColumn id="4043" xr3:uid="{E67A6C03-3CFE-48A5-BF07-B6FF2E500B3C}" name="Column4028"/>
    <tableColumn id="4044" xr3:uid="{AAEBC8BC-C3A8-4ED3-B212-AC76D848FBA3}" name="Column4029"/>
    <tableColumn id="4045" xr3:uid="{63960F8D-7F70-4661-AC77-1AA38BBC3D3D}" name="Column4030"/>
    <tableColumn id="4046" xr3:uid="{CEC98BDD-A14F-413F-A26B-306EC74E8ECC}" name="Column4031"/>
    <tableColumn id="4047" xr3:uid="{DF890536-77B1-47EC-A5A3-E6E7E87102F2}" name="Column4032"/>
    <tableColumn id="4048" xr3:uid="{81F5A9DE-5505-435A-A1DC-987A77443870}" name="Column4033"/>
    <tableColumn id="4049" xr3:uid="{F528EEAB-AE7B-4DC5-A5FD-1678B63F71BE}" name="Column4034"/>
    <tableColumn id="4050" xr3:uid="{5334678A-6678-4F52-9D3C-E2AB3FE9803B}" name="Column4035"/>
    <tableColumn id="4051" xr3:uid="{E9EF745A-CE54-4627-8CC2-FFF02FA9D963}" name="Column4036"/>
    <tableColumn id="4052" xr3:uid="{09CB7578-DC01-4412-A450-B5643AA655DB}" name="Column4037"/>
    <tableColumn id="4053" xr3:uid="{0F3CDBA9-0638-4AA4-91DC-85C83D44CF30}" name="Column4038"/>
    <tableColumn id="4054" xr3:uid="{6E9E5228-C482-41FA-AA3B-9A018C112251}" name="Column4039"/>
    <tableColumn id="4055" xr3:uid="{43E0FBC8-617E-462C-BA52-1733F6C91B95}" name="Column4040"/>
    <tableColumn id="4056" xr3:uid="{7B0DF5E8-8E82-4931-9FC7-6010D442B8BE}" name="Column4041"/>
    <tableColumn id="4057" xr3:uid="{6FF21EC9-F5F0-4A37-85DE-786C8332BFBA}" name="Column4042"/>
    <tableColumn id="4058" xr3:uid="{361B655D-52C2-4526-84AD-845216DAD986}" name="Column4043"/>
    <tableColumn id="4059" xr3:uid="{0D1224BF-7B23-45B8-8480-3C9360830E97}" name="Column4044"/>
    <tableColumn id="4060" xr3:uid="{9C19D849-7CC9-404A-AFD6-D699F8FFA5D3}" name="Column4045"/>
    <tableColumn id="4061" xr3:uid="{43813A20-F2ED-4E67-8BAB-F31C5C64C47E}" name="Column4046"/>
    <tableColumn id="4062" xr3:uid="{64E6B946-258F-4355-9834-16F4A512750A}" name="Column4047"/>
    <tableColumn id="4063" xr3:uid="{8ED828E0-0A63-4128-A026-990F516D1FB0}" name="Column4048"/>
    <tableColumn id="4064" xr3:uid="{8B9054BD-336D-41DD-AACB-4449380888F2}" name="Column4049"/>
    <tableColumn id="4065" xr3:uid="{E8798999-1308-4230-B24B-1401249E5FC9}" name="Column4050"/>
    <tableColumn id="4066" xr3:uid="{FDD0277F-EB8F-411E-8D24-6F0054B44452}" name="Column4051"/>
    <tableColumn id="4067" xr3:uid="{8257BE31-4CC9-4DE4-9F0C-87E61427C94C}" name="Column4052"/>
    <tableColumn id="4068" xr3:uid="{482CF337-E0D9-4BEF-97A3-1E6767A2FA11}" name="Column4053"/>
    <tableColumn id="4069" xr3:uid="{A4F9521B-E93A-4B70-BE37-A8434C31B1BF}" name="Column4054"/>
    <tableColumn id="4070" xr3:uid="{296C0484-ACAE-40D0-9E97-A8265544B2FD}" name="Column4055"/>
    <tableColumn id="4071" xr3:uid="{77D44FDA-D330-4903-AAFE-0095A04F88A6}" name="Column4056"/>
    <tableColumn id="4072" xr3:uid="{ED9DAB03-BD99-494D-B22E-A733C18BADB9}" name="Column4057"/>
    <tableColumn id="4073" xr3:uid="{B7E0956B-89D7-4FCD-83E4-7A2635FFEB9D}" name="Column4058"/>
    <tableColumn id="4074" xr3:uid="{9D35E7ED-2F3E-490D-91A0-058152FA873B}" name="Column4059"/>
    <tableColumn id="4075" xr3:uid="{E37C1816-769E-450D-ACA1-E2A8DC335610}" name="Column4060"/>
    <tableColumn id="4076" xr3:uid="{334AFBB8-1396-4C65-8E85-DB0D3247896F}" name="Column4061"/>
    <tableColumn id="4077" xr3:uid="{A67FFD90-8F0F-40F2-9E0E-5F2D997AE31C}" name="Column4062"/>
    <tableColumn id="4078" xr3:uid="{0BA912EE-1451-4BAC-999C-55BACD8C84CB}" name="Column4063"/>
    <tableColumn id="4079" xr3:uid="{C5BFF3C6-552C-4BB2-BFE8-497F434A6632}" name="Column4064"/>
    <tableColumn id="4080" xr3:uid="{0CE57AFD-84EC-4A1F-A52D-76B6E96CAEE5}" name="Column4065"/>
    <tableColumn id="4081" xr3:uid="{50B43015-029B-4895-B8ED-E6E46BF27F5A}" name="Column4066"/>
    <tableColumn id="4082" xr3:uid="{8871616E-5934-43CD-BB2B-193A664B434D}" name="Column4067"/>
    <tableColumn id="4083" xr3:uid="{D4FC82CC-F57B-47D9-BE49-5D5FADDECDFB}" name="Column4068"/>
    <tableColumn id="4084" xr3:uid="{C419F22E-F17D-40AD-8528-95299ACC033A}" name="Column4069"/>
    <tableColumn id="4085" xr3:uid="{715AD92B-BED0-4302-A3D1-683B39838232}" name="Column4070"/>
    <tableColumn id="4086" xr3:uid="{89C8435D-78BA-4232-8A87-2A9AC251CE35}" name="Column4071"/>
    <tableColumn id="4087" xr3:uid="{B0884807-EDBE-458E-AE97-8F37AB462503}" name="Column4072"/>
    <tableColumn id="4088" xr3:uid="{1E9413C8-BDE8-4D11-BAD7-B87BB6CAD72A}" name="Column4073"/>
    <tableColumn id="4089" xr3:uid="{A105A92D-EC5F-47BC-B90B-7F59836AFD09}" name="Column4074"/>
    <tableColumn id="4090" xr3:uid="{35266D3C-E3A2-43A9-9730-94DDD5FDA658}" name="Column4075"/>
    <tableColumn id="4091" xr3:uid="{CD8FC300-89C6-4780-B5B5-F9C891953D1C}" name="Column4076"/>
    <tableColumn id="4092" xr3:uid="{26CBCCA9-C404-46EC-AB65-78FDCE897CA5}" name="Column4077"/>
    <tableColumn id="4093" xr3:uid="{9380AB71-B8A4-4830-8B0A-8F444FA82FB0}" name="Column4078"/>
    <tableColumn id="4094" xr3:uid="{0346EA84-C149-472B-B1AE-EA2EAEAE05C7}" name="Column4079"/>
    <tableColumn id="4095" xr3:uid="{C190251E-D2B1-40E3-BD26-3DD63DCFD159}" name="Column4080"/>
    <tableColumn id="4096" xr3:uid="{97A9F9C0-231B-443E-A5BB-54F64D250DD2}" name="Column4081"/>
    <tableColumn id="4097" xr3:uid="{983FF93A-79DF-4E4E-AA30-5C33C9667600}" name="Column4082"/>
    <tableColumn id="4098" xr3:uid="{89DA6D9E-E102-485A-ADCA-A628483C94CD}" name="Column4083"/>
    <tableColumn id="4099" xr3:uid="{6FED318A-3F70-4A68-A549-43C5349A2747}" name="Column4084"/>
    <tableColumn id="4100" xr3:uid="{754C3C8D-6AE6-4E60-83D5-EAD687360584}" name="Column4085"/>
    <tableColumn id="4101" xr3:uid="{799807FA-F752-4DAE-AF96-D19529A113DC}" name="Column4086"/>
    <tableColumn id="4102" xr3:uid="{335EBAF4-1EA2-43BA-BA5A-78C859C4DC6B}" name="Column4087"/>
    <tableColumn id="4103" xr3:uid="{F51C5D51-E5AE-41A4-ABA6-E7CF7C0EFC6C}" name="Column4088"/>
    <tableColumn id="4104" xr3:uid="{E3C992EF-355C-4CE3-AC5A-95C7AA6B3A39}" name="Column4089"/>
    <tableColumn id="4105" xr3:uid="{80775CFF-3C83-4386-A7FD-9971E0A864E3}" name="Column4090"/>
    <tableColumn id="4106" xr3:uid="{B5F76AF2-9B93-4015-9BA8-45D3CD9D6AE9}" name="Column4091"/>
    <tableColumn id="4107" xr3:uid="{A27DEAB7-FA7F-4C67-8259-E717E65FAD1D}" name="Column4092"/>
    <tableColumn id="4108" xr3:uid="{CA6E55C6-0BF8-46BA-88AF-69E0A05C16DB}" name="Column4093"/>
    <tableColumn id="4109" xr3:uid="{A18127C0-D8DA-4616-BBE6-1B1074782DE2}" name="Column4094"/>
    <tableColumn id="4110" xr3:uid="{63F1CB31-1D23-487A-B568-3F6D21387276}" name="Column4095"/>
    <tableColumn id="4111" xr3:uid="{B07F445D-4AF2-4CE6-B293-44E3C5286CE4}" name="Column4096"/>
    <tableColumn id="4112" xr3:uid="{0068C8F6-DA28-4EE5-AA74-661EC61700C6}" name="Column4097"/>
    <tableColumn id="4113" xr3:uid="{B465CB74-23C1-45C3-9E54-6AEB00279CBF}" name="Column4098"/>
    <tableColumn id="4114" xr3:uid="{C294FA0F-BD35-4C5F-9EE1-7EF5BE558ECF}" name="Column4099"/>
    <tableColumn id="4115" xr3:uid="{FC0B7D85-3B64-4746-93A6-F96B201C1FF8}" name="Column4100"/>
    <tableColumn id="4116" xr3:uid="{D5F67A43-B915-4172-BDFA-43303B9707E9}" name="Column4101"/>
    <tableColumn id="4117" xr3:uid="{AAE3C725-FBFE-4397-A3FA-7709B94A4B73}" name="Column4102"/>
    <tableColumn id="4118" xr3:uid="{B113FD9B-8E43-4572-A465-BE6A8F13468F}" name="Column4103"/>
    <tableColumn id="4119" xr3:uid="{0ABFAE5D-B972-4F31-867B-780107F6E5A5}" name="Column4104"/>
    <tableColumn id="4120" xr3:uid="{949D3C3C-AB5E-4A4D-B79A-0F2BC65D2B1B}" name="Column4105"/>
    <tableColumn id="4121" xr3:uid="{79A146E5-4F38-4756-8746-D5A3872CD76B}" name="Column4106"/>
    <tableColumn id="4122" xr3:uid="{9C7C99D8-2F7F-4941-AFE7-83D04C5A7936}" name="Column4107"/>
    <tableColumn id="4123" xr3:uid="{3699383A-6421-41C6-9E62-62C9A43CDEF8}" name="Column4108"/>
    <tableColumn id="4124" xr3:uid="{E2F4DD6F-C55B-4A26-8FE7-5753FB41FAE5}" name="Column4109"/>
    <tableColumn id="4125" xr3:uid="{870E6F4C-F2B6-47BC-99EC-E499587696B7}" name="Column4110"/>
    <tableColumn id="4126" xr3:uid="{D5AA7375-D9F5-4FB6-A034-E0030E3F9D5B}" name="Column4111"/>
    <tableColumn id="4127" xr3:uid="{272004A6-A04A-4ACC-B815-A265E49BA496}" name="Column4112"/>
    <tableColumn id="4128" xr3:uid="{0E172B8D-7F76-4F84-86FC-79658E9CC199}" name="Column4113"/>
    <tableColumn id="4129" xr3:uid="{ED855D5B-C0A7-4D88-BE2A-5F9D86ADBC67}" name="Column4114"/>
    <tableColumn id="4130" xr3:uid="{4422ED92-B9C4-410E-9498-543848D24313}" name="Column4115"/>
    <tableColumn id="4131" xr3:uid="{1423947F-D794-42C5-8363-7791F8354469}" name="Column4116"/>
    <tableColumn id="4132" xr3:uid="{59E6FE5B-E74D-4701-B475-8823914F26B1}" name="Column4117"/>
    <tableColumn id="4133" xr3:uid="{B89203FB-2E7D-452A-9E53-25C86A078CFF}" name="Column4118"/>
    <tableColumn id="4134" xr3:uid="{8896E85E-B722-4FA2-8692-06909D9ECE69}" name="Column4119"/>
    <tableColumn id="4135" xr3:uid="{FDE00F91-FD40-465B-B7B6-3837B51E71FC}" name="Column4120"/>
    <tableColumn id="4136" xr3:uid="{566AD7CF-7215-4C6A-83A9-273393F6EDCD}" name="Column4121"/>
    <tableColumn id="4137" xr3:uid="{6E003FFB-78F7-45AF-8B66-9025E5A8CBCE}" name="Column4122"/>
    <tableColumn id="4138" xr3:uid="{28BFFF9E-D90E-43D6-871D-5D8A7B6B867B}" name="Column4123"/>
    <tableColumn id="4139" xr3:uid="{7F7C89F5-48FC-4B40-833F-FCAEDB3A56EA}" name="Column4124"/>
    <tableColumn id="4140" xr3:uid="{06E1EBFD-7B41-4807-84D7-DA8E5FAE146F}" name="Column4125"/>
    <tableColumn id="4141" xr3:uid="{88B2702E-326A-47E7-8666-6B71304D0BA2}" name="Column4126"/>
    <tableColumn id="4142" xr3:uid="{D85ECBA6-EEFC-4F8E-8989-CDE06BA6BFBC}" name="Column4127"/>
    <tableColumn id="4143" xr3:uid="{C88629EA-1A64-4A87-B1F2-58B5C18A9151}" name="Column4128"/>
    <tableColumn id="4144" xr3:uid="{0B2895C0-9CAA-455D-B2EC-A55B1ED91182}" name="Column4129"/>
    <tableColumn id="4145" xr3:uid="{15ABDC63-D329-4199-9056-CBB73F95FE51}" name="Column4130"/>
    <tableColumn id="4146" xr3:uid="{CB2C2DDA-4459-44CC-A273-6F4DB2DDD701}" name="Column4131"/>
    <tableColumn id="4147" xr3:uid="{9031A3D1-7A98-4356-9757-265BB1B52297}" name="Column4132"/>
    <tableColumn id="4148" xr3:uid="{D788453F-D64B-4B72-85CC-DEDA1D2EAEA5}" name="Column4133"/>
    <tableColumn id="4149" xr3:uid="{7182A4D6-4360-4457-832A-B9BF0D9B4407}" name="Column4134"/>
    <tableColumn id="4150" xr3:uid="{E8160E43-5F81-4C52-8A5B-9D8BDDF0CA82}" name="Column4135"/>
    <tableColumn id="4151" xr3:uid="{E35735E2-97ED-4597-B539-01EFE4EE0755}" name="Column4136"/>
    <tableColumn id="4152" xr3:uid="{2EFA7D6F-56C9-45E7-939D-3E8FD18FEE4D}" name="Column4137"/>
    <tableColumn id="4153" xr3:uid="{BE17A405-8FC3-48CD-9448-D81F0C77DA22}" name="Column4138"/>
    <tableColumn id="4154" xr3:uid="{02E31F04-5320-4CB1-A4CE-0A07887EB095}" name="Column4139"/>
    <tableColumn id="4155" xr3:uid="{C0391D40-D02B-4D37-ADD5-FDDBAAA8907E}" name="Column4140"/>
    <tableColumn id="4156" xr3:uid="{FF5968A3-16A4-45BA-84BF-6AE05120E513}" name="Column4141"/>
    <tableColumn id="4157" xr3:uid="{054471E7-3C33-4996-9E9D-5037FCEF29B2}" name="Column4142"/>
    <tableColumn id="4158" xr3:uid="{555FFC04-DC17-45E4-B67F-7F1EC256763B}" name="Column4143"/>
    <tableColumn id="4159" xr3:uid="{558C2FA9-0D80-493D-9D93-322B67FC622A}" name="Column4144"/>
    <tableColumn id="4160" xr3:uid="{3B297240-2D26-4A4D-A225-DA01208E5F52}" name="Column4145"/>
    <tableColumn id="4161" xr3:uid="{DAEA6AE7-6077-4E36-BB80-997AA6FCE904}" name="Column4146"/>
    <tableColumn id="4162" xr3:uid="{E6176AA9-E80D-4E2E-B801-44E1A537133C}" name="Column4147"/>
    <tableColumn id="4163" xr3:uid="{06616172-BEBF-4B19-9F1A-042854D80B05}" name="Column4148"/>
    <tableColumn id="4164" xr3:uid="{F9F080EB-E20B-4D4D-9AF1-61E26C132C9A}" name="Column4149"/>
    <tableColumn id="4165" xr3:uid="{445CA25C-078F-43E2-8CC3-A79D70066922}" name="Column4150"/>
    <tableColumn id="4166" xr3:uid="{0BD44214-CDA3-44C9-9E3C-B16949DBA567}" name="Column4151"/>
    <tableColumn id="4167" xr3:uid="{8505A1DB-E004-4E88-B692-9C7DC7D20A9A}" name="Column4152"/>
    <tableColumn id="4168" xr3:uid="{7C2E87BE-2789-49F5-92A8-552AB6F76FB6}" name="Column4153"/>
    <tableColumn id="4169" xr3:uid="{70AFB6F7-75FE-4846-9F4F-9A707FFE2A82}" name="Column4154"/>
    <tableColumn id="4170" xr3:uid="{953A3840-4059-4BCB-96B3-EE683CD02EDC}" name="Column4155"/>
    <tableColumn id="4171" xr3:uid="{7011E927-F860-46DF-9600-C684F75455D2}" name="Column4156"/>
    <tableColumn id="4172" xr3:uid="{FE70EBA8-B47D-4E64-967A-02FC2E12C875}" name="Column4157"/>
    <tableColumn id="4173" xr3:uid="{7637398A-75CB-455F-A845-BA68132916D4}" name="Column4158"/>
    <tableColumn id="4174" xr3:uid="{9665FDB4-9D91-4688-AAD9-9E6BA569EFE3}" name="Column4159"/>
    <tableColumn id="4175" xr3:uid="{1F360BC7-14A5-436D-8AB1-044EB1F891B4}" name="Column4160"/>
    <tableColumn id="4176" xr3:uid="{0F139E72-8845-42A8-9A41-088BB61A1A2B}" name="Column4161"/>
    <tableColumn id="4177" xr3:uid="{B9A3C799-ED51-4670-AC97-ED8CC1539D6F}" name="Column4162"/>
    <tableColumn id="4178" xr3:uid="{8D078FE3-A7AA-4A2A-B80E-BF7E6F644E80}" name="Column4163"/>
    <tableColumn id="4179" xr3:uid="{71F28108-6304-4461-B9F9-C42D2A7739BC}" name="Column4164"/>
    <tableColumn id="4180" xr3:uid="{2345F545-1807-4731-86D6-59659DDFD090}" name="Column4165"/>
    <tableColumn id="4181" xr3:uid="{87A527EE-EBAB-43DE-ABE1-D88D972CCEDD}" name="Column4166"/>
    <tableColumn id="4182" xr3:uid="{438C89EB-8888-4A87-8ADB-47B40312C890}" name="Column4167"/>
    <tableColumn id="4183" xr3:uid="{C528E90F-FC53-4AF8-A561-0EEC618C33A3}" name="Column4168"/>
    <tableColumn id="4184" xr3:uid="{6CC9A3D8-7CA7-4658-9655-9011977A808C}" name="Column4169"/>
    <tableColumn id="4185" xr3:uid="{A10E04B5-32D0-4A35-BFCE-E5D344A3C6D4}" name="Column4170"/>
    <tableColumn id="4186" xr3:uid="{EE3CF122-0CE9-49FD-9CB5-7A344867ABF3}" name="Column4171"/>
    <tableColumn id="4187" xr3:uid="{5BA9C10B-646F-4227-9C0E-25086252031B}" name="Column4172"/>
    <tableColumn id="4188" xr3:uid="{1E2AB1FA-5346-41F4-979A-778DDAFE5560}" name="Column4173"/>
    <tableColumn id="4189" xr3:uid="{A873F34A-B870-44C1-A7F8-FA853091DD6C}" name="Column4174"/>
    <tableColumn id="4190" xr3:uid="{9AFD443A-77B1-413C-A8F3-FD8A1F0B14E1}" name="Column4175"/>
    <tableColumn id="4191" xr3:uid="{D8DF4500-99AD-488E-B284-1E65A2F58B90}" name="Column4176"/>
    <tableColumn id="4192" xr3:uid="{B6DB5499-7153-4857-9DC7-51E71070A4A4}" name="Column4177"/>
    <tableColumn id="4193" xr3:uid="{A8153539-8A24-4538-AD1B-21A76CD8DADA}" name="Column4178"/>
    <tableColumn id="4194" xr3:uid="{199FAF31-AC46-46B7-8F11-7A588DF6C5D4}" name="Column4179"/>
    <tableColumn id="4195" xr3:uid="{B60B8CA7-6391-4896-AE11-8E766B855C8B}" name="Column4180"/>
    <tableColumn id="4196" xr3:uid="{CBBE5F98-415F-4DF9-BF49-24AB4544DDBA}" name="Column4181"/>
    <tableColumn id="4197" xr3:uid="{553A1516-497D-45F8-A9EE-24DF03E929FF}" name="Column4182"/>
    <tableColumn id="4198" xr3:uid="{E8DF9724-4DAF-4768-BF51-6E2AB25AFEB4}" name="Column4183"/>
    <tableColumn id="4199" xr3:uid="{A16C6B8A-AD52-450E-AD5C-A16F82E0A1F7}" name="Column4184"/>
    <tableColumn id="4200" xr3:uid="{CD340E48-714E-4FFA-AC4B-E1F7561EEE49}" name="Column4185"/>
    <tableColumn id="4201" xr3:uid="{A9544A18-CB2D-4547-A2FB-AE39FBBAAE55}" name="Column4186"/>
    <tableColumn id="4202" xr3:uid="{91C69F2F-8771-43E0-98D6-16F3B4B76060}" name="Column4187"/>
    <tableColumn id="4203" xr3:uid="{23801C97-A3A3-4B67-A25E-6AC4D00BC7E5}" name="Column4188"/>
    <tableColumn id="4204" xr3:uid="{B4011F37-3013-4422-97FB-DC03CEB08D46}" name="Column4189"/>
    <tableColumn id="4205" xr3:uid="{966DCE54-F2FE-4B72-AF67-3BCB01E1F7DF}" name="Column4190"/>
    <tableColumn id="4206" xr3:uid="{830B8F64-10A5-4CFA-93AF-53F48CAEA508}" name="Column4191"/>
    <tableColumn id="4207" xr3:uid="{64DAB5CA-6A04-4628-B89E-9A0AAF9B1AB6}" name="Column4192"/>
    <tableColumn id="4208" xr3:uid="{EE33F814-A8EE-42A9-801C-6F9794D26964}" name="Column4193"/>
    <tableColumn id="4209" xr3:uid="{A6A43C68-9783-44AD-B92C-D38104D731CE}" name="Column4194"/>
    <tableColumn id="4210" xr3:uid="{9F0C47C1-9AE8-420A-8C67-177F21ADEDBE}" name="Column4195"/>
    <tableColumn id="4211" xr3:uid="{5F3A83A3-F4F4-46DE-8BE5-E2CB15534490}" name="Column4196"/>
    <tableColumn id="4212" xr3:uid="{81D76FDE-EE3B-4491-9BC0-50FD2FFBA190}" name="Column4197"/>
    <tableColumn id="4213" xr3:uid="{07B867A7-5F16-4AE9-BA64-4EABFDBF3475}" name="Column4198"/>
    <tableColumn id="4214" xr3:uid="{D6600673-8F68-4272-A309-246861B3CE91}" name="Column4199"/>
    <tableColumn id="4215" xr3:uid="{D8ABF1F0-02CF-459D-87D2-24CF834447FF}" name="Column4200"/>
    <tableColumn id="4216" xr3:uid="{1E49EA8B-8AB6-476D-8FEC-648A49BF28D7}" name="Column4201"/>
    <tableColumn id="4217" xr3:uid="{FC7137C0-9AC5-4411-AEC0-C19B1FC420CB}" name="Column4202"/>
    <tableColumn id="4218" xr3:uid="{1E4208F4-74C4-4549-9F64-F4BFC2D53292}" name="Column4203"/>
    <tableColumn id="4219" xr3:uid="{FF204B36-596C-428D-8F83-16948C582E43}" name="Column4204"/>
    <tableColumn id="4220" xr3:uid="{9EAAAC1B-B0B4-4375-A28B-741D339F8705}" name="Column4205"/>
    <tableColumn id="4221" xr3:uid="{357B6A03-43A0-4865-B18C-65F9C3FE016F}" name="Column4206"/>
    <tableColumn id="4222" xr3:uid="{0A339D70-4ED7-49A8-AB98-9B7ADAF1038C}" name="Column4207"/>
    <tableColumn id="4223" xr3:uid="{5277010C-3BB4-4B1D-AA2A-76B6B3998A9D}" name="Column4208"/>
    <tableColumn id="4224" xr3:uid="{93D0A16D-65C0-44EE-8DD7-789F414E8C07}" name="Column4209"/>
    <tableColumn id="4225" xr3:uid="{2DF2DB42-AB2A-4AE5-9D50-F89770FD44DC}" name="Column4210"/>
    <tableColumn id="4226" xr3:uid="{9D85436C-0FC9-4AA5-BC97-C9C98A0DC441}" name="Column4211"/>
    <tableColumn id="4227" xr3:uid="{F434416C-88AE-4344-ACD5-F16D2976BDE6}" name="Column4212"/>
    <tableColumn id="4228" xr3:uid="{696998ED-619C-4175-8425-4D94A47A1BA9}" name="Column4213"/>
    <tableColumn id="4229" xr3:uid="{CA258B09-B592-4E8C-811D-5558312B9F25}" name="Column4214"/>
    <tableColumn id="4230" xr3:uid="{834CE2AF-38F2-45FB-AE3B-F45C1569AF86}" name="Column4215"/>
    <tableColumn id="4231" xr3:uid="{71F876D2-9A91-4B28-AFF0-EB9C541BA09D}" name="Column4216"/>
    <tableColumn id="4232" xr3:uid="{DE884E7F-1E96-49CD-931C-DF51EABF30A3}" name="Column4217"/>
    <tableColumn id="4233" xr3:uid="{C76368A1-1349-401A-98C5-C7F6D6AF9CD9}" name="Column4218"/>
    <tableColumn id="4234" xr3:uid="{81A623A3-821F-4885-B3F0-5CC5CC300512}" name="Column4219"/>
    <tableColumn id="4235" xr3:uid="{206BF975-48E0-4FB3-9AA9-AD2C1FCF16E3}" name="Column4220"/>
    <tableColumn id="4236" xr3:uid="{889350A7-026C-4A84-BCD3-F5D93B1B5862}" name="Column4221"/>
    <tableColumn id="4237" xr3:uid="{179995CB-6446-45DD-B79E-84A37A894855}" name="Column4222"/>
    <tableColumn id="4238" xr3:uid="{04D35725-C6BC-4F44-B35A-D6F2D16946EB}" name="Column4223"/>
    <tableColumn id="4239" xr3:uid="{C8009B91-4C1B-49D0-8869-E924203C9D51}" name="Column4224"/>
    <tableColumn id="4240" xr3:uid="{4AED2080-9F9F-4698-9EFB-E47087A5F094}" name="Column4225"/>
    <tableColumn id="4241" xr3:uid="{7380CBD0-FE20-40B6-9AD7-05AA37282AEE}" name="Column4226"/>
    <tableColumn id="4242" xr3:uid="{4C2F08AB-2360-4BB9-A122-E8C56A2469D9}" name="Column4227"/>
    <tableColumn id="4243" xr3:uid="{CCC761CC-98F0-448C-B394-D7F26A75EAC3}" name="Column4228"/>
    <tableColumn id="4244" xr3:uid="{468381F1-2D93-4F86-AA4D-533F24B69BB9}" name="Column4229"/>
    <tableColumn id="4245" xr3:uid="{618E8E1A-8126-49D1-A66C-3D355A3BCC86}" name="Column4230"/>
    <tableColumn id="4246" xr3:uid="{258B6587-34A1-4931-9C13-1365AFFAB137}" name="Column4231"/>
    <tableColumn id="4247" xr3:uid="{718C7B59-6EC5-4477-8B62-CD26C17E4799}" name="Column4232"/>
    <tableColumn id="4248" xr3:uid="{1B325100-2E8A-4DB7-BF19-100F5797DFA1}" name="Column4233"/>
    <tableColumn id="4249" xr3:uid="{44E7E2D9-135F-403B-A529-2265304A91D1}" name="Column4234"/>
    <tableColumn id="4250" xr3:uid="{E305C47A-E212-4E94-8215-15EF8442A25D}" name="Column4235"/>
    <tableColumn id="4251" xr3:uid="{D57E45EB-CFB0-4B58-8312-D0CB2ECAB779}" name="Column4236"/>
    <tableColumn id="4252" xr3:uid="{1A9BC6C8-422A-4DDB-8E91-FB39DADFBF9D}" name="Column4237"/>
    <tableColumn id="4253" xr3:uid="{BDD4B114-B397-496B-A3E3-321FA77F5880}" name="Column4238"/>
    <tableColumn id="4254" xr3:uid="{580F8BD8-F3E6-4AC3-841E-4CDE1CAAC970}" name="Column4239"/>
    <tableColumn id="4255" xr3:uid="{0EE0A417-53FD-4CA6-B937-294A4FFFBAFA}" name="Column4240"/>
    <tableColumn id="4256" xr3:uid="{CE1EB0C7-3DFC-494B-96B4-FFADAD9B7825}" name="Column4241"/>
    <tableColumn id="4257" xr3:uid="{FD0A3B2D-05ED-4CF2-BF40-5E586BEBC280}" name="Column4242"/>
    <tableColumn id="4258" xr3:uid="{E7F00392-7A4E-48A3-BF9F-4438FA5C71C4}" name="Column4243"/>
    <tableColumn id="4259" xr3:uid="{45D87C72-57E3-4E52-A499-8BA040326C34}" name="Column4244"/>
    <tableColumn id="4260" xr3:uid="{CDD3ED4D-FE7B-417D-B5AB-B9DE9260492F}" name="Column4245"/>
    <tableColumn id="4261" xr3:uid="{F8888F20-A244-4792-AE11-D61E40DD8A5C}" name="Column4246"/>
    <tableColumn id="4262" xr3:uid="{4D5522BD-D12C-47C7-86F5-7F05641BDAA9}" name="Column4247"/>
    <tableColumn id="4263" xr3:uid="{C3F77FB8-AB8F-4DC8-8121-26FDA1F4A99D}" name="Column4248"/>
    <tableColumn id="4264" xr3:uid="{34ADCF06-0131-47F8-87E2-97491DC8F8EF}" name="Column4249"/>
    <tableColumn id="4265" xr3:uid="{6B03C8CC-E4F5-461C-8531-BFADB8FC5B0D}" name="Column4250"/>
    <tableColumn id="4266" xr3:uid="{14B2BDFC-E3FD-439A-B15B-CAE6A64EB75C}" name="Column4251"/>
    <tableColumn id="4267" xr3:uid="{BDA2974B-E2C0-411F-8AB2-1361D813CC6C}" name="Column4252"/>
    <tableColumn id="4268" xr3:uid="{B429F94D-8F3F-49D0-AE31-54C32E0781A8}" name="Column4253"/>
    <tableColumn id="4269" xr3:uid="{B08563C0-BB20-4468-9BE4-77FA083FE0FA}" name="Column4254"/>
    <tableColumn id="4270" xr3:uid="{9858C144-895B-4002-9219-CC2EE16C4082}" name="Column4255"/>
    <tableColumn id="4271" xr3:uid="{D0868F93-C0EF-4016-99D4-FD9507C4B0A9}" name="Column4256"/>
    <tableColumn id="4272" xr3:uid="{9A4D0147-54CB-4A56-BE74-2B899B830072}" name="Column4257"/>
    <tableColumn id="4273" xr3:uid="{63FFAFF0-CA1E-486A-9E03-17C55DF0B11D}" name="Column4258"/>
    <tableColumn id="4274" xr3:uid="{66138941-AE2E-4274-8315-EE20E3DF3F8C}" name="Column4259"/>
    <tableColumn id="4275" xr3:uid="{40EF5DC8-7629-4829-9018-73E092FC817C}" name="Column4260"/>
    <tableColumn id="4276" xr3:uid="{00411E23-4624-4C32-B405-1B3A7F452BC3}" name="Column4261"/>
    <tableColumn id="4277" xr3:uid="{A048FB73-FDDD-4838-B9C2-0019934515B1}" name="Column4262"/>
    <tableColumn id="4278" xr3:uid="{4EA882EB-87F0-4A0A-BF83-728B93EB4B03}" name="Column4263"/>
    <tableColumn id="4279" xr3:uid="{E7499D7F-2A3D-4E5F-9400-324505EB7E03}" name="Column4264"/>
    <tableColumn id="4280" xr3:uid="{310A73E0-36AA-4E42-821E-A02B1A1A33B1}" name="Column4265"/>
    <tableColumn id="4281" xr3:uid="{F18D1811-E648-4391-94BE-A8E8D0ADF575}" name="Column4266"/>
    <tableColumn id="4282" xr3:uid="{C7EE04AE-C7E8-486E-8B23-BD37F8FE99CF}" name="Column4267"/>
    <tableColumn id="4283" xr3:uid="{A24F756A-9A99-4896-A566-B3AFEC24A6E2}" name="Column4268"/>
    <tableColumn id="4284" xr3:uid="{3B2D86DB-6C8F-4721-93E0-DBC8152E1090}" name="Column4269"/>
    <tableColumn id="4285" xr3:uid="{B83253F8-60C6-4AFA-A83C-C93A1D1DD640}" name="Column4270"/>
    <tableColumn id="4286" xr3:uid="{543B2C9E-1D97-41FF-A67E-084B787F215B}" name="Column4271"/>
    <tableColumn id="4287" xr3:uid="{20FAFB51-0A4C-4A42-B4D2-20AA66C06591}" name="Column4272"/>
    <tableColumn id="4288" xr3:uid="{162BE0F2-390B-4CF9-A2E2-4C1591DF0247}" name="Column4273"/>
    <tableColumn id="4289" xr3:uid="{B53B96F3-9FFB-4BA9-9A0C-F8BE099960DB}" name="Column4274"/>
    <tableColumn id="4290" xr3:uid="{37982475-1987-4EE3-A62D-568674C6DFF2}" name="Column4275"/>
    <tableColumn id="4291" xr3:uid="{E502559F-4AFA-49BC-8B96-950253938589}" name="Column4276"/>
    <tableColumn id="4292" xr3:uid="{C5067107-5DD2-4CF7-83BE-971903792F68}" name="Column4277"/>
    <tableColumn id="4293" xr3:uid="{37C1531A-8015-4100-ACD9-08A6F044BDD8}" name="Column4278"/>
    <tableColumn id="4294" xr3:uid="{A09F0BF7-AF4F-4713-BC2D-06C94B78EDD6}" name="Column4279"/>
    <tableColumn id="4295" xr3:uid="{04EC5392-B121-4184-92B4-5DE86E78D801}" name="Column4280"/>
    <tableColumn id="4296" xr3:uid="{7167428E-3BC9-40A3-86A7-3BD328E28F0D}" name="Column4281"/>
    <tableColumn id="4297" xr3:uid="{1CA85F65-94BD-468D-973F-B27D02BB86AC}" name="Column4282"/>
    <tableColumn id="4298" xr3:uid="{64101D3D-D6D2-4AD8-977A-8814C671F8FB}" name="Column4283"/>
    <tableColumn id="4299" xr3:uid="{E2B01C34-C2CF-4329-87CF-DBFFDC3CA53E}" name="Column4284"/>
    <tableColumn id="4300" xr3:uid="{E17C91B0-1535-4991-812B-86B490DCD3C6}" name="Column4285"/>
    <tableColumn id="4301" xr3:uid="{CDF5878A-1DC2-420F-94B9-49D8F824F514}" name="Column4286"/>
    <tableColumn id="4302" xr3:uid="{6AAE77DC-CDAD-41AD-B814-DA227FC25F18}" name="Column4287"/>
    <tableColumn id="4303" xr3:uid="{6EE89003-21E4-49D5-B83F-9A0B8283E94C}" name="Column4288"/>
    <tableColumn id="4304" xr3:uid="{8F421E75-7447-4C6C-906E-EC43DDAD6E3A}" name="Column4289"/>
    <tableColumn id="4305" xr3:uid="{C1731019-5E34-48DE-B84A-113FCDFA785B}" name="Column4290"/>
    <tableColumn id="4306" xr3:uid="{4882CFB3-6ED3-46F5-A7B1-A3F54F3C86B8}" name="Column4291"/>
    <tableColumn id="4307" xr3:uid="{7DBB8245-0A6E-460B-82A1-F7BB99725C95}" name="Column4292"/>
    <tableColumn id="4308" xr3:uid="{E2C3453E-A205-47BC-A257-EC8ABE02C1EE}" name="Column4293"/>
    <tableColumn id="4309" xr3:uid="{7B75055B-8C57-405B-B8C2-069010256734}" name="Column4294"/>
    <tableColumn id="4310" xr3:uid="{A55945EE-3370-4957-859A-25EFAC674918}" name="Column4295"/>
    <tableColumn id="4311" xr3:uid="{495A7E99-DCFA-4055-BC61-0AFCD9329D97}" name="Column4296"/>
    <tableColumn id="4312" xr3:uid="{73C35A1A-EE57-4711-88DE-45876034D12A}" name="Column4297"/>
    <tableColumn id="4313" xr3:uid="{5CAF7EA8-0866-410D-AA99-3B767DD25F68}" name="Column4298"/>
    <tableColumn id="4314" xr3:uid="{BD2E3834-1B1F-4CB4-9615-8787D7009B98}" name="Column4299"/>
    <tableColumn id="4315" xr3:uid="{16CF6E03-79D6-4A3F-A355-20AC0DBB0DBF}" name="Column4300"/>
    <tableColumn id="4316" xr3:uid="{2E6D7147-E3D5-4C6A-977E-AACD252AE151}" name="Column4301"/>
    <tableColumn id="4317" xr3:uid="{02EF9ECF-A0C1-49B1-996E-3535F7D5773A}" name="Column4302"/>
    <tableColumn id="4318" xr3:uid="{407A6217-4102-48FC-9AC0-891C33F0A197}" name="Column4303"/>
    <tableColumn id="4319" xr3:uid="{C0966823-C106-40EF-8117-3C446E40FC98}" name="Column4304"/>
    <tableColumn id="4320" xr3:uid="{483243E5-488C-4A1E-B193-07ED92623929}" name="Column4305"/>
    <tableColumn id="4321" xr3:uid="{FFCAB4A8-12F4-4153-9570-971D052E9174}" name="Column4306"/>
    <tableColumn id="4322" xr3:uid="{5E864AED-2DCC-4342-8EED-20A5D0CF2C78}" name="Column4307"/>
    <tableColumn id="4323" xr3:uid="{09F5F49A-BA08-4626-8D53-FCA7CFBBA8E7}" name="Column4308"/>
    <tableColumn id="4324" xr3:uid="{34EC3C1D-52FB-4D73-9510-BFA2A26D267F}" name="Column4309"/>
    <tableColumn id="4325" xr3:uid="{B461D01F-ED30-466D-9DC8-171D1C560F80}" name="Column4310"/>
    <tableColumn id="4326" xr3:uid="{EDB6F8A4-64CE-496F-9DC4-FB841C2EA104}" name="Column4311"/>
    <tableColumn id="4327" xr3:uid="{426C38C8-D9DF-4BC5-9F4E-16FF1C765A8D}" name="Column4312"/>
    <tableColumn id="4328" xr3:uid="{0A5B301D-38FB-4791-B48A-4AE47EB244AA}" name="Column4313"/>
    <tableColumn id="4329" xr3:uid="{BCC30014-0F82-4456-929E-0B049B92181B}" name="Column4314"/>
    <tableColumn id="4330" xr3:uid="{FF9424C0-02CC-4AFA-AF81-E60C565EC281}" name="Column4315"/>
    <tableColumn id="4331" xr3:uid="{7B4B53CE-82D8-4F6F-AD05-5DE3D4EDA3AB}" name="Column4316"/>
    <tableColumn id="4332" xr3:uid="{D059618D-0FE2-44A9-8597-0B96413A825C}" name="Column4317"/>
    <tableColumn id="4333" xr3:uid="{DD5B7814-2FFF-4447-83D0-0045F5123895}" name="Column4318"/>
    <tableColumn id="4334" xr3:uid="{C0569031-48DD-48D2-B702-5F5F406A2588}" name="Column4319"/>
    <tableColumn id="4335" xr3:uid="{5C84ACBF-7488-4EAA-B1AE-3EF2795B35E5}" name="Column4320"/>
    <tableColumn id="4336" xr3:uid="{B787EDD3-6BFE-460A-B07B-FAB95FE64369}" name="Column4321"/>
    <tableColumn id="4337" xr3:uid="{6418501F-6A10-425A-9A0E-41941FD0F604}" name="Column4322"/>
    <tableColumn id="4338" xr3:uid="{3AF0B897-2C41-4724-86DB-B31BF76135FA}" name="Column4323"/>
    <tableColumn id="4339" xr3:uid="{E9919341-F05F-4008-AE44-DA01DDF03174}" name="Column4324"/>
    <tableColumn id="4340" xr3:uid="{9109E53C-6D9B-45AD-A991-E85D6D325DD4}" name="Column4325"/>
    <tableColumn id="4341" xr3:uid="{4035A256-C579-4A98-9420-92B33B6E36DD}" name="Column4326"/>
    <tableColumn id="4342" xr3:uid="{FDE14CD7-EBDB-485B-B49A-88077904FBD0}" name="Column4327"/>
    <tableColumn id="4343" xr3:uid="{03F79B19-9EC5-4BE4-95CE-643B9B6C04DD}" name="Column4328"/>
    <tableColumn id="4344" xr3:uid="{0AD117D1-89F9-4673-8311-60809BD2BCB4}" name="Column4329"/>
    <tableColumn id="4345" xr3:uid="{D6193C4E-152D-47E3-9502-0278B205D029}" name="Column4330"/>
    <tableColumn id="4346" xr3:uid="{4796D150-3C05-4BFF-9AB2-5030746901BD}" name="Column4331"/>
    <tableColumn id="4347" xr3:uid="{AA1CE8CE-6C34-4788-9E89-95378CDE01B5}" name="Column4332"/>
    <tableColumn id="4348" xr3:uid="{D2721788-FEC9-4E9F-98E1-C057823FC4ED}" name="Column4333"/>
    <tableColumn id="4349" xr3:uid="{DA69A39D-AAA0-490E-AAD7-BAD59CD112E7}" name="Column4334"/>
    <tableColumn id="4350" xr3:uid="{41ECC1A3-B372-4A7B-B3EE-A5CC500A121C}" name="Column4335"/>
    <tableColumn id="4351" xr3:uid="{AA66CE77-A600-4417-8F86-2647C5DF5415}" name="Column4336"/>
    <tableColumn id="4352" xr3:uid="{9B337119-3558-448F-B874-08C069B91739}" name="Column4337"/>
    <tableColumn id="4353" xr3:uid="{F8414D1F-E98B-438B-ABA1-75195B989A4D}" name="Column4338"/>
    <tableColumn id="4354" xr3:uid="{68D12DE5-D0BF-4135-A493-87E27B4EF8D7}" name="Column4339"/>
    <tableColumn id="4355" xr3:uid="{0FF033E9-16DD-4D12-AFD2-B124B10AC7F4}" name="Column4340"/>
    <tableColumn id="4356" xr3:uid="{7C0C0536-AF08-411F-BD5F-E49531D35BD7}" name="Column4341"/>
    <tableColumn id="4357" xr3:uid="{548E76E9-BBFE-494E-AF16-F596B27E3D1C}" name="Column4342"/>
    <tableColumn id="4358" xr3:uid="{11519F7C-E1A4-4604-853C-62B63E299190}" name="Column4343"/>
    <tableColumn id="4359" xr3:uid="{BA575E34-2212-46AD-8659-FAAF6A4B8E07}" name="Column4344"/>
    <tableColumn id="4360" xr3:uid="{27BD0F1F-26DC-49E1-B580-26F2C78E1905}" name="Column4345"/>
    <tableColumn id="4361" xr3:uid="{06EEDEA3-B53E-447C-8F22-3620255A1E14}" name="Column4346"/>
    <tableColumn id="4362" xr3:uid="{40B437EA-E982-47E7-A6A0-64A3C32C3611}" name="Column4347"/>
    <tableColumn id="4363" xr3:uid="{C0524F2E-8EEE-4654-9A48-B57E2A69002D}" name="Column4348"/>
    <tableColumn id="4364" xr3:uid="{BD26D746-D7F9-4B50-9A3A-AFA401D3DF55}" name="Column4349"/>
    <tableColumn id="4365" xr3:uid="{D148EF28-112A-4018-942B-EE4585C8BCB8}" name="Column4350"/>
    <tableColumn id="4366" xr3:uid="{D52DD798-2F8E-40DA-9B0C-1BF13FF4CD36}" name="Column4351"/>
    <tableColumn id="4367" xr3:uid="{34984708-A4D1-4D8F-810F-DB50570A6B5C}" name="Column4352"/>
    <tableColumn id="4368" xr3:uid="{E1F9A6B5-4738-4B06-93D3-7C0F0C05ED6C}" name="Column4353"/>
    <tableColumn id="4369" xr3:uid="{D9C87826-A155-4682-A812-FA3F9B58760E}" name="Column4354"/>
    <tableColumn id="4370" xr3:uid="{88A3CA2A-B89D-42AB-87C0-6432855898C8}" name="Column4355"/>
    <tableColumn id="4371" xr3:uid="{7F57050E-05F4-4B07-8ED0-4B35FD736B5D}" name="Column4356"/>
    <tableColumn id="4372" xr3:uid="{20357605-8E31-4036-820E-793DB326A072}" name="Column4357"/>
    <tableColumn id="4373" xr3:uid="{F87D70E2-32D1-4889-B04E-D0603E55D89A}" name="Column4358"/>
    <tableColumn id="4374" xr3:uid="{8A9B4C82-1D43-4EA4-9D34-D367D1220E9C}" name="Column4359"/>
    <tableColumn id="4375" xr3:uid="{75AE7502-BCAD-4B71-B347-8F0135A4ACC6}" name="Column4360"/>
    <tableColumn id="4376" xr3:uid="{F68A31D4-DF29-45F2-98C8-A455ADB95BCE}" name="Column4361"/>
    <tableColumn id="4377" xr3:uid="{8D4A6BD9-FD2F-4FC8-990D-B665B6F737E0}" name="Column4362"/>
    <tableColumn id="4378" xr3:uid="{2610FBAD-55AA-477F-93B3-5CAF847CF853}" name="Column4363"/>
    <tableColumn id="4379" xr3:uid="{507EAADE-6B9A-4B48-8D05-924CE4976931}" name="Column4364"/>
    <tableColumn id="4380" xr3:uid="{D93ECC95-F12A-4725-B884-C90DBC089031}" name="Column4365"/>
    <tableColumn id="4381" xr3:uid="{4B67B9AD-6381-46C9-A16B-94D5A978CF44}" name="Column4366"/>
    <tableColumn id="4382" xr3:uid="{6FBF275E-9926-4DA1-985F-BAC6D014C201}" name="Column4367"/>
    <tableColumn id="4383" xr3:uid="{3D5BFAD8-98F7-45AC-9B7B-39DDA3E0FA8B}" name="Column4368"/>
    <tableColumn id="4384" xr3:uid="{3CFD24D6-D475-40F6-8432-B5620FE5F486}" name="Column4369"/>
    <tableColumn id="4385" xr3:uid="{B7871EF8-BA09-49F5-9861-645262D211E9}" name="Column4370"/>
    <tableColumn id="4386" xr3:uid="{3805873B-B2F8-42FD-B048-0AE62E6D7E84}" name="Column4371"/>
    <tableColumn id="4387" xr3:uid="{E4AD4E8B-A767-4959-A698-C89CA0EA448A}" name="Column4372"/>
    <tableColumn id="4388" xr3:uid="{7A85465C-2D89-4217-8A4C-E9E272F9C1FC}" name="Column4373"/>
    <tableColumn id="4389" xr3:uid="{3AB71F0F-B7B5-4D25-9BA0-198C0B559C29}" name="Column4374"/>
    <tableColumn id="4390" xr3:uid="{CDE0C962-3067-4335-815F-A70D5E3CD96B}" name="Column4375"/>
    <tableColumn id="4391" xr3:uid="{D9A7DC86-D5BA-41C4-B724-B968D6E5ED30}" name="Column4376"/>
    <tableColumn id="4392" xr3:uid="{61F69E00-870F-4A2A-99F9-5870685DE713}" name="Column4377"/>
    <tableColumn id="4393" xr3:uid="{248B1763-3DD4-40CA-8F4D-9FB94E11621A}" name="Column4378"/>
    <tableColumn id="4394" xr3:uid="{A458B2BC-6442-46FA-8216-5C608EDC3542}" name="Column4379"/>
    <tableColumn id="4395" xr3:uid="{E8738F61-4AB9-4821-B065-1224DF3D2697}" name="Column4380"/>
    <tableColumn id="4396" xr3:uid="{384957A4-E488-4CB1-92E3-5A9674FECF3B}" name="Column4381"/>
    <tableColumn id="4397" xr3:uid="{8D909B21-9AE9-453C-A6B2-3FFDA249E354}" name="Column4382"/>
    <tableColumn id="4398" xr3:uid="{EB1BD089-2232-4CFA-A7D1-B740C7F2B6DB}" name="Column4383"/>
    <tableColumn id="4399" xr3:uid="{A1876015-62AE-4BA2-8F4F-ED3A9C035E83}" name="Column4384"/>
    <tableColumn id="4400" xr3:uid="{C0E13278-AB9A-44CE-A635-E1BC070A6C14}" name="Column4385"/>
    <tableColumn id="4401" xr3:uid="{7913C453-C283-48DA-AD9B-8CA0DAAE3D48}" name="Column4386"/>
    <tableColumn id="4402" xr3:uid="{BE02D700-7393-4B92-9171-CF60CBC319DC}" name="Column4387"/>
    <tableColumn id="4403" xr3:uid="{8CE004A6-2794-404C-A2EB-79817B4589D7}" name="Column4388"/>
    <tableColumn id="4404" xr3:uid="{1CED00C8-E7FD-48D8-80B8-79D83059F696}" name="Column4389"/>
    <tableColumn id="4405" xr3:uid="{42BB329E-259B-4C1B-BC70-DF0722624D48}" name="Column4390"/>
    <tableColumn id="4406" xr3:uid="{5ADB6CF5-A46E-4FAD-8434-9FC6F1EF03AC}" name="Column4391"/>
    <tableColumn id="4407" xr3:uid="{14C409F8-7EF7-4C76-98CF-19CA790809D5}" name="Column4392"/>
    <tableColumn id="4408" xr3:uid="{7C356382-97E4-427C-B87B-A227A41E110B}" name="Column4393"/>
    <tableColumn id="4409" xr3:uid="{AF4EEEC2-9F07-40F5-860C-B6532DF9FDE7}" name="Column4394"/>
    <tableColumn id="4410" xr3:uid="{38BDCAD0-9213-4832-A9A6-9F922E993F67}" name="Column4395"/>
    <tableColumn id="4411" xr3:uid="{BD654543-3075-4546-A12D-A85E85656593}" name="Column4396"/>
    <tableColumn id="4412" xr3:uid="{A9F05536-9A26-4D6D-9F69-57C91E7B20E1}" name="Column4397"/>
    <tableColumn id="4413" xr3:uid="{1E83B778-EB14-4DCC-A4C1-F1463434B6C3}" name="Column4398"/>
    <tableColumn id="4414" xr3:uid="{8DD9743B-581B-4425-9799-0547773DEF37}" name="Column4399"/>
    <tableColumn id="4415" xr3:uid="{0E74C014-AEEF-451C-A31C-629A8E1F90FC}" name="Column4400"/>
    <tableColumn id="4416" xr3:uid="{423A5368-FF34-433C-BA81-2F3C84B8EC5C}" name="Column4401"/>
    <tableColumn id="4417" xr3:uid="{FA954F94-1ABC-4526-852A-A7F95CE12119}" name="Column4402"/>
    <tableColumn id="4418" xr3:uid="{3DC3BA25-730E-457D-98A8-81BA988DE1BD}" name="Column4403"/>
    <tableColumn id="4419" xr3:uid="{DB56BD75-5563-47F2-9E4A-37D0EC56C1AD}" name="Column4404"/>
    <tableColumn id="4420" xr3:uid="{D0521D59-6D26-4C9D-9A4B-27F6366CD1E6}" name="Column4405"/>
    <tableColumn id="4421" xr3:uid="{7F3A0554-6FC6-4EF7-9231-4564ED5231B0}" name="Column4406"/>
    <tableColumn id="4422" xr3:uid="{CDAF3FED-474C-4D09-B026-0B4B853F4AD1}" name="Column4407"/>
    <tableColumn id="4423" xr3:uid="{81911ACD-C557-4A8F-8D83-61DA68294933}" name="Column4408"/>
    <tableColumn id="4424" xr3:uid="{22E3DA71-489A-4D84-A218-B9355B1DDAF0}" name="Column4409"/>
    <tableColumn id="4425" xr3:uid="{A9A662A3-E195-47C8-BAD5-79EA57BF3233}" name="Column4410"/>
    <tableColumn id="4426" xr3:uid="{05C88B9B-8A88-48FD-A4C3-7F7A9D431A37}" name="Column4411"/>
    <tableColumn id="4427" xr3:uid="{B53BA8EF-A599-4CF3-A8DD-C99238047452}" name="Column4412"/>
    <tableColumn id="4428" xr3:uid="{0E9D53E4-CF73-477E-9F3E-5FFB78506BD4}" name="Column4413"/>
    <tableColumn id="4429" xr3:uid="{5E89C1AD-AFE8-4DA7-A993-276705161FBA}" name="Column4414"/>
    <tableColumn id="4430" xr3:uid="{3763D595-96E4-4717-BD69-F9B256384778}" name="Column4415"/>
    <tableColumn id="4431" xr3:uid="{1184FA62-8D84-40D4-9E97-FBFFB5584765}" name="Column4416"/>
    <tableColumn id="4432" xr3:uid="{AAE22FF2-D23E-414E-B02E-3DD5FABEC21A}" name="Column4417"/>
    <tableColumn id="4433" xr3:uid="{4D239E0B-0BDD-49AC-BAB0-9E3F237B545A}" name="Column4418"/>
    <tableColumn id="4434" xr3:uid="{459BE265-7A89-4A90-ADBD-A18467D88FE8}" name="Column4419"/>
    <tableColumn id="4435" xr3:uid="{32B514E0-70F0-4BDF-ADCB-979FEA17F61C}" name="Column4420"/>
    <tableColumn id="4436" xr3:uid="{1EDE0A96-4FE8-406D-866F-7E283FA95538}" name="Column4421"/>
    <tableColumn id="4437" xr3:uid="{CBD21A79-5D0F-47E0-922D-8F2E7A8E245E}" name="Column4422"/>
    <tableColumn id="4438" xr3:uid="{39F9EE30-A4C4-46A9-905A-8C44036BA4DA}" name="Column4423"/>
    <tableColumn id="4439" xr3:uid="{C137B46F-6166-418E-BE1F-D1232212596B}" name="Column4424"/>
    <tableColumn id="4440" xr3:uid="{1D30B5F8-DB5A-41B4-8DA3-1FD1B207B97F}" name="Column4425"/>
    <tableColumn id="4441" xr3:uid="{0A7E3458-E55D-4535-82A3-222D8C1C9347}" name="Column4426"/>
    <tableColumn id="4442" xr3:uid="{01AFDA2E-AD66-485E-97EB-972249953B41}" name="Column4427"/>
    <tableColumn id="4443" xr3:uid="{10094187-5851-4F57-A361-B0272955A2F4}" name="Column4428"/>
    <tableColumn id="4444" xr3:uid="{BE653D55-4D46-49F4-952F-89A040EDED89}" name="Column4429"/>
    <tableColumn id="4445" xr3:uid="{288921C1-F9F4-4C4F-8B98-77F5D7B4AB39}" name="Column4430"/>
    <tableColumn id="4446" xr3:uid="{8CFF4CDD-6B93-4965-8F72-C78824BBF5A9}" name="Column4431"/>
    <tableColumn id="4447" xr3:uid="{45C95DAD-20E4-49C8-861E-9CE69696EB77}" name="Column4432"/>
    <tableColumn id="4448" xr3:uid="{385D413B-9C7F-476C-A959-57953066B0C1}" name="Column4433"/>
    <tableColumn id="4449" xr3:uid="{945BDFDB-F75B-4765-A222-6BBFA5F4575A}" name="Column4434"/>
    <tableColumn id="4450" xr3:uid="{BADECDF4-C02B-4039-BD9C-01E181CF27FB}" name="Column4435"/>
    <tableColumn id="4451" xr3:uid="{A676A763-768C-4233-B24B-CE28F887AF2E}" name="Column4436"/>
    <tableColumn id="4452" xr3:uid="{6422D75B-005C-4106-BFBE-E9E8AA4A8BB5}" name="Column4437"/>
    <tableColumn id="4453" xr3:uid="{790CFAE3-8A3F-4916-AF4D-6F20A90DEEC1}" name="Column4438"/>
    <tableColumn id="4454" xr3:uid="{E1673EF9-15B9-42F6-BF00-B7DDCEE63F26}" name="Column4439"/>
    <tableColumn id="4455" xr3:uid="{17275097-6760-4205-9AAE-B808ED7D0B2F}" name="Column4440"/>
    <tableColumn id="4456" xr3:uid="{1270C918-B364-47A0-BCCF-FA137F32DB39}" name="Column4441"/>
    <tableColumn id="4457" xr3:uid="{851B4AAF-C814-42A2-8138-D5B37E94C270}" name="Column4442"/>
    <tableColumn id="4458" xr3:uid="{FDFDC76A-CD64-4DB5-A12D-8433E39D1CE2}" name="Column4443"/>
    <tableColumn id="4459" xr3:uid="{45A11501-F1E3-458A-8E73-EA99EE532AF2}" name="Column4444"/>
    <tableColumn id="4460" xr3:uid="{0AB2E56B-D2C3-415B-B07B-431F4315CA5A}" name="Column4445"/>
    <tableColumn id="4461" xr3:uid="{B203BEC8-229E-4204-8CB9-83FE545E13AA}" name="Column4446"/>
    <tableColumn id="4462" xr3:uid="{EDEAA811-7EE7-4981-A041-5031C5415C91}" name="Column4447"/>
    <tableColumn id="4463" xr3:uid="{FFDF25C8-4DA9-435B-865F-1A131A148276}" name="Column4448"/>
    <tableColumn id="4464" xr3:uid="{A57F1F1E-DDAE-4F3F-AAFC-BE245760483F}" name="Column4449"/>
    <tableColumn id="4465" xr3:uid="{609D6684-D67C-49E4-A010-F8E1C57FE43E}" name="Column4450"/>
    <tableColumn id="4466" xr3:uid="{E9EA75F2-4656-429E-A93A-65E1DFF5EB81}" name="Column4451"/>
    <tableColumn id="4467" xr3:uid="{2E3A4267-1003-4247-8755-68F8883877EB}" name="Column4452"/>
    <tableColumn id="4468" xr3:uid="{078F0FEC-C915-4235-A4E9-61375102572A}" name="Column4453"/>
    <tableColumn id="4469" xr3:uid="{DB124BD2-F989-4B5E-8DA7-568A4BE6070F}" name="Column4454"/>
    <tableColumn id="4470" xr3:uid="{DDD7E643-8D9B-4D43-A623-3A4092388F25}" name="Column4455"/>
    <tableColumn id="4471" xr3:uid="{6CAF4235-515A-489F-BEDB-17CA891314B9}" name="Column4456"/>
    <tableColumn id="4472" xr3:uid="{A5FFF4B5-0DCB-4A51-B943-C27BE2693DE1}" name="Column4457"/>
    <tableColumn id="4473" xr3:uid="{8199B876-0BC3-41E6-85FE-0DE756B2A172}" name="Column4458"/>
    <tableColumn id="4474" xr3:uid="{FF9271AB-08D3-44BB-AD1E-504E994690EF}" name="Column4459"/>
    <tableColumn id="4475" xr3:uid="{58E62BDF-8CF5-48F4-9B5D-0E91661978AC}" name="Column4460"/>
    <tableColumn id="4476" xr3:uid="{23CBD908-B674-4638-A3FD-9FD252DB7212}" name="Column4461"/>
    <tableColumn id="4477" xr3:uid="{8D42B33C-1B4D-4043-B90A-98DF7557AB2A}" name="Column4462"/>
    <tableColumn id="4478" xr3:uid="{F03D88F2-4450-4928-9D9B-0B075BB1933B}" name="Column4463"/>
    <tableColumn id="4479" xr3:uid="{7691FCDB-621A-47B2-A948-E356902EA50A}" name="Column4464"/>
    <tableColumn id="4480" xr3:uid="{FA7AD4F8-EA1D-4738-B887-8EA6B91A2877}" name="Column4465"/>
    <tableColumn id="4481" xr3:uid="{F27AE0E5-35D9-424A-B976-D8F9F05A3FFD}" name="Column4466"/>
    <tableColumn id="4482" xr3:uid="{00BC157A-D7E5-439A-811A-997A50385C9C}" name="Column4467"/>
    <tableColumn id="4483" xr3:uid="{5A0DBD92-D0FD-4590-B09B-5002471F5875}" name="Column4468"/>
    <tableColumn id="4484" xr3:uid="{85B50136-8ABB-42ED-B13E-9006AB4024A0}" name="Column4469"/>
    <tableColumn id="4485" xr3:uid="{8E662B44-86FF-44DD-81D3-AE524D5A6787}" name="Column4470"/>
    <tableColumn id="4486" xr3:uid="{60F24BBD-F648-4C09-9083-F71F5A271A38}" name="Column4471"/>
    <tableColumn id="4487" xr3:uid="{92F62BFA-2A52-4A40-826C-93BE8F2BD457}" name="Column4472"/>
    <tableColumn id="4488" xr3:uid="{B158A6C9-4BF7-4376-A699-2EDA6625BB1C}" name="Column4473"/>
    <tableColumn id="4489" xr3:uid="{E1D151C4-5757-4683-9273-5D5723C5EB98}" name="Column4474"/>
    <tableColumn id="4490" xr3:uid="{D081A280-7806-4A23-9FC9-670F45195A99}" name="Column4475"/>
    <tableColumn id="4491" xr3:uid="{76C65C92-DB05-416D-A8C6-F1AC8609B807}" name="Column4476"/>
    <tableColumn id="4492" xr3:uid="{A8B35130-70F0-4877-9479-DE09FC2AAC8A}" name="Column4477"/>
    <tableColumn id="4493" xr3:uid="{3BB8C605-886A-4FB1-A723-B2FE8E4017E0}" name="Column4478"/>
    <tableColumn id="4494" xr3:uid="{EDDDF309-B9FD-4B7A-A1C5-5597C0068EE0}" name="Column4479"/>
    <tableColumn id="4495" xr3:uid="{246BACE0-D74E-434D-B506-BFD1E88EA249}" name="Column4480"/>
    <tableColumn id="4496" xr3:uid="{999153E1-3614-4B88-8742-C7057971EDF8}" name="Column4481"/>
    <tableColumn id="4497" xr3:uid="{6A7D27AE-9D1B-460D-934C-7AA69CE9A066}" name="Column4482"/>
    <tableColumn id="4498" xr3:uid="{89553033-804B-4AC9-AEEC-84F5315FE313}" name="Column4483"/>
    <tableColumn id="4499" xr3:uid="{F1B9B92F-4995-4EC9-AD43-35C48586010C}" name="Column4484"/>
    <tableColumn id="4500" xr3:uid="{D99A4A44-82DE-4DC8-B611-0A87664033ED}" name="Column4485"/>
    <tableColumn id="4501" xr3:uid="{18941A5D-90DF-4C08-AD3A-011436A346DB}" name="Column4486"/>
    <tableColumn id="4502" xr3:uid="{3EF9D4C1-C8EA-403A-87E7-53B3E94C513F}" name="Column4487"/>
    <tableColumn id="4503" xr3:uid="{1DD2F21C-24A4-4083-BC1F-288BF7C440C7}" name="Column4488"/>
    <tableColumn id="4504" xr3:uid="{7C8D1D04-E5BB-43C6-8B3A-8C9FA7CE65E2}" name="Column4489"/>
    <tableColumn id="4505" xr3:uid="{5DB5CBDA-B6C2-405B-85D0-126AACD8FFBA}" name="Column4490"/>
    <tableColumn id="4506" xr3:uid="{3323AE62-05ED-4E84-8BDD-EA41377453EC}" name="Column4491"/>
    <tableColumn id="4507" xr3:uid="{F157BBBD-13A1-48ED-BF7E-EDB0B037218E}" name="Column4492"/>
    <tableColumn id="4508" xr3:uid="{1CBDF9AC-2BDD-4B45-B15D-7511A21DC264}" name="Column4493"/>
    <tableColumn id="4509" xr3:uid="{13621C57-F49F-4450-BB23-433202643714}" name="Column4494"/>
    <tableColumn id="4510" xr3:uid="{04163E94-1D56-4B20-ADF6-CE1539A8E158}" name="Column4495"/>
    <tableColumn id="4511" xr3:uid="{36A02081-BD2E-4821-AC19-81D08B0A1645}" name="Column4496"/>
    <tableColumn id="4512" xr3:uid="{AACB0D91-C0F6-431B-83D8-315424B877F2}" name="Column4497"/>
    <tableColumn id="4513" xr3:uid="{023F8F14-5C4B-4C58-846A-3C6D53159F12}" name="Column4498"/>
    <tableColumn id="4514" xr3:uid="{C81B8B1E-1A13-49EF-9864-98302190A418}" name="Column4499"/>
    <tableColumn id="4515" xr3:uid="{A2F2ACCC-9F7A-42A1-A62F-E96C469E05A6}" name="Column4500"/>
    <tableColumn id="4516" xr3:uid="{7185CF9F-D3F4-4671-9453-B65634BEC3F1}" name="Column4501"/>
    <tableColumn id="4517" xr3:uid="{BDFDE419-183B-4ACC-A1DF-652604A08FE0}" name="Column4502"/>
    <tableColumn id="4518" xr3:uid="{605D4CB8-50C3-4508-A6C1-4DA60D5153C2}" name="Column4503"/>
    <tableColumn id="4519" xr3:uid="{CD40D11F-EE0E-4034-B762-19E209A1A101}" name="Column4504"/>
    <tableColumn id="4520" xr3:uid="{660A5734-9D81-47A3-A3E6-9FB22CE4575D}" name="Column4505"/>
    <tableColumn id="4521" xr3:uid="{BC097D96-D48D-482D-8525-37559DAB51AC}" name="Column4506"/>
    <tableColumn id="4522" xr3:uid="{A7142899-D671-4138-8D7E-3317279B6DBA}" name="Column4507"/>
    <tableColumn id="4523" xr3:uid="{C7C04F9C-00A2-4077-9579-8F923BBF0B86}" name="Column4508"/>
    <tableColumn id="4524" xr3:uid="{C42C9F00-AFDF-4E34-BDCB-2AE34B20D674}" name="Column4509"/>
    <tableColumn id="4525" xr3:uid="{B12DF624-85E1-4373-8567-686805E19E03}" name="Column4510"/>
    <tableColumn id="4526" xr3:uid="{CA9C4AB0-1044-484C-BD3F-2B749B1EEE7D}" name="Column4511"/>
    <tableColumn id="4527" xr3:uid="{44851050-1EB2-4582-8D8E-07D39A4D8A19}" name="Column4512"/>
    <tableColumn id="4528" xr3:uid="{7F71EEB7-E444-4A8C-A991-CA6AF69B5B50}" name="Column4513"/>
    <tableColumn id="4529" xr3:uid="{2DC38257-02EF-4FEF-971A-B4B859DAC80D}" name="Column4514"/>
    <tableColumn id="4530" xr3:uid="{D2F40BCA-B2CE-4ECC-8FAD-87AD60136D2C}" name="Column4515"/>
    <tableColumn id="4531" xr3:uid="{12C0F299-6098-496F-B4D6-55E4045CE490}" name="Column4516"/>
    <tableColumn id="4532" xr3:uid="{EC545BD6-6C83-45BA-9D5F-B076153E3439}" name="Column4517"/>
    <tableColumn id="4533" xr3:uid="{F5EAA84A-A81D-45CC-B115-11A80B96BD6C}" name="Column4518"/>
    <tableColumn id="4534" xr3:uid="{2BA24F4B-9DC3-4A17-9495-72E87C0C97A2}" name="Column4519"/>
    <tableColumn id="4535" xr3:uid="{9BECFAE7-CF44-4F02-9790-7BF2320D9633}" name="Column4520"/>
    <tableColumn id="4536" xr3:uid="{5DF67656-809F-42DF-AECF-FACD72446B9C}" name="Column4521"/>
    <tableColumn id="4537" xr3:uid="{249D60EC-8581-4E4E-A8BD-CAE96372BC1E}" name="Column4522"/>
    <tableColumn id="4538" xr3:uid="{7DEC79C9-24CA-4944-9BFB-3A2F436E9E24}" name="Column4523"/>
    <tableColumn id="4539" xr3:uid="{A9E3824D-817D-461B-A11C-7B570A916B1C}" name="Column4524"/>
    <tableColumn id="4540" xr3:uid="{BC9270B9-F98F-48DD-AC3F-BF1D6D111376}" name="Column4525"/>
    <tableColumn id="4541" xr3:uid="{FD52AB9D-1D48-4C2D-8F10-47625AEEE7C6}" name="Column4526"/>
    <tableColumn id="4542" xr3:uid="{8BE15B33-A151-4321-BE2D-8896DD9A40FF}" name="Column4527"/>
    <tableColumn id="4543" xr3:uid="{7475336D-E825-42AB-82A5-D09C0B8B9641}" name="Column4528"/>
    <tableColumn id="4544" xr3:uid="{0051CCF5-2203-4B53-8CEB-C14184447C88}" name="Column4529"/>
    <tableColumn id="4545" xr3:uid="{7246E1C6-7A61-4399-9473-90A7591814C4}" name="Column4530"/>
    <tableColumn id="4546" xr3:uid="{6F359027-076A-4B4F-8725-A6A14EEAC9EB}" name="Column4531"/>
    <tableColumn id="4547" xr3:uid="{5C8179DF-4BDC-4043-AECE-315171E332C9}" name="Column4532"/>
    <tableColumn id="4548" xr3:uid="{98724776-CAE6-4ED0-A138-BBFD9A996F65}" name="Column4533"/>
    <tableColumn id="4549" xr3:uid="{EB5F9D3F-E9AB-48E2-8773-5B66AAA2F731}" name="Column4534"/>
    <tableColumn id="4550" xr3:uid="{AFA2D4F8-B97B-4D6A-A1E0-69F14DD1BE02}" name="Column4535"/>
    <tableColumn id="4551" xr3:uid="{BF686B71-348B-49E4-B23E-26FCD01C11AE}" name="Column4536"/>
    <tableColumn id="4552" xr3:uid="{472A07FE-E340-4CE3-87DB-C19179699079}" name="Column4537"/>
    <tableColumn id="4553" xr3:uid="{724D2050-72CC-4565-AE40-743A99677099}" name="Column4538"/>
    <tableColumn id="4554" xr3:uid="{2BB5CF62-BA29-46DC-93EA-BDF6A1FC8721}" name="Column4539"/>
    <tableColumn id="4555" xr3:uid="{A7A2512B-FF76-40BA-BFF1-D0175DD15066}" name="Column4540"/>
    <tableColumn id="4556" xr3:uid="{AAE2A246-A38E-4AD6-8C79-3B1F180AE734}" name="Column4541"/>
    <tableColumn id="4557" xr3:uid="{1702EDB5-4F91-4B49-8BB8-270453DE9E53}" name="Column4542"/>
    <tableColumn id="4558" xr3:uid="{76146F78-CF80-44CC-AB9D-6ADC9EB742CB}" name="Column4543"/>
    <tableColumn id="4559" xr3:uid="{BC573726-AA95-4D91-A664-DDA965FC4A8D}" name="Column4544"/>
    <tableColumn id="4560" xr3:uid="{5E46A8DF-050E-4177-BBBE-1D952D2C7D7A}" name="Column4545"/>
    <tableColumn id="4561" xr3:uid="{271429E6-8A5C-417F-AE2B-FC2A05A2AC71}" name="Column4546"/>
    <tableColumn id="4562" xr3:uid="{60B2CFDC-E546-4D50-8FCD-E618C8439F7A}" name="Column4547"/>
    <tableColumn id="4563" xr3:uid="{E6C2FAF5-729F-4049-8460-A57431C816A0}" name="Column4548"/>
    <tableColumn id="4564" xr3:uid="{A87D989E-1C49-459E-A86E-D7B10B8DD850}" name="Column4549"/>
    <tableColumn id="4565" xr3:uid="{1032BFD9-901A-42C7-9C40-C26209A8ACC1}" name="Column4550"/>
    <tableColumn id="4566" xr3:uid="{8C5034C3-B2A6-4CFF-9A97-BBB75F9BD272}" name="Column4551"/>
    <tableColumn id="4567" xr3:uid="{5B5EF2F1-2BF8-445E-92F7-371828C62456}" name="Column4552"/>
    <tableColumn id="4568" xr3:uid="{CCD0D7C0-3068-4236-AC90-8C613DE9D801}" name="Column4553"/>
    <tableColumn id="4569" xr3:uid="{C1FF73AE-6F56-47AA-930A-1DF0E0FBE0A3}" name="Column4554"/>
    <tableColumn id="4570" xr3:uid="{EB09CEB5-8528-4409-9D3B-7923C1248363}" name="Column4555"/>
    <tableColumn id="4571" xr3:uid="{0A4A80DC-1F67-48CA-B308-8601C57DE64A}" name="Column4556"/>
    <tableColumn id="4572" xr3:uid="{C5FB3DEF-2B30-475E-ABD3-B027CB679266}" name="Column4557"/>
    <tableColumn id="4573" xr3:uid="{0DE12F5C-7452-46E4-A691-DFEEF0CB3A8D}" name="Column4558"/>
    <tableColumn id="4574" xr3:uid="{6ACDB072-EB41-434E-A7FA-294CF10F7E3A}" name="Column4559"/>
    <tableColumn id="4575" xr3:uid="{883A16D5-4902-456D-BD7F-2D11932F2046}" name="Column4560"/>
    <tableColumn id="4576" xr3:uid="{D68ADABB-AE25-407A-823C-9AAA81CDBF50}" name="Column4561"/>
    <tableColumn id="4577" xr3:uid="{A809931A-7696-4FB4-B9F3-5032930BADB2}" name="Column4562"/>
    <tableColumn id="4578" xr3:uid="{7931008A-5573-4367-A023-784F49FB566B}" name="Column4563"/>
    <tableColumn id="4579" xr3:uid="{EDC33649-3365-45D3-8171-CEFEE4100D8B}" name="Column4564"/>
    <tableColumn id="4580" xr3:uid="{C6FBC392-6EBB-4BCA-B669-D54D4EA1EF7C}" name="Column4565"/>
    <tableColumn id="4581" xr3:uid="{C4ECEBE1-1FEB-43CC-9E4E-BF079B6144BB}" name="Column4566"/>
    <tableColumn id="4582" xr3:uid="{027C76BB-33DB-435A-B4BC-BCB2721684FE}" name="Column4567"/>
    <tableColumn id="4583" xr3:uid="{C8EEDE52-657C-49C2-8B3B-DAD7806F08AE}" name="Column4568"/>
    <tableColumn id="4584" xr3:uid="{C6C67141-CA02-4BF0-9CB1-58234BDD1056}" name="Column4569"/>
    <tableColumn id="4585" xr3:uid="{A20AC4DB-5C0B-47C3-A777-27451AD5642F}" name="Column4570"/>
    <tableColumn id="4586" xr3:uid="{F50EC590-7E06-4DBF-A0F8-42B29CA5619D}" name="Column4571"/>
    <tableColumn id="4587" xr3:uid="{2C1DC8DC-9592-4B2A-9BF7-162543C10D31}" name="Column4572"/>
    <tableColumn id="4588" xr3:uid="{F16E86EE-2D75-4F7C-838B-E37ACDEB628B}" name="Column4573"/>
    <tableColumn id="4589" xr3:uid="{CBAFA7AD-6B98-471E-9D6A-A07EB6D3D015}" name="Column4574"/>
    <tableColumn id="4590" xr3:uid="{BA6A0005-9051-4D95-8DC2-4002D58BB693}" name="Column4575"/>
    <tableColumn id="4591" xr3:uid="{2591BBDC-38DF-4D3E-A842-6EA9C31A8A61}" name="Column4576"/>
    <tableColumn id="4592" xr3:uid="{FC9198B7-EAD4-4CE5-9D12-EC1481096B98}" name="Column4577"/>
    <tableColumn id="4593" xr3:uid="{7C59CD88-B016-48FB-96C3-E14951DABD5E}" name="Column4578"/>
    <tableColumn id="4594" xr3:uid="{399CEBB4-4F82-4A8B-8EE9-7FDF6713D003}" name="Column4579"/>
    <tableColumn id="4595" xr3:uid="{2CDB3D8F-8220-4303-89AE-26B40102880B}" name="Column4580"/>
    <tableColumn id="4596" xr3:uid="{EA9ABF80-F0EF-476C-8895-81ED8926D64D}" name="Column4581"/>
    <tableColumn id="4597" xr3:uid="{69A624F6-18FC-455A-8450-D9336EDBBE71}" name="Column4582"/>
    <tableColumn id="4598" xr3:uid="{928D385A-083A-45C0-93E1-5AB782EAB5F5}" name="Column4583"/>
    <tableColumn id="4599" xr3:uid="{64D0515E-82C4-4DDD-9712-C17D95383586}" name="Column4584"/>
    <tableColumn id="4600" xr3:uid="{B549C079-4312-4BAC-A6D4-072FF87A83B0}" name="Column4585"/>
    <tableColumn id="4601" xr3:uid="{10611261-C233-4F4C-AF86-9B3480BC5D99}" name="Column4586"/>
    <tableColumn id="4602" xr3:uid="{185CDE90-BA69-4408-92AD-9EBA4D0E0628}" name="Column4587"/>
    <tableColumn id="4603" xr3:uid="{1C1EC8D2-3F39-4A99-AA01-1065AEE98879}" name="Column4588"/>
    <tableColumn id="4604" xr3:uid="{182063C3-D62B-428C-9CBA-1EFEC9C8D506}" name="Column4589"/>
    <tableColumn id="4605" xr3:uid="{F4DAE1A1-7FCD-4488-AB04-59B60B4FF92B}" name="Column4590"/>
    <tableColumn id="4606" xr3:uid="{B60E27C4-F502-4F25-9F2C-23AFEB897AAB}" name="Column4591"/>
    <tableColumn id="4607" xr3:uid="{AAE1A61B-A588-4853-B49E-FEF394498A7D}" name="Column4592"/>
    <tableColumn id="4608" xr3:uid="{DD189E86-A380-4B9F-BB9D-F441F2C7B6F0}" name="Column4593"/>
    <tableColumn id="4609" xr3:uid="{1865D5F7-7974-4548-8CFF-6CBFE0FD3AB9}" name="Column4594"/>
    <tableColumn id="4610" xr3:uid="{F3852D4A-2D84-4F29-975E-9C2BA15AC99A}" name="Column4595"/>
    <tableColumn id="4611" xr3:uid="{44AB0F1B-7A99-41F7-82FA-ECBAC11FB1F5}" name="Column4596"/>
    <tableColumn id="4612" xr3:uid="{DDAC3FF4-4258-4AD8-9803-5FAAF26E6624}" name="Column4597"/>
    <tableColumn id="4613" xr3:uid="{6079AC06-40DE-4D8A-A2C6-CCA16B527AA9}" name="Column4598"/>
    <tableColumn id="4614" xr3:uid="{F5A42F12-72E4-48C4-A363-AF6DB3F9B8F0}" name="Column4599"/>
    <tableColumn id="4615" xr3:uid="{6F22D21A-F826-4B00-939C-1C2C4BF5CBE8}" name="Column4600"/>
    <tableColumn id="4616" xr3:uid="{515278B0-36BC-4D58-BA22-88890E92F9FA}" name="Column4601"/>
    <tableColumn id="4617" xr3:uid="{1E135CA3-FA60-4913-8329-0D47EAD3BB3F}" name="Column4602"/>
    <tableColumn id="4618" xr3:uid="{D3283087-5AC5-4892-8532-BC20D11E961F}" name="Column4603"/>
    <tableColumn id="4619" xr3:uid="{FA78A1F9-3B1E-48F3-A66D-93EB40C98A66}" name="Column4604"/>
    <tableColumn id="4620" xr3:uid="{E81E4842-14D7-46DB-9F5A-886CE884B89D}" name="Column4605"/>
    <tableColumn id="4621" xr3:uid="{DE3F5787-AA2A-4813-99A1-6109FF849D7A}" name="Column4606"/>
    <tableColumn id="4622" xr3:uid="{F75581B2-A732-4086-86F2-94CCE28463C2}" name="Column4607"/>
    <tableColumn id="4623" xr3:uid="{D3094A5D-099D-4E5A-9ACD-107BF2A65B85}" name="Column4608"/>
    <tableColumn id="4624" xr3:uid="{69C48603-5F71-4510-A802-AFFD6C96678F}" name="Column4609"/>
    <tableColumn id="4625" xr3:uid="{A9F20975-4B32-4DF1-85F3-70CA3A8B3132}" name="Column4610"/>
    <tableColumn id="4626" xr3:uid="{68138F21-7B29-46C3-96C4-90102B961D91}" name="Column4611"/>
    <tableColumn id="4627" xr3:uid="{44C715EC-586D-4132-B198-821EF8E1015B}" name="Column4612"/>
    <tableColumn id="4628" xr3:uid="{B9532DBD-BFD9-49BB-9106-DB51BDCF29AF}" name="Column4613"/>
    <tableColumn id="4629" xr3:uid="{29900FD6-8FFE-4489-8BBB-24A5C1699098}" name="Column4614"/>
    <tableColumn id="4630" xr3:uid="{8E708FD8-9ED4-44C2-A878-50503BE0D0AB}" name="Column4615"/>
    <tableColumn id="4631" xr3:uid="{E78F6692-EC19-4DBC-9FA0-7C46C01A83EF}" name="Column4616"/>
    <tableColumn id="4632" xr3:uid="{72058728-5764-4551-AE57-162DF700D385}" name="Column4617"/>
    <tableColumn id="4633" xr3:uid="{1305FF0B-F965-4D45-AEC3-97E6E6888660}" name="Column4618"/>
    <tableColumn id="4634" xr3:uid="{95648FD8-A312-475D-8880-044D6CF4A263}" name="Column4619"/>
    <tableColumn id="4635" xr3:uid="{B349E401-5610-4CD9-9FD2-FE65B9EDEC7F}" name="Column4620"/>
    <tableColumn id="4636" xr3:uid="{DDDBEDA6-152E-4249-8B90-D755FCD09087}" name="Column4621"/>
    <tableColumn id="4637" xr3:uid="{A214CAAA-41C9-46A3-A95D-D22B1943AE37}" name="Column4622"/>
    <tableColumn id="4638" xr3:uid="{FE3D6DD7-DBDD-4560-965C-BFEBE5F62E72}" name="Column4623"/>
    <tableColumn id="4639" xr3:uid="{D0160000-5956-4DDC-8C75-FE2ECA6DFD6D}" name="Column4624"/>
    <tableColumn id="4640" xr3:uid="{DFBD7AAC-E62B-4C6F-9981-2DC3C8507653}" name="Column4625"/>
    <tableColumn id="4641" xr3:uid="{1FA8E854-9836-45B5-9920-35519C25A05C}" name="Column4626"/>
    <tableColumn id="4642" xr3:uid="{0050564F-F01F-4970-8D2A-EEDB3793B7F6}" name="Column4627"/>
    <tableColumn id="4643" xr3:uid="{64026971-DB09-4F87-80B2-549F1C4F06AF}" name="Column4628"/>
    <tableColumn id="4644" xr3:uid="{F2F32EAE-62BB-410C-8553-904A7D1934E0}" name="Column4629"/>
    <tableColumn id="4645" xr3:uid="{F602ED61-3706-4748-BE4A-5B90F4881E26}" name="Column4630"/>
    <tableColumn id="4646" xr3:uid="{92066AC8-442B-439C-B812-DB0C75761D5D}" name="Column4631"/>
    <tableColumn id="4647" xr3:uid="{F6E25DC6-B229-46F0-9C6C-ACAF3966FC00}" name="Column4632"/>
    <tableColumn id="4648" xr3:uid="{9C88C0D8-B899-46D9-91A7-B846C97659FF}" name="Column4633"/>
    <tableColumn id="4649" xr3:uid="{AF9E0810-7CD4-47C1-9CCA-9F1E849B47DF}" name="Column4634"/>
    <tableColumn id="4650" xr3:uid="{8C6DFAE7-DE2B-442C-A288-1D62A10F80E9}" name="Column4635"/>
    <tableColumn id="4651" xr3:uid="{181465A9-5651-4EA1-AF21-BB709EB2A306}" name="Column4636"/>
    <tableColumn id="4652" xr3:uid="{2CE14464-3A0C-42E2-AC23-E8593EE4B768}" name="Column4637"/>
    <tableColumn id="4653" xr3:uid="{8C09AC14-EC6A-4D57-ACE5-9F081E91363B}" name="Column4638"/>
    <tableColumn id="4654" xr3:uid="{A2EEC061-C7DC-4406-ABCE-A8E16DDD5653}" name="Column4639"/>
    <tableColumn id="4655" xr3:uid="{AA42B2F6-DCB8-4B22-9FF5-B7CEF7E426D3}" name="Column4640"/>
    <tableColumn id="4656" xr3:uid="{AF67F8FB-5200-4411-B1C5-B7FCE0D68A37}" name="Column4641"/>
    <tableColumn id="4657" xr3:uid="{6072FC85-F8CB-404C-9583-7C072F592CAF}" name="Column4642"/>
    <tableColumn id="4658" xr3:uid="{E946C49E-1AC2-48A6-AAC0-10286DB4164B}" name="Column4643"/>
    <tableColumn id="4659" xr3:uid="{F8DA6BDA-01E9-442E-AA3C-C661B764E037}" name="Column4644"/>
    <tableColumn id="4660" xr3:uid="{182D7C3B-58EC-44BD-A90C-43A047CA993C}" name="Column4645"/>
    <tableColumn id="4661" xr3:uid="{6CD4C6A2-AD03-49F7-9FDE-4650059E9107}" name="Column4646"/>
    <tableColumn id="4662" xr3:uid="{4C65AA0E-BC64-4119-95C5-088562F2B695}" name="Column4647"/>
    <tableColumn id="4663" xr3:uid="{A2A620A6-5714-4B08-A1C4-5ADC6C3DE5D5}" name="Column4648"/>
    <tableColumn id="4664" xr3:uid="{02238F16-20A2-4E57-8953-CAB77BF934A1}" name="Column4649"/>
    <tableColumn id="4665" xr3:uid="{AEDE9F26-B6C5-402C-8411-9F5D23F0EE63}" name="Column4650"/>
    <tableColumn id="4666" xr3:uid="{935413FA-DE62-4774-96E2-7EF43471987F}" name="Column4651"/>
    <tableColumn id="4667" xr3:uid="{4FCC7D33-9759-4854-816D-FD1CBECA0DB7}" name="Column4652"/>
    <tableColumn id="4668" xr3:uid="{50C0AFF0-D6AC-4C96-809C-3245D30D3F3A}" name="Column4653"/>
    <tableColumn id="4669" xr3:uid="{E65E975F-E5F8-41D6-A64F-B801B720DFC2}" name="Column4654"/>
    <tableColumn id="4670" xr3:uid="{BFC568E3-C562-4B9B-901E-39C571755818}" name="Column4655"/>
    <tableColumn id="4671" xr3:uid="{D15ABB02-CAF2-4923-97C4-5E8555B6A3A3}" name="Column4656"/>
    <tableColumn id="4672" xr3:uid="{DA448BF8-FD93-43B8-BA63-D6FDA4763AAA}" name="Column4657"/>
    <tableColumn id="4673" xr3:uid="{BA3B675E-6F47-447E-B6BC-3122987EC722}" name="Column4658"/>
    <tableColumn id="4674" xr3:uid="{E90703AF-683D-47B8-916A-04DE7B665915}" name="Column4659"/>
    <tableColumn id="4675" xr3:uid="{4BFC1885-CC85-48CA-82B1-E399F3B7A261}" name="Column4660"/>
    <tableColumn id="4676" xr3:uid="{7F0C6983-375C-4E52-9781-21B8A4904727}" name="Column4661"/>
    <tableColumn id="4677" xr3:uid="{5535EE6F-5157-4FF5-9502-742FA0E3023E}" name="Column4662"/>
    <tableColumn id="4678" xr3:uid="{87088BE3-D207-4E25-8917-2FD45230C1F5}" name="Column4663"/>
    <tableColumn id="4679" xr3:uid="{221F6381-57EB-4F2F-A9D6-DBFF41CB5867}" name="Column4664"/>
    <tableColumn id="4680" xr3:uid="{C7B2AB48-5D67-4106-BE5D-4908D81A2C97}" name="Column4665"/>
    <tableColumn id="4681" xr3:uid="{4EF0AD43-F224-43AB-8D5C-7E9C7280E1EC}" name="Column4666"/>
    <tableColumn id="4682" xr3:uid="{A4395A3B-49D7-4969-8471-6EA266B98F7B}" name="Column4667"/>
    <tableColumn id="4683" xr3:uid="{FD987E98-039C-4E3A-902A-71BC54F0FFC9}" name="Column4668"/>
    <tableColumn id="4684" xr3:uid="{CE3F8B18-6723-4B94-A7D6-C7B6CD3645E6}" name="Column4669"/>
    <tableColumn id="4685" xr3:uid="{E9204596-2155-4EDA-898F-481D9169F444}" name="Column4670"/>
    <tableColumn id="4686" xr3:uid="{99C217B5-06F2-4815-8507-4E1744D8DDF3}" name="Column4671"/>
    <tableColumn id="4687" xr3:uid="{5CBC4DE6-13B1-43E2-9118-6469504A840B}" name="Column4672"/>
    <tableColumn id="4688" xr3:uid="{6C93DD74-D559-4BD3-BFED-4C273AE355E3}" name="Column4673"/>
    <tableColumn id="4689" xr3:uid="{B0C2012B-6D18-40B0-87D9-35E09904ECD7}" name="Column4674"/>
    <tableColumn id="4690" xr3:uid="{20A3FD93-1328-4C0D-8D1C-9FAAF2E4DF82}" name="Column4675"/>
    <tableColumn id="4691" xr3:uid="{1E0E6B3E-A041-4D7F-AE33-135AD6133663}" name="Column4676"/>
    <tableColumn id="4692" xr3:uid="{B0C66CEC-0C79-4EA5-9FD7-A751EABEB79D}" name="Column4677"/>
    <tableColumn id="4693" xr3:uid="{5459FA45-6CEB-46DB-BE98-122A126482CF}" name="Column4678"/>
    <tableColumn id="4694" xr3:uid="{F1A3F76F-EE2C-47CD-A9BC-C6BE0E0F0AE8}" name="Column4679"/>
    <tableColumn id="4695" xr3:uid="{69ACC4F8-3DCE-4C40-A562-96F7C9496766}" name="Column4680"/>
    <tableColumn id="4696" xr3:uid="{5CF78C47-B8B6-4353-8AF0-32CC41D9B662}" name="Column4681"/>
    <tableColumn id="4697" xr3:uid="{1B59FD2C-7CF5-42C9-BE8E-E5C10EBAD648}" name="Column4682"/>
    <tableColumn id="4698" xr3:uid="{F95269A1-3C4C-4DB8-A873-7B2D5D36B9FC}" name="Column4683"/>
    <tableColumn id="4699" xr3:uid="{71566C01-417F-463A-913D-BDBA94F55F8A}" name="Column4684"/>
    <tableColumn id="4700" xr3:uid="{F43A1CC7-663E-4A59-8A41-D2142CDE59F3}" name="Column4685"/>
    <tableColumn id="4701" xr3:uid="{E3458EF8-2525-4DA6-B65C-6D6EA0CF1D14}" name="Column4686"/>
    <tableColumn id="4702" xr3:uid="{A0B8946F-6799-4E4A-B513-F2F168BD3AF5}" name="Column4687"/>
    <tableColumn id="4703" xr3:uid="{34BFEAA5-66AB-41EF-A8C6-7AF90089936F}" name="Column4688"/>
    <tableColumn id="4704" xr3:uid="{D7568962-1B22-466F-B27D-5DD4B9D17AFC}" name="Column4689"/>
    <tableColumn id="4705" xr3:uid="{A4CEAB56-3801-48BE-B312-92C9393B61B7}" name="Column4690"/>
    <tableColumn id="4706" xr3:uid="{F0F8494D-12E9-4C2B-B536-C94AF1C02962}" name="Column4691"/>
    <tableColumn id="4707" xr3:uid="{8A1971B6-9198-4D49-83B8-C3EE102409CD}" name="Column4692"/>
    <tableColumn id="4708" xr3:uid="{AD9ABFB7-93F9-4645-B402-7C6956F0082B}" name="Column4693"/>
    <tableColumn id="4709" xr3:uid="{C68DC17C-8BF7-40F6-BFF2-76CC8D62DA52}" name="Column4694"/>
    <tableColumn id="4710" xr3:uid="{305FD90B-66A6-44F2-9E20-2F793B06BD1D}" name="Column4695"/>
    <tableColumn id="4711" xr3:uid="{E30CF75C-97AF-4644-85BA-CDAD051D7AE7}" name="Column4696"/>
    <tableColumn id="4712" xr3:uid="{E7A8CCB7-1254-496B-89C0-CE1E9DA190E9}" name="Column4697"/>
    <tableColumn id="4713" xr3:uid="{BED7AA4E-75E7-4387-B385-26B13381D772}" name="Column4698"/>
    <tableColumn id="4714" xr3:uid="{4039B8A7-1BFD-4FEA-BF52-08F842942057}" name="Column4699"/>
    <tableColumn id="4715" xr3:uid="{4E1BCA7A-495D-4B90-8ED5-0C915604803D}" name="Column4700"/>
    <tableColumn id="4716" xr3:uid="{4B81171B-1F12-4172-AB5E-6C25D091C11E}" name="Column4701"/>
    <tableColumn id="4717" xr3:uid="{ED964BC2-A0DF-4F52-9E5B-6A131A4F2812}" name="Column4702"/>
    <tableColumn id="4718" xr3:uid="{5217E3B2-87E8-4BC2-B7D8-B0A11FFBF00B}" name="Column4703"/>
    <tableColumn id="4719" xr3:uid="{9B6CB99B-AFDE-4941-BABB-47D220909EDB}" name="Column4704"/>
    <tableColumn id="4720" xr3:uid="{266116C7-F21B-4A58-93DF-063F24CFD484}" name="Column4705"/>
    <tableColumn id="4721" xr3:uid="{26648F25-1B5C-4C1C-8CEC-D27E250B370C}" name="Column4706"/>
    <tableColumn id="4722" xr3:uid="{9B041F97-43D2-42B6-868E-82A292F6E84E}" name="Column4707"/>
    <tableColumn id="4723" xr3:uid="{B3FDF9E4-A040-4474-9DA1-4F39FE1AF82F}" name="Column4708"/>
    <tableColumn id="4724" xr3:uid="{4DF58427-910F-48D9-8C90-D266C22BACD8}" name="Column4709"/>
    <tableColumn id="4725" xr3:uid="{ECE54A53-4ABD-4333-9FA7-111524BA3124}" name="Column4710"/>
    <tableColumn id="4726" xr3:uid="{3877A185-E114-4C4A-9839-F002098885B9}" name="Column4711"/>
    <tableColumn id="4727" xr3:uid="{BF6F6D36-7CF8-4CD0-9F4B-30061195992D}" name="Column4712"/>
    <tableColumn id="4728" xr3:uid="{E2930E24-C682-4963-BF0B-A63FCA30353D}" name="Column4713"/>
    <tableColumn id="4729" xr3:uid="{01247DCA-2693-4FD0-9502-1B635BCFC81B}" name="Column4714"/>
    <tableColumn id="4730" xr3:uid="{7F1F0CBB-578D-4AC3-81B8-C7017E4DED17}" name="Column4715"/>
    <tableColumn id="4731" xr3:uid="{1535B98F-0A5A-4B6E-905A-51EF47D73216}" name="Column4716"/>
    <tableColumn id="4732" xr3:uid="{3FE04237-9536-4401-A679-44CBDC2C2744}" name="Column4717"/>
    <tableColumn id="4733" xr3:uid="{A157A27C-C752-4F56-9FD3-012B310C1D17}" name="Column4718"/>
    <tableColumn id="4734" xr3:uid="{F8A7C555-9A2A-4F4F-8135-9A7C6E6D03E9}" name="Column4719"/>
    <tableColumn id="4735" xr3:uid="{F56943BD-A677-4E80-AC4F-04BB7C81E254}" name="Column4720"/>
    <tableColumn id="4736" xr3:uid="{EADCA262-F9B7-4778-842F-FC8B6310265A}" name="Column4721"/>
    <tableColumn id="4737" xr3:uid="{DB9E314B-E150-4D13-94CB-EABA8465B7EE}" name="Column4722"/>
    <tableColumn id="4738" xr3:uid="{4E18E8DB-9B24-4862-94BC-9E9AC20D43AA}" name="Column4723"/>
    <tableColumn id="4739" xr3:uid="{04C25445-5B7E-442E-8D9C-28267D5CEB7A}" name="Column4724"/>
    <tableColumn id="4740" xr3:uid="{FB0FD07D-6EB3-4CA8-9BD6-0DCE3750943B}" name="Column4725"/>
    <tableColumn id="4741" xr3:uid="{B603503D-12EC-48F8-8E0F-96F3A51B173A}" name="Column4726"/>
    <tableColumn id="4742" xr3:uid="{47807641-D7BC-4253-89B4-106571531845}" name="Column4727"/>
    <tableColumn id="4743" xr3:uid="{73C73285-69E9-49CC-8751-B279B8B6121F}" name="Column4728"/>
    <tableColumn id="4744" xr3:uid="{6A7123FE-28D7-4B8C-A3BE-40C0D9979ACD}" name="Column4729"/>
    <tableColumn id="4745" xr3:uid="{0F49D81F-77D4-4E35-BF02-1CC96B51D959}" name="Column4730"/>
    <tableColumn id="4746" xr3:uid="{8233EBB8-49E2-4E84-ACFB-F14A460170C3}" name="Column4731"/>
    <tableColumn id="4747" xr3:uid="{A5AC52F2-FB48-4EC2-9811-7DA20727BD14}" name="Column4732"/>
    <tableColumn id="4748" xr3:uid="{6675AECB-2F9B-4BE2-B05E-09ABEC82F13A}" name="Column4733"/>
    <tableColumn id="4749" xr3:uid="{4D687EC5-E499-4B0D-BDB3-60B259B2300C}" name="Column4734"/>
    <tableColumn id="4750" xr3:uid="{E230CB3E-2751-43BE-B68E-456A0A812E25}" name="Column4735"/>
    <tableColumn id="4751" xr3:uid="{7C4066F2-9D52-46F5-9A9F-145169BCF7A1}" name="Column4736"/>
    <tableColumn id="4752" xr3:uid="{5F6E6F05-C14D-4A29-9388-99219BE1217A}" name="Column4737"/>
    <tableColumn id="4753" xr3:uid="{521D734D-7CCB-465D-81C0-CCB867551549}" name="Column4738"/>
    <tableColumn id="4754" xr3:uid="{E2846126-A038-410B-8D11-EF419A486B4B}" name="Column4739"/>
    <tableColumn id="4755" xr3:uid="{E34D293B-02F8-4053-8BEF-C7BE3EC7C0A7}" name="Column4740"/>
    <tableColumn id="4756" xr3:uid="{0FE3938B-B78E-4DD0-8DCA-7986C3A2E29D}" name="Column4741"/>
    <tableColumn id="4757" xr3:uid="{9D5B1FE0-9A64-4EC1-9265-8319C376A5F8}" name="Column4742"/>
    <tableColumn id="4758" xr3:uid="{4118068D-DCA5-43F8-AC72-0B85D4286EA1}" name="Column4743"/>
    <tableColumn id="4759" xr3:uid="{5E7D7F30-83EB-4951-9374-309CC209D6C3}" name="Column4744"/>
    <tableColumn id="4760" xr3:uid="{BEE94B7D-ED71-4773-94BC-A45E89CD8141}" name="Column4745"/>
    <tableColumn id="4761" xr3:uid="{6326EEDB-D3B7-4A4E-90D6-69ED4829118E}" name="Column4746"/>
    <tableColumn id="4762" xr3:uid="{DEF96E54-1461-4D57-B632-BED18E7A9C08}" name="Column4747"/>
    <tableColumn id="4763" xr3:uid="{7A85B2A9-6DB8-466E-9EE7-94CC691C9025}" name="Column4748"/>
    <tableColumn id="4764" xr3:uid="{6005A973-68AE-46EB-9BFB-72456B4E8710}" name="Column4749"/>
    <tableColumn id="4765" xr3:uid="{76723886-E499-4EA0-A867-7524120BBDE7}" name="Column4750"/>
    <tableColumn id="4766" xr3:uid="{138CFB69-2A6C-40D4-9392-E1D20F62D9A5}" name="Column4751"/>
    <tableColumn id="4767" xr3:uid="{14F8E794-DA82-4A2E-9EAA-4E1879AD5D59}" name="Column4752"/>
    <tableColumn id="4768" xr3:uid="{389F0D67-5B88-4B53-907E-08311E8A4960}" name="Column4753"/>
    <tableColumn id="4769" xr3:uid="{EC5C09B9-7453-477B-909C-5581522C4D35}" name="Column4754"/>
    <tableColumn id="4770" xr3:uid="{466A832F-08DF-43DC-9A8D-AE580AF1DE22}" name="Column4755"/>
    <tableColumn id="4771" xr3:uid="{E42840C8-5050-42AC-A6A4-AC85821707EC}" name="Column4756"/>
    <tableColumn id="4772" xr3:uid="{A107BEB4-0E1F-47B4-BD59-25AECD374D46}" name="Column4757"/>
    <tableColumn id="4773" xr3:uid="{7363E9CA-4F8C-4254-9FC8-4E3DA1DCD9E6}" name="Column4758"/>
    <tableColumn id="4774" xr3:uid="{332B97F3-284D-44DE-A8E1-E639EBA9AA38}" name="Column4759"/>
    <tableColumn id="4775" xr3:uid="{F22D4564-C228-434F-B428-AC98B683FC2E}" name="Column4760"/>
    <tableColumn id="4776" xr3:uid="{0AF0FA76-3E89-4AFB-AF25-EF37379666B6}" name="Column4761"/>
    <tableColumn id="4777" xr3:uid="{2438F931-E9F0-4EF5-AD69-75B79A5385ED}" name="Column4762"/>
    <tableColumn id="4778" xr3:uid="{E569592B-D15B-437A-B199-C69A1FCCDF78}" name="Column4763"/>
    <tableColumn id="4779" xr3:uid="{85DF1C79-1B08-4B65-88C6-F3E78B37434E}" name="Column4764"/>
    <tableColumn id="4780" xr3:uid="{ADCC3F45-8EB7-4CC0-9F7F-8F5C8B9081CE}" name="Column4765"/>
    <tableColumn id="4781" xr3:uid="{5EFC5DE8-D4E2-4651-9538-FD029B3B69AF}" name="Column4766"/>
    <tableColumn id="4782" xr3:uid="{173A940D-E80A-40B5-8482-FDAAF1F67C98}" name="Column4767"/>
    <tableColumn id="4783" xr3:uid="{D4709E22-020D-4186-BCCF-DA68878873C4}" name="Column4768"/>
    <tableColumn id="4784" xr3:uid="{DD82DE3F-A3FA-41D1-88D2-0A4EE5FC368C}" name="Column4769"/>
    <tableColumn id="4785" xr3:uid="{E3E64E85-01B7-41DA-A1A0-E9DD0AE874A2}" name="Column4770"/>
    <tableColumn id="4786" xr3:uid="{2ECC306E-9828-42BA-8EAE-1487C67F2EDF}" name="Column4771"/>
    <tableColumn id="4787" xr3:uid="{8BF3FDDA-DE20-4C1B-BE94-0D934242D35A}" name="Column4772"/>
    <tableColumn id="4788" xr3:uid="{D5CDC3F8-2347-4F38-8BFB-2FCC698C91AB}" name="Column4773"/>
    <tableColumn id="4789" xr3:uid="{7A0DBCBA-1374-4F31-830F-2F92A1BBC89C}" name="Column4774"/>
    <tableColumn id="4790" xr3:uid="{6625921B-879D-4283-80AB-DE607D6660E6}" name="Column4775"/>
    <tableColumn id="4791" xr3:uid="{F8BA9AA4-F923-42E3-92F9-3BDC7FD1A0E1}" name="Column4776"/>
    <tableColumn id="4792" xr3:uid="{E376CF84-6918-4959-BFAD-F2DE006CC9B5}" name="Column4777"/>
    <tableColumn id="4793" xr3:uid="{5402A582-5F38-418D-A2CA-28FE758B2EB5}" name="Column4778"/>
    <tableColumn id="4794" xr3:uid="{894462AB-63B9-4A86-B853-1F7CCEF56829}" name="Column4779"/>
    <tableColumn id="4795" xr3:uid="{061E539F-22CE-4ADB-A328-5CE6A10CF02A}" name="Column4780"/>
    <tableColumn id="4796" xr3:uid="{666E3DEA-562D-4E3A-BA5B-A5821E2E7E44}" name="Column4781"/>
    <tableColumn id="4797" xr3:uid="{48151C61-ABFD-41E8-A325-6350D245F5C6}" name="Column4782"/>
    <tableColumn id="4798" xr3:uid="{B9E218D7-A25C-4F86-99CA-909025FB6D43}" name="Column4783"/>
    <tableColumn id="4799" xr3:uid="{B311935B-9DCE-4EC7-A41F-9D5CE945F642}" name="Column4784"/>
    <tableColumn id="4800" xr3:uid="{496C2474-ECBF-476E-B3E1-220C48F480D7}" name="Column4785"/>
    <tableColumn id="4801" xr3:uid="{849E4C61-3484-4991-A29D-CFFFE07508AB}" name="Column4786"/>
    <tableColumn id="4802" xr3:uid="{623AB60D-E070-40D6-8AD8-74ED3EF31098}" name="Column4787"/>
    <tableColumn id="4803" xr3:uid="{7808A164-77FE-4EC0-993A-8AAF82C32933}" name="Column4788"/>
    <tableColumn id="4804" xr3:uid="{A5D487B2-AFB3-4C8F-BA30-BCBE17EB8F87}" name="Column4789"/>
    <tableColumn id="4805" xr3:uid="{3B46144D-5A46-4E6E-84DD-BE859C5E9EF1}" name="Column4790"/>
    <tableColumn id="4806" xr3:uid="{4439B599-0A7B-4F0C-B994-9EA57800F8DB}" name="Column4791"/>
    <tableColumn id="4807" xr3:uid="{76947EA8-F052-4D99-91DA-009521563828}" name="Column4792"/>
    <tableColumn id="4808" xr3:uid="{78C23959-99DA-4CB5-BE07-6FD5487417BD}" name="Column4793"/>
    <tableColumn id="4809" xr3:uid="{334042FD-ED62-4A87-B9CF-A329AFE96421}" name="Column4794"/>
    <tableColumn id="4810" xr3:uid="{EA7809D8-32FD-4545-873A-CE58473AF2FD}" name="Column4795"/>
    <tableColumn id="4811" xr3:uid="{F4E467B6-A68B-486E-911C-51ACBDA28439}" name="Column4796"/>
    <tableColumn id="4812" xr3:uid="{AFFBC8E7-B440-4F11-A23C-E31A731493E7}" name="Column4797"/>
    <tableColumn id="4813" xr3:uid="{8D4AB7D2-BFFF-44E3-93F1-6A96ACE26DFD}" name="Column4798"/>
    <tableColumn id="4814" xr3:uid="{B596D5A5-2946-4B7E-9D4E-77858E542C01}" name="Column4799"/>
    <tableColumn id="4815" xr3:uid="{8FD47F68-FD65-4BC4-BD6E-B4259ED1292A}" name="Column4800"/>
    <tableColumn id="4816" xr3:uid="{96B01518-829A-4DDC-AB98-8D8027821FC8}" name="Column4801"/>
    <tableColumn id="4817" xr3:uid="{6D1C5E49-193F-431C-86CE-C35AEAC4B823}" name="Column4802"/>
    <tableColumn id="4818" xr3:uid="{61F07C07-2F6E-4160-9C44-A3494DB7D83D}" name="Column4803"/>
    <tableColumn id="4819" xr3:uid="{5B5FC8A0-0633-4C46-82F5-DD5A4F7A0CD1}" name="Column4804"/>
    <tableColumn id="4820" xr3:uid="{DBF6F06B-4D39-4B52-9112-E6F6B3EF215A}" name="Column4805"/>
    <tableColumn id="4821" xr3:uid="{31CE291F-0326-49CE-BBAE-5FB20541CA8E}" name="Column4806"/>
    <tableColumn id="4822" xr3:uid="{51F47C6A-681E-481A-BD9E-F8272BF29F40}" name="Column4807"/>
    <tableColumn id="4823" xr3:uid="{61848971-AB0C-4D61-9013-E0E7A8AC90AB}" name="Column4808"/>
    <tableColumn id="4824" xr3:uid="{019589F0-5D80-425D-9E6E-482250D8A9A5}" name="Column4809"/>
    <tableColumn id="4825" xr3:uid="{44B223E2-E296-4E21-ADD5-5E330F146633}" name="Column4810"/>
    <tableColumn id="4826" xr3:uid="{ADF1A3D7-242A-4B6C-8AAE-B367EED0766B}" name="Column4811"/>
    <tableColumn id="4827" xr3:uid="{76B62445-5DEB-4E26-B821-B9DB84267ACA}" name="Column4812"/>
    <tableColumn id="4828" xr3:uid="{5B6C7815-9569-4692-B538-C9F9064FDFC1}" name="Column4813"/>
    <tableColumn id="4829" xr3:uid="{B3FED966-7D61-43BD-81B3-DA888C17E86E}" name="Column4814"/>
    <tableColumn id="4830" xr3:uid="{BDD07CBD-1651-4650-9436-CDC727FC13E1}" name="Column4815"/>
    <tableColumn id="4831" xr3:uid="{4C13B101-5D5D-41E1-8DEB-781B5CA46619}" name="Column4816"/>
    <tableColumn id="4832" xr3:uid="{AC40F0D1-A08C-440D-AAFE-E269CE72F169}" name="Column4817"/>
    <tableColumn id="4833" xr3:uid="{A71DD51D-DD94-4A1C-8BFC-2876A3781EF1}" name="Column4818"/>
    <tableColumn id="4834" xr3:uid="{A0FC5ACB-792D-458C-9C49-CE4F35D52469}" name="Column4819"/>
    <tableColumn id="4835" xr3:uid="{11384A18-0909-4892-BF3C-9E8DE3FE76A6}" name="Column4820"/>
    <tableColumn id="4836" xr3:uid="{F5A0DF23-1700-42CE-A37B-1514E546AC2B}" name="Column4821"/>
    <tableColumn id="4837" xr3:uid="{79A72A8D-217C-421C-9400-0086106C1BFA}" name="Column4822"/>
    <tableColumn id="4838" xr3:uid="{DFABC97E-5DD1-4BCD-920E-C3BB6F0CB937}" name="Column4823"/>
    <tableColumn id="4839" xr3:uid="{D5E0024A-6AF0-4CF7-A472-FC0F686267FA}" name="Column4824"/>
    <tableColumn id="4840" xr3:uid="{F8D32901-8F92-4661-8428-AEEC845AB5DC}" name="Column4825"/>
    <tableColumn id="4841" xr3:uid="{776730C0-06BC-405B-AB61-D1D30C1D3963}" name="Column4826"/>
    <tableColumn id="4842" xr3:uid="{F6A7FD7D-37AD-4335-889A-41EB8F1E37C4}" name="Column4827"/>
    <tableColumn id="4843" xr3:uid="{6B6D3931-5B79-405F-B1F7-8565DA626E8D}" name="Column4828"/>
    <tableColumn id="4844" xr3:uid="{35862CA1-2A04-4902-A0C0-6301AE92270C}" name="Column4829"/>
    <tableColumn id="4845" xr3:uid="{57D7C9D2-2774-4A30-BE10-66F508DBF22F}" name="Column4830"/>
    <tableColumn id="4846" xr3:uid="{B108E07D-04BC-4B9E-99DC-FEE53139C463}" name="Column4831"/>
    <tableColumn id="4847" xr3:uid="{A515DFA2-886B-4455-A4B9-F360C4EA2C41}" name="Column4832"/>
    <tableColumn id="4848" xr3:uid="{D00C6F79-5B43-476A-B99D-BB81934CB94E}" name="Column4833"/>
    <tableColumn id="4849" xr3:uid="{5E6A5CE9-704A-4296-B6D0-A2AB6A051BDB}" name="Column4834"/>
    <tableColumn id="4850" xr3:uid="{3F4FC682-E789-4200-BF78-64BADD805F28}" name="Column4835"/>
    <tableColumn id="4851" xr3:uid="{18345736-4FF1-40BE-B8A0-75C94E4D196B}" name="Column4836"/>
    <tableColumn id="4852" xr3:uid="{B7931058-0333-44BF-B4D5-55C0DFB5F10D}" name="Column4837"/>
    <tableColumn id="4853" xr3:uid="{370D8FE0-F288-4C6D-B6E2-A585F31307BC}" name="Column4838"/>
    <tableColumn id="4854" xr3:uid="{345CE98E-FD1B-47C3-A79B-2013CEFD0B0B}" name="Column4839"/>
    <tableColumn id="4855" xr3:uid="{23B99B3C-D780-4ADA-92C3-710AE35F9E85}" name="Column4840"/>
    <tableColumn id="4856" xr3:uid="{7F5A5D6A-ABF5-44DF-B3AE-7CAA562C3991}" name="Column4841"/>
    <tableColumn id="4857" xr3:uid="{F3B3365E-2BAC-4BF4-8F4B-D4F0CF61B3E4}" name="Column4842"/>
    <tableColumn id="4858" xr3:uid="{F25995EB-D426-4F9F-86C8-AD491456E7F2}" name="Column4843"/>
    <tableColumn id="4859" xr3:uid="{C3B61D7E-7384-41D5-A3DD-8562C07DCCED}" name="Column4844"/>
    <tableColumn id="4860" xr3:uid="{A0964699-9CF8-4877-A01F-010A24349284}" name="Column4845"/>
    <tableColumn id="4861" xr3:uid="{F1D8FDD0-DC4D-4B7E-B127-F9A12B40510F}" name="Column4846"/>
    <tableColumn id="4862" xr3:uid="{A5739497-36BC-43A7-B011-62571D85C180}" name="Column4847"/>
    <tableColumn id="4863" xr3:uid="{FC847358-31FB-4394-A3A1-68AD56A48F1E}" name="Column4848"/>
    <tableColumn id="4864" xr3:uid="{DFCA1E73-D36F-4D3A-B76F-DB24976740B3}" name="Column4849"/>
    <tableColumn id="4865" xr3:uid="{2F7A76C5-B222-407B-802A-88E8262CA5C8}" name="Column4850"/>
    <tableColumn id="4866" xr3:uid="{E6C5B6C0-9583-484B-BBDF-D1F02A85378E}" name="Column4851"/>
    <tableColumn id="4867" xr3:uid="{FE5D27D2-798C-43E9-8EEF-2A47C9454443}" name="Column4852"/>
    <tableColumn id="4868" xr3:uid="{F2CFF8E3-798D-4045-8E71-E6E1F936CCBA}" name="Column4853"/>
    <tableColumn id="4869" xr3:uid="{6BE84BDE-A39F-4264-8D1A-A828D921C147}" name="Column4854"/>
    <tableColumn id="4870" xr3:uid="{34A6847A-09F1-455D-B918-10BE1875F600}" name="Column4855"/>
    <tableColumn id="4871" xr3:uid="{21D55301-7824-4633-A5B5-8B385827C0F0}" name="Column4856"/>
    <tableColumn id="4872" xr3:uid="{1D17FF42-CA1A-44CF-A934-B0A157330377}" name="Column4857"/>
    <tableColumn id="4873" xr3:uid="{A3ED1675-4BBD-4F3B-8E93-1A152875D2E5}" name="Column4858"/>
    <tableColumn id="4874" xr3:uid="{CF91BE75-678A-4E96-824E-DD1571B02778}" name="Column4859"/>
    <tableColumn id="4875" xr3:uid="{C7A14F63-CE24-4A8E-BD3B-8AB822C0B905}" name="Column4860"/>
    <tableColumn id="4876" xr3:uid="{02964E4A-DA3B-4B59-950D-7BDFF29665B7}" name="Column4861"/>
    <tableColumn id="4877" xr3:uid="{C82CF12E-5087-429E-88DB-4047221FC85E}" name="Column4862"/>
    <tableColumn id="4878" xr3:uid="{B24219A0-74F3-42DB-876D-8D25D9D5A0AF}" name="Column4863"/>
    <tableColumn id="4879" xr3:uid="{5D9DA5DF-A19B-4312-B09E-17779B4C742B}" name="Column4864"/>
    <tableColumn id="4880" xr3:uid="{D7B61D41-6A77-47AD-A4C6-1B36BD679D3F}" name="Column4865"/>
    <tableColumn id="4881" xr3:uid="{DFCFAAF4-91BB-4767-8275-0C16DC362B35}" name="Column4866"/>
    <tableColumn id="4882" xr3:uid="{07E5F3E1-5545-472E-9DC4-18F43D221A91}" name="Column4867"/>
    <tableColumn id="4883" xr3:uid="{1BBF80B0-D5E4-485C-8120-2B70BE2B403D}" name="Column4868"/>
    <tableColumn id="4884" xr3:uid="{06962829-7B0D-4675-BD5D-3BEA98DE6A6D}" name="Column4869"/>
    <tableColumn id="4885" xr3:uid="{6EBEF052-CECF-4677-BCE7-A7219FF8523C}" name="Column4870"/>
    <tableColumn id="4886" xr3:uid="{1A049C73-A878-4F12-83BD-C8B0661C75E6}" name="Column4871"/>
    <tableColumn id="4887" xr3:uid="{1FB9B032-3C05-4921-BB7C-2ED9D9B88169}" name="Column4872"/>
    <tableColumn id="4888" xr3:uid="{F7851234-E130-4FFC-B30B-ADE2187ED992}" name="Column4873"/>
    <tableColumn id="4889" xr3:uid="{25ADC233-440C-4AD3-8F5A-AFFA3FF8F7DB}" name="Column4874"/>
    <tableColumn id="4890" xr3:uid="{11A6F062-AACC-438B-ADD3-1FE285D58C69}" name="Column4875"/>
    <tableColumn id="4891" xr3:uid="{89FA5A99-C580-493D-8040-2E5DD53DE8B0}" name="Column4876"/>
    <tableColumn id="4892" xr3:uid="{5C8E0D36-AC15-421F-9626-050F9BE72F51}" name="Column4877"/>
    <tableColumn id="4893" xr3:uid="{7B49118D-0ADA-4C8A-ADB2-167092BCF0D8}" name="Column4878"/>
    <tableColumn id="4894" xr3:uid="{49BBB318-E2BF-4521-9E86-26ADF337D904}" name="Column4879"/>
    <tableColumn id="4895" xr3:uid="{6974BA3F-C796-4979-8D99-B9B1CBB3BAD5}" name="Column4880"/>
    <tableColumn id="4896" xr3:uid="{183E28A5-586B-4DA8-AD96-12FBEB72D2FF}" name="Column4881"/>
    <tableColumn id="4897" xr3:uid="{F8DD011F-0B85-4A70-ADB2-075BA464B65E}" name="Column4882"/>
    <tableColumn id="4898" xr3:uid="{84630E13-CE45-4FB4-AB3D-493A58E9C363}" name="Column4883"/>
    <tableColumn id="4899" xr3:uid="{4AB5C561-2D17-4E9D-96B4-B090A86231FA}" name="Column4884"/>
    <tableColumn id="4900" xr3:uid="{C995C310-2F7C-459E-BCCD-25C9364AC70E}" name="Column4885"/>
    <tableColumn id="4901" xr3:uid="{B96419B3-366B-46A1-8D8D-209769A455C2}" name="Column4886"/>
    <tableColumn id="4902" xr3:uid="{C9ACCC8C-F6E9-4B9B-B995-D1B7C3072E8C}" name="Column4887"/>
    <tableColumn id="4903" xr3:uid="{58430A85-388C-482D-9195-D7CFE30A78F4}" name="Column4888"/>
    <tableColumn id="4904" xr3:uid="{2A7429A7-5000-4582-8CD5-5B8BA8C6CC9B}" name="Column4889"/>
    <tableColumn id="4905" xr3:uid="{B3D29C25-9100-4CC4-8C4D-F549E102AC49}" name="Column4890"/>
    <tableColumn id="4906" xr3:uid="{FC15C85A-F95D-4B6B-A011-890E82C7AF9F}" name="Column4891"/>
    <tableColumn id="4907" xr3:uid="{9ED86F81-E15F-4E94-A0E3-03633509C230}" name="Column4892"/>
    <tableColumn id="4908" xr3:uid="{AAF64562-3F88-4426-B522-6AD134DBA226}" name="Column4893"/>
    <tableColumn id="4909" xr3:uid="{AA52CE3C-B7F7-428B-97A6-3BB3D4AB8A25}" name="Column4894"/>
    <tableColumn id="4910" xr3:uid="{07F3AF51-C225-4CD6-8026-D367EACF61DB}" name="Column4895"/>
    <tableColumn id="4911" xr3:uid="{EB9C52E5-2C02-4F0A-B2C7-1DD700284164}" name="Column4896"/>
    <tableColumn id="4912" xr3:uid="{BBB78A85-17EC-4A29-84D4-3BCED71D9592}" name="Column4897"/>
    <tableColumn id="4913" xr3:uid="{09E95BE3-4F03-4C68-B735-3A957B0B58A9}" name="Column4898"/>
    <tableColumn id="4914" xr3:uid="{67C92FFD-C927-4EC9-8926-1F84AEF5F4A2}" name="Column4899"/>
    <tableColumn id="4915" xr3:uid="{B4D14813-07F4-41AD-BD9C-EE744CD70DD0}" name="Column4900"/>
    <tableColumn id="4916" xr3:uid="{2570C10E-ECCD-4171-AE2F-1E2DD750B48C}" name="Column4901"/>
    <tableColumn id="4917" xr3:uid="{C436A4DE-4410-4802-9BCE-C3779B46C686}" name="Column4902"/>
    <tableColumn id="4918" xr3:uid="{D487E433-C7C8-4AD6-B1E9-A702AF30D0F1}" name="Column4903"/>
    <tableColumn id="4919" xr3:uid="{8FADB9BD-DD21-4FA9-A25C-79860815A0D3}" name="Column4904"/>
    <tableColumn id="4920" xr3:uid="{78C57F4B-C26A-4280-892A-03094CCEA00E}" name="Column4905"/>
    <tableColumn id="4921" xr3:uid="{1FAF9006-1482-42B5-81CA-3BB17B60129A}" name="Column4906"/>
    <tableColumn id="4922" xr3:uid="{0D263D63-5724-45B9-9851-8984DE50EE5A}" name="Column4907"/>
    <tableColumn id="4923" xr3:uid="{A87C11BA-9A80-400D-867D-8421E8767149}" name="Column4908"/>
    <tableColumn id="4924" xr3:uid="{557EE977-1CEC-46A0-8A13-66B2995FD7B5}" name="Column4909"/>
    <tableColumn id="4925" xr3:uid="{CD96822C-58FC-45E7-8663-B068ED710855}" name="Column4910"/>
    <tableColumn id="4926" xr3:uid="{AD3B6C6D-EEBF-48E7-A481-6A8A7718AE66}" name="Column4911"/>
    <tableColumn id="4927" xr3:uid="{AA1A4C52-1FB6-4F21-A139-1FF693B62154}" name="Column4912"/>
    <tableColumn id="4928" xr3:uid="{A96C339E-8703-49FA-9174-2B4D43EA6411}" name="Column4913"/>
    <tableColumn id="4929" xr3:uid="{C5860511-FEE6-4BF9-96A1-2034987F5F62}" name="Column4914"/>
    <tableColumn id="4930" xr3:uid="{5D3B1BAF-CA8C-48B3-9284-461957681E0F}" name="Column4915"/>
    <tableColumn id="4931" xr3:uid="{F5683D84-D40C-460A-9C02-036C6ED8AB92}" name="Column4916"/>
    <tableColumn id="4932" xr3:uid="{BF862961-AA37-460D-9AF3-59F88C82BE85}" name="Column4917"/>
    <tableColumn id="4933" xr3:uid="{F6FD2DED-6B01-4ECC-A55E-B6EDF7BA820D}" name="Column4918"/>
    <tableColumn id="4934" xr3:uid="{50F4B8B0-4D5A-410F-ABBF-AAB00D4BDABD}" name="Column4919"/>
    <tableColumn id="4935" xr3:uid="{F9F22A99-E992-43A8-9AA9-B30B8EE30388}" name="Column4920"/>
    <tableColumn id="4936" xr3:uid="{DE4EE692-F0FE-44FB-A0BB-6CEB22CB4904}" name="Column4921"/>
    <tableColumn id="4937" xr3:uid="{A78F11EB-E30A-4ED0-9804-0E2B440CAA53}" name="Column4922"/>
    <tableColumn id="4938" xr3:uid="{384AB378-0CEF-442D-8E20-06FDEC60CDAC}" name="Column4923"/>
    <tableColumn id="4939" xr3:uid="{5A039700-8A0D-4634-89B8-AC1A1A159C3A}" name="Column4924"/>
    <tableColumn id="4940" xr3:uid="{7167B0CF-A545-4102-8920-C310EAFC8D35}" name="Column4925"/>
    <tableColumn id="4941" xr3:uid="{A3A7EACE-2A5E-47B4-A5C2-D0CC54C8ABA7}" name="Column4926"/>
    <tableColumn id="4942" xr3:uid="{FD69A573-A88F-47CD-A290-AA0A6322E4AB}" name="Column4927"/>
    <tableColumn id="4943" xr3:uid="{7D8E3368-7CAC-486F-A090-00293D1FAB35}" name="Column4928"/>
    <tableColumn id="4944" xr3:uid="{14CD3535-F889-4CA1-AEC1-C8C6C7172D68}" name="Column4929"/>
    <tableColumn id="4945" xr3:uid="{CD10BE03-E2BB-479A-AAB5-0D15A78C4A06}" name="Column4930"/>
    <tableColumn id="4946" xr3:uid="{2BE59091-7F99-4F75-9A49-F5962DCCD1AF}" name="Column4931"/>
    <tableColumn id="4947" xr3:uid="{011C45EE-EB7F-4E84-9DA0-F991E38B7A6F}" name="Column4932"/>
    <tableColumn id="4948" xr3:uid="{FA6AE866-9603-4A6D-89DE-4F3DF88CA1BF}" name="Column4933"/>
    <tableColumn id="4949" xr3:uid="{41314EC9-5227-4A23-B29E-AC381AE4F942}" name="Column4934"/>
    <tableColumn id="4950" xr3:uid="{5CAD1688-94F3-4A27-B796-C77CA67F10DF}" name="Column4935"/>
    <tableColumn id="4951" xr3:uid="{8B43AEEA-B2A0-4791-9820-875BB5EC1C21}" name="Column4936"/>
    <tableColumn id="4952" xr3:uid="{ACF2DF0E-73A0-4881-8664-A9F3453E62D7}" name="Column4937"/>
    <tableColumn id="4953" xr3:uid="{06548640-B5E7-46E7-8819-2FF7650DEB63}" name="Column4938"/>
    <tableColumn id="4954" xr3:uid="{5C31D788-F698-4142-821E-45097ECC2F5B}" name="Column4939"/>
    <tableColumn id="4955" xr3:uid="{094D6121-A019-4130-94CF-61CC478C321D}" name="Column4940"/>
    <tableColumn id="4956" xr3:uid="{3D9440CF-F68A-481E-9F5B-692589DDA312}" name="Column4941"/>
    <tableColumn id="4957" xr3:uid="{29DC69D8-A076-463F-8671-48C30BC8639D}" name="Column4942"/>
    <tableColumn id="4958" xr3:uid="{3A652B7B-588D-45B8-8B1B-FBD36092D65C}" name="Column4943"/>
    <tableColumn id="4959" xr3:uid="{946B55A0-B8BC-43DB-B952-B35F8609C1D8}" name="Column4944"/>
    <tableColumn id="4960" xr3:uid="{31718539-42B2-4826-9F92-CE9D3EA24A92}" name="Column4945"/>
    <tableColumn id="4961" xr3:uid="{32DCE04E-C0DD-420F-9F5A-ADC173A805C1}" name="Column4946"/>
    <tableColumn id="4962" xr3:uid="{07BA0DCB-740D-4973-A5CF-CCC9B62F8D7C}" name="Column4947"/>
    <tableColumn id="4963" xr3:uid="{8B2739E8-54DD-43D3-9EFA-30F8F5F96F80}" name="Column4948"/>
    <tableColumn id="4964" xr3:uid="{3DFCB55A-5961-43D0-9465-82468C910DCF}" name="Column4949"/>
    <tableColumn id="4965" xr3:uid="{63E86627-AA93-4E6C-B0B2-36F9CFA909CC}" name="Column4950"/>
    <tableColumn id="4966" xr3:uid="{1EF67FCE-5132-430B-A5C8-A37EF3A9F0EF}" name="Column4951"/>
    <tableColumn id="4967" xr3:uid="{0D21B816-CFC6-4C98-96B2-CAC3FE3BE22C}" name="Column4952"/>
    <tableColumn id="4968" xr3:uid="{FE3D7D65-42FA-473A-9059-D73B1687EB00}" name="Column4953"/>
    <tableColumn id="4969" xr3:uid="{22E6B708-D32A-4A7C-A434-F04452FC9B4F}" name="Column4954"/>
    <tableColumn id="4970" xr3:uid="{EFF38070-63D9-4E25-A8FB-9C379A92D1F7}" name="Column4955"/>
    <tableColumn id="4971" xr3:uid="{67A7F98C-1117-4CE4-AA8B-838AB7E7214E}" name="Column4956"/>
    <tableColumn id="4972" xr3:uid="{EC563A34-2941-4830-AFFA-BFD319C4A18A}" name="Column4957"/>
    <tableColumn id="4973" xr3:uid="{5C9958A5-2A30-43F0-A86B-85F726A3D007}" name="Column4958"/>
    <tableColumn id="4974" xr3:uid="{256EB130-B2AB-41C6-A58B-430BFA86C0FD}" name="Column4959"/>
    <tableColumn id="4975" xr3:uid="{15DCB96E-09A4-4B70-94FC-D725808A6F20}" name="Column4960"/>
    <tableColumn id="4976" xr3:uid="{B3204BAB-FFDE-4931-AEE5-4437962385D6}" name="Column4961"/>
    <tableColumn id="4977" xr3:uid="{B686C73B-9FD8-442D-AE82-CB1AB103930C}" name="Column4962"/>
    <tableColumn id="4978" xr3:uid="{1F8ED09E-230D-4B3E-A6BD-C7554BFA2C20}" name="Column4963"/>
    <tableColumn id="4979" xr3:uid="{9C479811-72EC-45E8-A58F-596C0B52D13A}" name="Column4964"/>
    <tableColumn id="4980" xr3:uid="{63CCEFEC-6FD1-4EDA-A767-1C96F885521F}" name="Column4965"/>
    <tableColumn id="4981" xr3:uid="{474E67A1-EBD5-4554-8CDF-791886FDF686}" name="Column4966"/>
    <tableColumn id="4982" xr3:uid="{418E5F93-AF0C-49BE-A91A-6AF720580F86}" name="Column4967"/>
    <tableColumn id="4983" xr3:uid="{EACB4B68-3DDD-4360-B268-A9544463735B}" name="Column4968"/>
    <tableColumn id="4984" xr3:uid="{394366BE-FA38-471A-B709-50C8E75CAD2A}" name="Column4969"/>
    <tableColumn id="4985" xr3:uid="{D62872D6-83D3-494C-93BF-B2424EB0D10A}" name="Column4970"/>
    <tableColumn id="4986" xr3:uid="{9B8165B0-83C9-4EED-AC26-39098A4883A8}" name="Column4971"/>
    <tableColumn id="4987" xr3:uid="{62687217-7DEE-47FA-8BCE-272EF7372C59}" name="Column4972"/>
    <tableColumn id="4988" xr3:uid="{D5DC803B-083A-409A-B308-FE756C06A1CF}" name="Column4973"/>
    <tableColumn id="4989" xr3:uid="{2E5F5DE9-47AE-47CA-A457-4E3B8B0CBD51}" name="Column4974"/>
    <tableColumn id="4990" xr3:uid="{3E1BF222-DA73-4FAA-B4D1-B2BC75B9E834}" name="Column4975"/>
    <tableColumn id="4991" xr3:uid="{AA13FD07-3926-45EC-87D4-6F7AB52F6CE9}" name="Column4976"/>
    <tableColumn id="4992" xr3:uid="{CCBF020B-0C86-4798-9595-91A5F19A2BD6}" name="Column4977"/>
    <tableColumn id="4993" xr3:uid="{8208664B-9DA6-4E27-8B50-223FFE13C30D}" name="Column4978"/>
    <tableColumn id="4994" xr3:uid="{E8517FA4-31C0-4BCA-8C3B-716C3B987162}" name="Column4979"/>
    <tableColumn id="4995" xr3:uid="{4ACF5169-DD46-4501-BFE2-0AD6226158CF}" name="Column4980"/>
    <tableColumn id="4996" xr3:uid="{3E1A965D-CEE0-47BD-AE75-339C1285946A}" name="Column4981"/>
    <tableColumn id="4997" xr3:uid="{2AB2A9C3-8DCD-42B8-8735-F440BE3A438E}" name="Column4982"/>
    <tableColumn id="4998" xr3:uid="{63A123FC-C681-455D-8F0C-B50964191549}" name="Column4983"/>
    <tableColumn id="4999" xr3:uid="{31EAEDFF-CEC4-4095-A693-8EBCE91E278D}" name="Column4984"/>
    <tableColumn id="5000" xr3:uid="{61A74371-F84F-430C-AA6D-4C4E7157AA39}" name="Column4985"/>
    <tableColumn id="5001" xr3:uid="{C35256DB-6DDA-431D-AB9D-BAA76AB158F7}" name="Column4986"/>
    <tableColumn id="5002" xr3:uid="{425D8CCB-5191-4652-A985-230DCEC66BEC}" name="Column4987"/>
    <tableColumn id="5003" xr3:uid="{31DDF0D8-65A2-4772-AAD9-B9E6C79FED38}" name="Column4988"/>
    <tableColumn id="5004" xr3:uid="{30C0C6F2-A7BA-42F6-BDBD-0A6FC183CC94}" name="Column4989"/>
    <tableColumn id="5005" xr3:uid="{8DE836E4-86C4-4BB7-A826-CA5713457A3A}" name="Column4990"/>
    <tableColumn id="5006" xr3:uid="{F68B5B85-4868-403F-8C62-39512E1CE6C5}" name="Column4991"/>
    <tableColumn id="5007" xr3:uid="{863A401E-EA83-4F2C-8B79-1ED14D602F60}" name="Column4992"/>
    <tableColumn id="5008" xr3:uid="{A07265D3-B765-450D-B0D5-214A54737B2C}" name="Column4993"/>
    <tableColumn id="5009" xr3:uid="{392A7A4C-ECD8-42E6-AA27-E3B015D0A7B0}" name="Column4994"/>
    <tableColumn id="5010" xr3:uid="{A020D5C6-7711-4C50-AE33-1199CF74225E}" name="Column4995"/>
    <tableColumn id="5011" xr3:uid="{E0FF5F57-F2A7-4BC9-BDBE-8093425B2993}" name="Column4996"/>
    <tableColumn id="5012" xr3:uid="{F7507605-C5EE-4303-8971-F6389733888E}" name="Column4997"/>
    <tableColumn id="5013" xr3:uid="{A69F2699-836B-43E9-BC12-53696090501B}" name="Column4998"/>
    <tableColumn id="5014" xr3:uid="{AF3A1756-7F6D-42E1-A6C5-341FA818EC00}" name="Column4999"/>
    <tableColumn id="5015" xr3:uid="{DD390DC3-0772-46CF-A3D8-9E02A997A80F}" name="Column5000"/>
    <tableColumn id="5016" xr3:uid="{9177A0CD-6DCE-4521-A1D1-269C0AEEDC63}" name="Column5001"/>
    <tableColumn id="5017" xr3:uid="{118523CA-289C-4ECF-9B60-99B3B852BF0F}" name="Column5002"/>
    <tableColumn id="5018" xr3:uid="{35FC0729-C7C8-4D87-8A48-FCBF5E1910F5}" name="Column5003"/>
    <tableColumn id="5019" xr3:uid="{C1E96B33-B55D-474C-B1D2-A385A7E04BB4}" name="Column5004"/>
    <tableColumn id="5020" xr3:uid="{A3A2C646-7B94-441C-A862-CD1DBD96AF5B}" name="Column5005"/>
    <tableColumn id="5021" xr3:uid="{CC450561-5A61-4596-AE33-1D60433764A1}" name="Column5006"/>
    <tableColumn id="5022" xr3:uid="{5B8C2979-A410-40E7-868D-97A74E07A74C}" name="Column5007"/>
    <tableColumn id="5023" xr3:uid="{009887B9-85BC-482C-B5F1-4DA455090D9D}" name="Column5008"/>
    <tableColumn id="5024" xr3:uid="{10089B56-0F12-4319-9DB3-A3864DF3AEEB}" name="Column5009"/>
    <tableColumn id="5025" xr3:uid="{EA9BC78D-FF4B-456D-9B79-35FEBAB9B9AC}" name="Column5010"/>
    <tableColumn id="5026" xr3:uid="{EA7B9E7E-8C53-4F0B-BE5D-CE0022AE64E6}" name="Column5011"/>
    <tableColumn id="5027" xr3:uid="{0A31B041-B1EB-4A33-ADDA-D349CDD26EC9}" name="Column5012"/>
    <tableColumn id="5028" xr3:uid="{242EBAFD-6051-48DC-B971-678B9AD3C55B}" name="Column5013"/>
    <tableColumn id="5029" xr3:uid="{FB0DAA94-27A9-4BD7-9035-CED6ED70CA0F}" name="Column5014"/>
    <tableColumn id="5030" xr3:uid="{37CBDBD3-F623-44FD-8952-3DB1393451EA}" name="Column5015"/>
    <tableColumn id="5031" xr3:uid="{499EEFDF-5DB6-4CDA-9CB0-0562CB166B58}" name="Column5016"/>
    <tableColumn id="5032" xr3:uid="{54682253-0C98-4B0D-8636-12E6374114CD}" name="Column5017"/>
    <tableColumn id="5033" xr3:uid="{FFE6AD4A-40B6-4FA6-ADBC-1C00802A4A70}" name="Column5018"/>
    <tableColumn id="5034" xr3:uid="{3CC73334-1874-4D86-83A5-E07F4F26D77A}" name="Column5019"/>
    <tableColumn id="5035" xr3:uid="{DF0A1AA9-ECF5-42AF-960D-1FEF50891081}" name="Column5020"/>
    <tableColumn id="5036" xr3:uid="{10E0148A-8E05-4CEB-A9DA-36658D7F2472}" name="Column5021"/>
    <tableColumn id="5037" xr3:uid="{234D9457-ED40-4969-BFAE-FEDEB59FD38B}" name="Column5022"/>
    <tableColumn id="5038" xr3:uid="{B0239192-3366-43B9-B085-158978C927EE}" name="Column5023"/>
    <tableColumn id="5039" xr3:uid="{75C404B1-5718-4261-A137-4BB2E2EFF9D8}" name="Column5024"/>
    <tableColumn id="5040" xr3:uid="{3CA4A4EE-6127-4708-A36F-780C22850D94}" name="Column5025"/>
    <tableColumn id="5041" xr3:uid="{F012FD52-6FA9-4EE6-B2B2-5585597A975F}" name="Column5026"/>
    <tableColumn id="5042" xr3:uid="{48880C96-97CF-4A4C-B1B7-22D8C2DBBFE9}" name="Column5027"/>
    <tableColumn id="5043" xr3:uid="{E2585CCA-2492-436B-B7C0-B6B16BD68722}" name="Column5028"/>
    <tableColumn id="5044" xr3:uid="{929701DB-68B1-4974-A3E3-C79960BB7D84}" name="Column5029"/>
    <tableColumn id="5045" xr3:uid="{195167EB-8526-43A0-8A79-8FF7D5B301C6}" name="Column5030"/>
    <tableColumn id="5046" xr3:uid="{B764EBB5-A9E0-4A51-892B-73DA351A8FAF}" name="Column5031"/>
    <tableColumn id="5047" xr3:uid="{8706587D-5EF5-44BE-8220-F736FA40559C}" name="Column5032"/>
    <tableColumn id="5048" xr3:uid="{8031EF6F-8D4F-4338-92EC-162ABEF08F92}" name="Column5033"/>
    <tableColumn id="5049" xr3:uid="{8A64317D-AFC7-4096-A24A-1E3918EE4AB3}" name="Column5034"/>
    <tableColumn id="5050" xr3:uid="{59AB21BC-EC49-4E8B-954B-75745C89AB71}" name="Column5035"/>
    <tableColumn id="5051" xr3:uid="{FB7DD568-B809-4020-AABA-7CE54A9716F8}" name="Column5036"/>
    <tableColumn id="5052" xr3:uid="{7BCD6874-1FB6-4534-B59C-41AC7729BFB9}" name="Column5037"/>
    <tableColumn id="5053" xr3:uid="{EE7C6FCC-13F0-4ADB-BDEE-14B0C987DB81}" name="Column5038"/>
    <tableColumn id="5054" xr3:uid="{F2B060F2-57E3-4AAF-9FDB-19CA45DADC5C}" name="Column5039"/>
    <tableColumn id="5055" xr3:uid="{F5B4FFC6-07F0-4395-9111-F3155094E865}" name="Column5040"/>
    <tableColumn id="5056" xr3:uid="{3A37B2B3-CDF8-4B19-B176-4AA3CE945804}" name="Column5041"/>
    <tableColumn id="5057" xr3:uid="{187F6FF1-B900-4639-BC49-245172D5EFBA}" name="Column5042"/>
    <tableColumn id="5058" xr3:uid="{9B913C5C-01E2-40F7-B042-0C3779F375CE}" name="Column5043"/>
    <tableColumn id="5059" xr3:uid="{BCA939D7-9662-4128-91E6-F43C284D9286}" name="Column5044"/>
    <tableColumn id="5060" xr3:uid="{82983C83-5AAD-41DB-A5B1-53AF77DE82D6}" name="Column5045"/>
    <tableColumn id="5061" xr3:uid="{7B9FEE43-D75A-4D84-A5FA-6B4E30D632F5}" name="Column5046"/>
    <tableColumn id="5062" xr3:uid="{35A7AA75-7A4E-4942-9902-D1C6E102B38C}" name="Column5047"/>
    <tableColumn id="5063" xr3:uid="{643CDD39-82A7-44A8-A5BB-6F11BCA0D09D}" name="Column5048"/>
    <tableColumn id="5064" xr3:uid="{611ED096-FB66-46D4-95DD-B3047B1413F1}" name="Column5049"/>
    <tableColumn id="5065" xr3:uid="{274F2A9A-EF41-4E07-BD7C-0C77A3B86C0C}" name="Column5050"/>
    <tableColumn id="5066" xr3:uid="{17ECC9BE-D761-44BF-A98D-B45A90F5095B}" name="Column5051"/>
    <tableColumn id="5067" xr3:uid="{E119A2F6-1521-47C7-8155-EEAB830009FE}" name="Column5052"/>
    <tableColumn id="5068" xr3:uid="{3CDC531E-60A4-41B6-AF0B-5EC366919223}" name="Column5053"/>
    <tableColumn id="5069" xr3:uid="{9B8A9C54-486C-4FF6-9644-9189A9EDEA4B}" name="Column5054"/>
    <tableColumn id="5070" xr3:uid="{EFC41431-C073-401C-BDBB-1D2E1A05F16C}" name="Column5055"/>
    <tableColumn id="5071" xr3:uid="{19FC5B23-2998-4A6F-B50A-8188F6790E0E}" name="Column5056"/>
    <tableColumn id="5072" xr3:uid="{C8DF4E16-CF64-44DC-BD9B-36D6A577D8F3}" name="Column5057"/>
    <tableColumn id="5073" xr3:uid="{072B7DD4-8CA1-42C1-8B34-4D6C65DEACF1}" name="Column5058"/>
    <tableColumn id="5074" xr3:uid="{FC0C0DB1-A81B-4E6D-94E8-EB4340F61946}" name="Column5059"/>
    <tableColumn id="5075" xr3:uid="{3A9924CB-BF03-482A-8C33-DBFFB5C82292}" name="Column5060"/>
    <tableColumn id="5076" xr3:uid="{133A4B62-D868-40E6-8868-BD9EC0F9FA2C}" name="Column5061"/>
    <tableColumn id="5077" xr3:uid="{D2DBB118-401E-4374-A49E-195913BABBBB}" name="Column5062"/>
    <tableColumn id="5078" xr3:uid="{A08250EA-F249-410B-958C-60C64A300BF1}" name="Column5063"/>
    <tableColumn id="5079" xr3:uid="{6EA74F95-1729-4C21-B560-4D8C9B8C80B4}" name="Column5064"/>
    <tableColumn id="5080" xr3:uid="{A7402132-C914-420C-B89E-C5BA65AE7EA7}" name="Column5065"/>
    <tableColumn id="5081" xr3:uid="{5006472A-92B6-49DD-B309-738DBA8CA89A}" name="Column5066"/>
    <tableColumn id="5082" xr3:uid="{9915A23F-A6CD-415E-A42B-8A602703F416}" name="Column5067"/>
    <tableColumn id="5083" xr3:uid="{9AE70D59-4D16-48D5-8FE4-8073B3BAA47C}" name="Column5068"/>
    <tableColumn id="5084" xr3:uid="{DDB65971-B015-4D55-BE75-55F297F6B1E0}" name="Column5069"/>
    <tableColumn id="5085" xr3:uid="{E2F7F586-68BC-4212-B34B-BE252EAF8D1C}" name="Column5070"/>
    <tableColumn id="5086" xr3:uid="{39B8F714-3517-4024-9AD7-10DA337050BB}" name="Column5071"/>
    <tableColumn id="5087" xr3:uid="{4D076B49-F308-489F-98F1-57E024548EC4}" name="Column5072"/>
    <tableColumn id="5088" xr3:uid="{03487D28-E0B1-4167-9307-3D83DDE2A076}" name="Column5073"/>
    <tableColumn id="5089" xr3:uid="{526A0A8C-7CA1-454F-9DC8-D8371EB955E8}" name="Column5074"/>
    <tableColumn id="5090" xr3:uid="{911017B8-852F-4BA3-8D99-42A888319614}" name="Column5075"/>
    <tableColumn id="5091" xr3:uid="{1A90469C-F68C-4B4F-AA9B-98479ECDA6B2}" name="Column5076"/>
    <tableColumn id="5092" xr3:uid="{EA3A4367-F48F-42D4-8ED3-AD167E172571}" name="Column5077"/>
    <tableColumn id="5093" xr3:uid="{D4DDDAA3-8537-4049-B5BF-9CA9BAFB37F0}" name="Column5078"/>
    <tableColumn id="5094" xr3:uid="{13CA4D9F-9AC5-4976-9134-F52D0A02463D}" name="Column5079"/>
    <tableColumn id="5095" xr3:uid="{BC1E4EB6-07BD-48BB-B3D0-752AB87A5BBC}" name="Column5080"/>
    <tableColumn id="5096" xr3:uid="{B794A681-80E4-495C-814E-01EA38FC1FEA}" name="Column5081"/>
    <tableColumn id="5097" xr3:uid="{59B2ABF9-0015-4369-8307-BF48CD242516}" name="Column5082"/>
    <tableColumn id="5098" xr3:uid="{2931ADA8-2A61-47DF-B14E-6DE062CBD5F1}" name="Column5083"/>
    <tableColumn id="5099" xr3:uid="{53D183CE-82B2-4B1B-9BEF-15177D1C8FAC}" name="Column5084"/>
    <tableColumn id="5100" xr3:uid="{68E2F0C9-5FA8-4821-A8A2-FC465D0ED724}" name="Column5085"/>
    <tableColumn id="5101" xr3:uid="{DEE4ECB7-6741-47CE-BE89-9C00094E321D}" name="Column5086"/>
    <tableColumn id="5102" xr3:uid="{1750BCB3-C351-4056-AC94-C43739B79C6A}" name="Column5087"/>
    <tableColumn id="5103" xr3:uid="{2C50B526-6ACA-49A4-84CC-E75B494B8EF2}" name="Column5088"/>
    <tableColumn id="5104" xr3:uid="{CE48CA0C-DAF9-4346-9F28-ED6A1DE99271}" name="Column5089"/>
    <tableColumn id="5105" xr3:uid="{DB85E743-43E6-4D46-9668-6749DB7F01C0}" name="Column5090"/>
    <tableColumn id="5106" xr3:uid="{54A93869-663E-4748-B90A-C479CA085BD7}" name="Column5091"/>
    <tableColumn id="5107" xr3:uid="{E799BF0F-71A1-42D4-A73D-4532978E99BD}" name="Column5092"/>
    <tableColumn id="5108" xr3:uid="{957C9CD8-0543-4224-88F6-A1F23A4EF23A}" name="Column5093"/>
    <tableColumn id="5109" xr3:uid="{58F4E5BF-CA29-4539-8096-D8C52BA7651E}" name="Column5094"/>
    <tableColumn id="5110" xr3:uid="{747A1E43-487A-40F8-9203-02335013AC4F}" name="Column5095"/>
    <tableColumn id="5111" xr3:uid="{F57099A9-4744-48E0-97AC-BA6B4ADF9E43}" name="Column5096"/>
    <tableColumn id="5112" xr3:uid="{80A676B5-5373-4CC0-A01A-A78C29F124B9}" name="Column5097"/>
    <tableColumn id="5113" xr3:uid="{29AFF960-6848-40ED-9606-0195FC5D7C45}" name="Column5098"/>
    <tableColumn id="5114" xr3:uid="{BCCB3500-EA34-43F2-8214-6BB9E0E86171}" name="Column5099"/>
    <tableColumn id="5115" xr3:uid="{26390E65-134D-46C5-AF71-95ACF42136BD}" name="Column5100"/>
    <tableColumn id="5116" xr3:uid="{8BDD0C7D-60F5-44F8-BD1E-D7A5931A205A}" name="Column5101"/>
    <tableColumn id="5117" xr3:uid="{064C79FF-E994-4FFA-A26E-AC008E2F0206}" name="Column5102"/>
    <tableColumn id="5118" xr3:uid="{C6BC12B5-D3D0-45E8-A0F0-B6847CA3319C}" name="Column5103"/>
    <tableColumn id="5119" xr3:uid="{5C917180-B9AF-4ABE-9983-6E932E660547}" name="Column5104"/>
    <tableColumn id="5120" xr3:uid="{B0F96C16-C1F8-4E30-B645-45A77E003439}" name="Column5105"/>
    <tableColumn id="5121" xr3:uid="{48CB1E31-6416-46D0-8E58-05E0BEC610B6}" name="Column5106"/>
    <tableColumn id="5122" xr3:uid="{D2A839F9-45E2-457C-95CE-E9232F844B8B}" name="Column5107"/>
    <tableColumn id="5123" xr3:uid="{D62F50C3-0990-4482-9079-865D66B4FD33}" name="Column5108"/>
    <tableColumn id="5124" xr3:uid="{AF2232EA-44B8-4D07-901E-B2D5727CA269}" name="Column5109"/>
    <tableColumn id="5125" xr3:uid="{F7512592-7A4C-4243-9506-462B86659E84}" name="Column5110"/>
    <tableColumn id="5126" xr3:uid="{B3B5F4BA-F825-483B-9820-F34CFA4C9D8F}" name="Column5111"/>
    <tableColumn id="5127" xr3:uid="{70191860-A051-4D64-877E-D0AE5AA6DA74}" name="Column5112"/>
    <tableColumn id="5128" xr3:uid="{4393FBC7-64D5-4289-A722-9E8700C75732}" name="Column5113"/>
    <tableColumn id="5129" xr3:uid="{D72CF806-EC6F-4A4B-9C9A-CA2077480851}" name="Column5114"/>
    <tableColumn id="5130" xr3:uid="{53E3BF72-C18F-403D-A367-0C5E41A481F3}" name="Column5115"/>
    <tableColumn id="5131" xr3:uid="{0C66EA6A-68D8-4B6F-822B-FE0E96FF0246}" name="Column5116"/>
    <tableColumn id="5132" xr3:uid="{5614F95A-E121-449F-A177-4D574CAC267E}" name="Column5117"/>
    <tableColumn id="5133" xr3:uid="{3D511700-3587-42FF-8143-7C5BF751A9CC}" name="Column5118"/>
    <tableColumn id="5134" xr3:uid="{1131EA07-67B9-47AF-B80A-230A32C0780F}" name="Column5119"/>
    <tableColumn id="5135" xr3:uid="{70D4E92D-CF42-4092-A840-08CAB1014031}" name="Column5120"/>
    <tableColumn id="5136" xr3:uid="{A623E23A-F318-4871-AE30-3187A3644AC1}" name="Column5121"/>
    <tableColumn id="5137" xr3:uid="{ED10A495-CCC3-4763-AFBC-3473DD3BB64B}" name="Column5122"/>
    <tableColumn id="5138" xr3:uid="{8B2795AC-94C7-41B2-9F8F-74C73D6AFBC2}" name="Column5123"/>
    <tableColumn id="5139" xr3:uid="{870FAF80-8162-4908-BEBF-7786CFB6A286}" name="Column5124"/>
    <tableColumn id="5140" xr3:uid="{3F8F1146-419C-45FD-8E78-92031640C784}" name="Column5125"/>
    <tableColumn id="5141" xr3:uid="{B2886C3F-DB47-4B0E-97C2-9BC76F176432}" name="Column5126"/>
    <tableColumn id="5142" xr3:uid="{DA3147FB-1E29-4A44-BA3D-F7995D4D1353}" name="Column5127"/>
    <tableColumn id="5143" xr3:uid="{7669E913-63C2-4863-88E3-9062312AFFBE}" name="Column5128"/>
    <tableColumn id="5144" xr3:uid="{D67D3DCD-E109-4DBC-A34B-EE51EBD3C499}" name="Column5129"/>
    <tableColumn id="5145" xr3:uid="{08060F28-17D8-42FA-BC11-51EDC9CD4860}" name="Column5130"/>
    <tableColumn id="5146" xr3:uid="{B99BDB04-3541-4EE0-B316-141CBD2E6053}" name="Column5131"/>
    <tableColumn id="5147" xr3:uid="{2F4BC99C-4BF4-4752-986D-B97673677DA7}" name="Column5132"/>
    <tableColumn id="5148" xr3:uid="{5138A284-CAEC-48FB-B97C-F3F70D82AD80}" name="Column5133"/>
    <tableColumn id="5149" xr3:uid="{BBA46E50-EB98-4CF2-9D05-7B22BF0A66FD}" name="Column5134"/>
    <tableColumn id="5150" xr3:uid="{086A86DB-FB39-4D1E-A442-878B2069DE09}" name="Column5135"/>
    <tableColumn id="5151" xr3:uid="{30710C8D-5C29-4BBE-A377-0C595AFE568F}" name="Column5136"/>
    <tableColumn id="5152" xr3:uid="{E84DBE54-CC96-4262-A43B-E30461F4B3C9}" name="Column5137"/>
    <tableColumn id="5153" xr3:uid="{1A920F6E-3FE7-4E14-B303-C5D0A88FDC7B}" name="Column5138"/>
    <tableColumn id="5154" xr3:uid="{A9D397AE-86F2-4031-ABD3-ABB02A9DD783}" name="Column5139"/>
    <tableColumn id="5155" xr3:uid="{FA2B6B93-A480-4B20-B596-1603B34C98A9}" name="Column5140"/>
    <tableColumn id="5156" xr3:uid="{F99A57F2-B33A-4CBF-9A15-812C153FEB05}" name="Column5141"/>
    <tableColumn id="5157" xr3:uid="{A88F673C-02E4-4CDA-9961-B02A1AFB0174}" name="Column5142"/>
    <tableColumn id="5158" xr3:uid="{750C36B0-BF9A-4FCA-AFE8-2C17C830AFED}" name="Column5143"/>
    <tableColumn id="5159" xr3:uid="{28084038-4A46-4CEC-826B-93EB8F40770C}" name="Column5144"/>
    <tableColumn id="5160" xr3:uid="{94746D38-FEFA-4D68-BA5B-6C8E4F779E64}" name="Column5145"/>
    <tableColumn id="5161" xr3:uid="{0E5E5E30-BBBE-4E76-9A33-6F2865CF0BCB}" name="Column5146"/>
    <tableColumn id="5162" xr3:uid="{98B68F8E-5C65-4B5F-B7A0-7394E0C07E92}" name="Column5147"/>
    <tableColumn id="5163" xr3:uid="{70DD02E1-9ED9-406F-9692-64BDD3C44281}" name="Column5148"/>
    <tableColumn id="5164" xr3:uid="{C34D0C8C-1B1E-494C-BFEC-99CB8008FC84}" name="Column5149"/>
    <tableColumn id="5165" xr3:uid="{01C0B52C-A5D4-4A13-AF3B-76FCFBD3EAA6}" name="Column5150"/>
    <tableColumn id="5166" xr3:uid="{B966D437-2F14-4C79-BDDD-91068227BF06}" name="Column5151"/>
    <tableColumn id="5167" xr3:uid="{29537E0E-2D24-4019-A317-0700EB546F35}" name="Column5152"/>
    <tableColumn id="5168" xr3:uid="{7D0DB347-4D95-4DD2-9250-46CA35F073B0}" name="Column5153"/>
    <tableColumn id="5169" xr3:uid="{626E2A45-B94E-4079-B0C9-0250532D1728}" name="Column5154"/>
    <tableColumn id="5170" xr3:uid="{67EBA857-B76B-460F-98D1-88CF906DAC2A}" name="Column5155"/>
    <tableColumn id="5171" xr3:uid="{F0A0F0ED-AB84-4745-84B5-65FC8471BE94}" name="Column5156"/>
    <tableColumn id="5172" xr3:uid="{704ABF76-9859-4155-9FBE-DB63FAD6B1E5}" name="Column5157"/>
    <tableColumn id="5173" xr3:uid="{5074979E-9952-454C-B0DA-E7CB7CD442F7}" name="Column5158"/>
    <tableColumn id="5174" xr3:uid="{D91DF34F-4CF4-4F9A-82A5-E34233E227F4}" name="Column5159"/>
    <tableColumn id="5175" xr3:uid="{C221128D-B0F8-426D-A504-1D004B01B509}" name="Column5160"/>
    <tableColumn id="5176" xr3:uid="{DB380BD1-A044-40D1-9084-FC38194AC18E}" name="Column5161"/>
    <tableColumn id="5177" xr3:uid="{5CEA6EB8-B369-4E18-AE27-F22F1D1C00AB}" name="Column5162"/>
    <tableColumn id="5178" xr3:uid="{0D4FD007-725A-49F2-AACE-151D40D0B365}" name="Column5163"/>
    <tableColumn id="5179" xr3:uid="{FBC6BB56-D546-4859-9C35-87B95B737638}" name="Column5164"/>
    <tableColumn id="5180" xr3:uid="{5BB0CCA2-0C25-408D-A5B3-2BC5939E36F8}" name="Column5165"/>
    <tableColumn id="5181" xr3:uid="{E278D4DD-27E9-4046-83E5-F2C157AA43CD}" name="Column5166"/>
    <tableColumn id="5182" xr3:uid="{8A231FEA-6901-47B0-A376-641B19FA64FD}" name="Column5167"/>
    <tableColumn id="5183" xr3:uid="{2580DFAD-D157-4FE9-BAA4-91364D63E25B}" name="Column5168"/>
    <tableColumn id="5184" xr3:uid="{FF10977F-232B-455E-A40C-5B33625C03EA}" name="Column5169"/>
    <tableColumn id="5185" xr3:uid="{AD951B67-2D65-4E4F-9B25-96D7C19460D4}" name="Column5170"/>
    <tableColumn id="5186" xr3:uid="{4A6C23D1-FB0A-4734-9D67-4A2D66219551}" name="Column5171"/>
    <tableColumn id="5187" xr3:uid="{E87F83EF-D553-43F5-9A10-6489EED3B713}" name="Column5172"/>
    <tableColumn id="5188" xr3:uid="{3BDC2B33-70F1-41F0-9C81-2957A8823D11}" name="Column5173"/>
    <tableColumn id="5189" xr3:uid="{7A245633-23FB-4E8C-8A21-ADFD98546E41}" name="Column5174"/>
    <tableColumn id="5190" xr3:uid="{AF5EE150-800C-40FC-A5F6-E6E1994D3424}" name="Column5175"/>
    <tableColumn id="5191" xr3:uid="{CDC15711-B0B7-4586-88AC-6BF17ACC6C23}" name="Column5176"/>
    <tableColumn id="5192" xr3:uid="{E1AA1A33-2F2B-47F7-858D-BA63E4C0D1E2}" name="Column5177"/>
    <tableColumn id="5193" xr3:uid="{5686C6B2-3292-4F8F-8CFC-086AAC704722}" name="Column5178"/>
    <tableColumn id="5194" xr3:uid="{6DA89FEC-B3B8-47E3-9F12-FE4464DBB609}" name="Column5179"/>
    <tableColumn id="5195" xr3:uid="{E6F842FB-44CE-4F2D-B630-DA57DEE53285}" name="Column5180"/>
    <tableColumn id="5196" xr3:uid="{BB307AA2-F956-4F07-8FA8-7D756601BED1}" name="Column5181"/>
    <tableColumn id="5197" xr3:uid="{E8D27C95-7766-432F-94CF-3F522FAEC514}" name="Column5182"/>
    <tableColumn id="5198" xr3:uid="{E428D5E9-A878-4616-BCF3-64B9AD9DB926}" name="Column5183"/>
    <tableColumn id="5199" xr3:uid="{FED16834-35B4-4D02-983E-07426E25B0C8}" name="Column5184"/>
    <tableColumn id="5200" xr3:uid="{D2029D2C-E03C-462D-9D11-98F3BF61A2F4}" name="Column5185"/>
    <tableColumn id="5201" xr3:uid="{B96D2B12-AB6D-41D6-B5C1-C0CC1E84331D}" name="Column5186"/>
    <tableColumn id="5202" xr3:uid="{38BB088F-2A75-45B3-AEBB-314F3B8DBD87}" name="Column5187"/>
    <tableColumn id="5203" xr3:uid="{DBDA47B1-21BD-4087-BFFC-EC6039227681}" name="Column5188"/>
    <tableColumn id="5204" xr3:uid="{4BDDBA62-350B-4BC4-9EE8-42E1296C0BDA}" name="Column5189"/>
    <tableColumn id="5205" xr3:uid="{C357AC4C-DC67-486D-A022-961F92C884CD}" name="Column5190"/>
    <tableColumn id="5206" xr3:uid="{3C9E04AC-63F2-46FF-80F9-63498082CA3D}" name="Column5191"/>
    <tableColumn id="5207" xr3:uid="{5C11D311-B907-4247-BAE7-221D53EF6159}" name="Column5192"/>
    <tableColumn id="5208" xr3:uid="{0DCF1C14-399C-4398-B972-0AC26221DED0}" name="Column5193"/>
    <tableColumn id="5209" xr3:uid="{588EC5C1-333A-4ACF-A458-D23B8F4D754B}" name="Column5194"/>
    <tableColumn id="5210" xr3:uid="{0ACF25FC-F77C-496D-9D8D-00B1ACC69A6E}" name="Column5195"/>
    <tableColumn id="5211" xr3:uid="{38432A1C-D318-43EA-A551-8A70F288EDCE}" name="Column5196"/>
    <tableColumn id="5212" xr3:uid="{13B3DB64-A75B-4F18-B8D4-637708C680A8}" name="Column5197"/>
    <tableColumn id="5213" xr3:uid="{12BF7924-FCCF-4D25-8930-932BBF6678DB}" name="Column5198"/>
    <tableColumn id="5214" xr3:uid="{C3963AF4-CFE4-4A7B-A42B-49D480A599CA}" name="Column5199"/>
    <tableColumn id="5215" xr3:uid="{4B897265-E3E2-4CB3-AB16-F439AB639C45}" name="Column5200"/>
    <tableColumn id="5216" xr3:uid="{442D0896-11AD-4CB9-9D2F-8333A47CCA83}" name="Column5201"/>
    <tableColumn id="5217" xr3:uid="{2E5C05BD-1C14-4EBF-9F4C-C814B18FCD23}" name="Column5202"/>
    <tableColumn id="5218" xr3:uid="{5E6D1A90-3C1F-42F5-9095-76729424ADBD}" name="Column5203"/>
    <tableColumn id="5219" xr3:uid="{21DA887C-3D88-4ED1-A1FF-FC77D2C6C1C6}" name="Column5204"/>
    <tableColumn id="5220" xr3:uid="{116FCF8F-AE83-4BC8-B4A4-3776F1813399}" name="Column5205"/>
    <tableColumn id="5221" xr3:uid="{1D459D2A-5967-4A95-AF42-B8C768DE7F5C}" name="Column5206"/>
    <tableColumn id="5222" xr3:uid="{0A24AA57-93AB-4EC5-B5DE-65C93A49A3F6}" name="Column5207"/>
    <tableColumn id="5223" xr3:uid="{F7CD1BF9-4BAE-4A93-ACF2-93F8A2E0E7D7}" name="Column5208"/>
    <tableColumn id="5224" xr3:uid="{1D8FC2BC-B1B9-43DD-8CEC-BA15F2E979F1}" name="Column5209"/>
    <tableColumn id="5225" xr3:uid="{6E572AE0-C443-48AE-ADAF-38F2DD198F43}" name="Column5210"/>
    <tableColumn id="5226" xr3:uid="{F23967BC-CFB6-4653-92A5-1FB9019FDD05}" name="Column5211"/>
    <tableColumn id="5227" xr3:uid="{7E30BEFB-F341-4633-8B32-CE732FA3D8E6}" name="Column5212"/>
    <tableColumn id="5228" xr3:uid="{7A4E3DAB-5DE5-4E89-A717-7D2BE4A107DC}" name="Column5213"/>
    <tableColumn id="5229" xr3:uid="{4716B154-EB9C-4223-B996-E94D24CC47E3}" name="Column5214"/>
    <tableColumn id="5230" xr3:uid="{58324454-60F2-41A6-8F76-00B88669D04C}" name="Column5215"/>
    <tableColumn id="5231" xr3:uid="{D6BF7376-8135-4708-82B9-9D14F6D97679}" name="Column5216"/>
    <tableColumn id="5232" xr3:uid="{6D654A66-9B69-4D24-9C3E-AC1F68D01F9B}" name="Column5217"/>
    <tableColumn id="5233" xr3:uid="{4256921A-1B78-4AE5-94CF-FE0B5E2C1428}" name="Column5218"/>
    <tableColumn id="5234" xr3:uid="{F65AFDC0-E01B-4BBD-96F5-275D1C10A2F9}" name="Column5219"/>
    <tableColumn id="5235" xr3:uid="{6BCC18B0-F3AE-4355-9238-E4367B5258E0}" name="Column5220"/>
    <tableColumn id="5236" xr3:uid="{D9C305E1-5466-4F40-A5B6-75257A6742C0}" name="Column5221"/>
    <tableColumn id="5237" xr3:uid="{70049151-4C00-4FF1-95A0-05E12E09F84B}" name="Column5222"/>
    <tableColumn id="5238" xr3:uid="{3DCDA05C-F988-4FA5-8560-818311C45B20}" name="Column5223"/>
    <tableColumn id="5239" xr3:uid="{9C24A88E-73C1-4BAC-9E19-92769ED517EE}" name="Column5224"/>
    <tableColumn id="5240" xr3:uid="{5000A19D-BBE3-4A76-892D-331135894628}" name="Column5225"/>
    <tableColumn id="5241" xr3:uid="{EFC4B482-8F50-4619-B2B5-2576B0EB1609}" name="Column5226"/>
    <tableColumn id="5242" xr3:uid="{85AFEA1B-411B-4266-B13C-EF1B04EFFE23}" name="Column5227"/>
    <tableColumn id="5243" xr3:uid="{D93513A9-17A4-45A3-9BE2-D9FE2829BF46}" name="Column5228"/>
    <tableColumn id="5244" xr3:uid="{4D1057FD-01CC-40E9-B939-BE3BF0496929}" name="Column5229"/>
    <tableColumn id="5245" xr3:uid="{04DEAC89-4AE4-4FD4-8784-04D2327F4191}" name="Column5230"/>
    <tableColumn id="5246" xr3:uid="{92AE708C-DE60-4D6A-B0D2-4BBD5BF438CA}" name="Column5231"/>
    <tableColumn id="5247" xr3:uid="{CB785972-143C-4512-B21A-71FAF04BFABA}" name="Column5232"/>
    <tableColumn id="5248" xr3:uid="{3C26902A-367E-469C-9BA4-D3E4FB27C8A2}" name="Column5233"/>
    <tableColumn id="5249" xr3:uid="{265B205A-2D83-4D8A-91AA-DDC1AFFEC523}" name="Column5234"/>
    <tableColumn id="5250" xr3:uid="{D46821F3-2569-4B67-B493-9C8DF8F50050}" name="Column5235"/>
    <tableColumn id="5251" xr3:uid="{4236AE74-1C26-480D-B66E-4F0884580672}" name="Column5236"/>
    <tableColumn id="5252" xr3:uid="{9DBCD649-9CBE-45E5-AEBD-9F1A70CF508D}" name="Column5237"/>
    <tableColumn id="5253" xr3:uid="{272279FC-C913-4CF7-900D-188DD4F91FBD}" name="Column5238"/>
    <tableColumn id="5254" xr3:uid="{757FD171-B99A-4DCA-A9A8-F2C2B2B464A9}" name="Column5239"/>
    <tableColumn id="5255" xr3:uid="{34BCB564-1BE7-49B3-936E-2393C72C86AB}" name="Column5240"/>
    <tableColumn id="5256" xr3:uid="{8158ECD1-20A0-455A-B972-8319BCC76894}" name="Column5241"/>
    <tableColumn id="5257" xr3:uid="{0071A539-4429-4577-802F-D40419AC42B7}" name="Column5242"/>
    <tableColumn id="5258" xr3:uid="{F87BC4AA-F54D-4A03-AD5D-65D7540FE06C}" name="Column5243"/>
    <tableColumn id="5259" xr3:uid="{86EC408E-F8DF-4771-92FF-E3ACD0637972}" name="Column5244"/>
    <tableColumn id="5260" xr3:uid="{F0D9DAE1-3E8F-40F1-B3FA-DA09E022652C}" name="Column5245"/>
    <tableColumn id="5261" xr3:uid="{16B1E325-E6FE-4AE3-A974-D4DEDC5489ED}" name="Column5246"/>
    <tableColumn id="5262" xr3:uid="{DFBDC515-39F8-49BE-8393-CB7ECDFE6B5B}" name="Column5247"/>
    <tableColumn id="5263" xr3:uid="{152B31BA-1EE6-40BA-ADB8-8A0B56A359A9}" name="Column5248"/>
    <tableColumn id="5264" xr3:uid="{73C22F11-E30A-458B-A4E8-0409533EFEBE}" name="Column5249"/>
    <tableColumn id="5265" xr3:uid="{05D655CB-F116-4309-B5B0-C0F629D51353}" name="Column5250"/>
    <tableColumn id="5266" xr3:uid="{222418A8-7F21-4626-85F8-9FE98E2E4FFE}" name="Column5251"/>
    <tableColumn id="5267" xr3:uid="{E06B3084-583B-41D5-BD64-41323F1B6B80}" name="Column5252"/>
    <tableColumn id="5268" xr3:uid="{E4E6850F-6BB6-4C41-9838-0A853B7B598C}" name="Column5253"/>
    <tableColumn id="5269" xr3:uid="{CA5E86CF-EFDA-45E8-8424-A2DE6C30A5CA}" name="Column5254"/>
    <tableColumn id="5270" xr3:uid="{27736705-9976-4997-AF20-39CF6B5990CB}" name="Column5255"/>
    <tableColumn id="5271" xr3:uid="{6E5C80F5-C729-443B-8176-129EBCD3D0DD}" name="Column5256"/>
    <tableColumn id="5272" xr3:uid="{10F79C79-C165-4A5F-B941-C0C2A91434E2}" name="Column5257"/>
    <tableColumn id="5273" xr3:uid="{D5CD7E56-2B83-493A-A739-C4F4185882F6}" name="Column5258"/>
    <tableColumn id="5274" xr3:uid="{2F4FD626-DB0F-4D7B-99D0-A197AED02E0B}" name="Column5259"/>
    <tableColumn id="5275" xr3:uid="{BC191DA3-FCCE-4C99-8C9E-4862D7FDC649}" name="Column5260"/>
    <tableColumn id="5276" xr3:uid="{2CFCBC74-0B27-4D69-92EE-611CA625275B}" name="Column5261"/>
    <tableColumn id="5277" xr3:uid="{0CC456BE-5810-4F78-8460-0EE778EE8B07}" name="Column5262"/>
    <tableColumn id="5278" xr3:uid="{D64EC6CB-0F6A-4EA1-AF50-3E30D2F88AD5}" name="Column5263"/>
    <tableColumn id="5279" xr3:uid="{BE9A7A54-3E4D-48EA-8825-EFAD73E8C975}" name="Column5264"/>
    <tableColumn id="5280" xr3:uid="{B7BC7419-2B9E-41D5-9103-FEE2F0E3AD90}" name="Column5265"/>
    <tableColumn id="5281" xr3:uid="{FAF899DB-6D30-491B-BE8D-F11D2B8714F1}" name="Column5266"/>
    <tableColumn id="5282" xr3:uid="{38B381A8-EE3A-4018-A517-BDD447CD5A80}" name="Column5267"/>
    <tableColumn id="5283" xr3:uid="{A67BB910-11E0-4741-86C4-769E06A05AC0}" name="Column5268"/>
    <tableColumn id="5284" xr3:uid="{631BA12B-A312-413A-B415-4D09638EC25C}" name="Column5269"/>
    <tableColumn id="5285" xr3:uid="{69BCEA0B-A616-4ED1-B502-A17A8A8EB260}" name="Column5270"/>
    <tableColumn id="5286" xr3:uid="{7BF8ABDD-BCA8-4CF7-9C30-E601C3A7D70D}" name="Column5271"/>
    <tableColumn id="5287" xr3:uid="{AA086A0A-301C-46CF-8097-50377C53438A}" name="Column5272"/>
    <tableColumn id="5288" xr3:uid="{8066ED75-76EB-44AF-AB97-65EAB9A2762B}" name="Column5273"/>
    <tableColumn id="5289" xr3:uid="{9E773FCC-FD56-4928-AA5A-50FC6A3BA4E1}" name="Column5274"/>
    <tableColumn id="5290" xr3:uid="{CBA237F3-0FB5-47D2-8CE0-09598E7FA3AE}" name="Column5275"/>
    <tableColumn id="5291" xr3:uid="{FE8ED4EC-8157-4A51-986A-0DB8F7A30767}" name="Column5276"/>
    <tableColumn id="5292" xr3:uid="{BFD903FD-BAF1-48FA-9434-4DDD57B187A6}" name="Column5277"/>
    <tableColumn id="5293" xr3:uid="{BAD64EE5-1F62-497A-8A6B-AFB0CC601ACD}" name="Column5278"/>
    <tableColumn id="5294" xr3:uid="{E79C1B7F-C756-497C-9EC6-8AF3D723FD91}" name="Column5279"/>
    <tableColumn id="5295" xr3:uid="{2BAF5906-ADA7-46F1-A317-7CE40D42A484}" name="Column5280"/>
    <tableColumn id="5296" xr3:uid="{78B441E0-E85D-4056-A351-172401F2C348}" name="Column5281"/>
    <tableColumn id="5297" xr3:uid="{B319DD57-0918-4089-AE02-247BB7A65689}" name="Column5282"/>
    <tableColumn id="5298" xr3:uid="{DE91C767-C363-497E-AFD3-CCAFDD7F2F61}" name="Column5283"/>
    <tableColumn id="5299" xr3:uid="{A6089529-441E-4C55-8B56-8705F32888C2}" name="Column5284"/>
    <tableColumn id="5300" xr3:uid="{E66DFBCF-81D8-4A42-94A2-42687590B3FB}" name="Column5285"/>
    <tableColumn id="5301" xr3:uid="{B78194C5-5460-4DDE-8308-227AE7B83B87}" name="Column5286"/>
    <tableColumn id="5302" xr3:uid="{E2F8A77A-A963-4D4A-A1D9-D25B1248E0D9}" name="Column5287"/>
    <tableColumn id="5303" xr3:uid="{19125D3B-CAD3-4488-8963-19DC0C33FE98}" name="Column5288"/>
    <tableColumn id="5304" xr3:uid="{FEBD9319-FDD3-41A1-A2B8-9EA304537AC4}" name="Column5289"/>
    <tableColumn id="5305" xr3:uid="{C8CA8F43-AF0C-43E2-AF61-459925EE6AAC}" name="Column5290"/>
    <tableColumn id="5306" xr3:uid="{B8F7902C-8D9F-427D-A707-40C1C88F0437}" name="Column5291"/>
    <tableColumn id="5307" xr3:uid="{4812DBFA-5B3C-486E-845E-E5691DD20EA8}" name="Column5292"/>
    <tableColumn id="5308" xr3:uid="{6AA4C231-FC00-4A69-BF35-FA3CB385C09E}" name="Column5293"/>
    <tableColumn id="5309" xr3:uid="{2034EAC3-DA8C-49C5-B36D-E9DD316B5233}" name="Column5294"/>
    <tableColumn id="5310" xr3:uid="{5FFD5839-7324-43E4-9626-0B52196828BD}" name="Column5295"/>
    <tableColumn id="5311" xr3:uid="{86369CFA-5D64-4C1F-B1AB-8B2DB450E21C}" name="Column5296"/>
    <tableColumn id="5312" xr3:uid="{845C16D8-A260-45E9-AC42-2D871D4C27D9}" name="Column5297"/>
    <tableColumn id="5313" xr3:uid="{801D0F99-CD93-4F38-9140-2C1415BC037F}" name="Column5298"/>
    <tableColumn id="5314" xr3:uid="{B5130504-F8A0-4D2E-B464-89931192FADC}" name="Column5299"/>
    <tableColumn id="5315" xr3:uid="{DC46E567-DDAC-4EF6-9B95-A2CBD268559D}" name="Column5300"/>
    <tableColumn id="5316" xr3:uid="{684E62FB-2D6F-402D-A580-D36FC9C52FD5}" name="Column5301"/>
    <tableColumn id="5317" xr3:uid="{74F274CC-C32F-4298-8EFD-3AF77AAD5F58}" name="Column5302"/>
    <tableColumn id="5318" xr3:uid="{B432B503-DE48-429F-AB6B-DB4837C8AA72}" name="Column5303"/>
    <tableColumn id="5319" xr3:uid="{895FFD63-E190-4CEF-8BDB-C1002A8E3DEC}" name="Column5304"/>
    <tableColumn id="5320" xr3:uid="{7ACCDAF8-3AA5-4386-8269-CB3DCEDA9DDB}" name="Column5305"/>
    <tableColumn id="5321" xr3:uid="{3E289D02-A49E-40C9-9FEE-99614D30041D}" name="Column5306"/>
    <tableColumn id="5322" xr3:uid="{FF005E2B-AD5F-47CD-9227-113B093B9989}" name="Column5307"/>
    <tableColumn id="5323" xr3:uid="{5396CB44-D320-4AC1-8A84-BF248170C717}" name="Column5308"/>
    <tableColumn id="5324" xr3:uid="{3D6793B1-B55F-4B4F-B9BB-68A6834DCD2C}" name="Column5309"/>
    <tableColumn id="5325" xr3:uid="{BFDC65D8-2160-4519-B909-68DF831F020C}" name="Column5310"/>
    <tableColumn id="5326" xr3:uid="{F253A567-7D86-4778-A057-2BD0CAF066AA}" name="Column5311"/>
    <tableColumn id="5327" xr3:uid="{7E42355F-FF76-477F-8E04-5942198B7632}" name="Column5312"/>
    <tableColumn id="5328" xr3:uid="{B623F285-DB08-4F3F-8C28-B0A400C50237}" name="Column5313"/>
    <tableColumn id="5329" xr3:uid="{9BFD295B-EFBC-4441-9EA7-718866C8C20F}" name="Column5314"/>
    <tableColumn id="5330" xr3:uid="{4D7D5965-254C-467A-AF1F-4345BA157263}" name="Column5315"/>
    <tableColumn id="5331" xr3:uid="{C05ED874-9402-4527-B45C-442356755175}" name="Column5316"/>
    <tableColumn id="5332" xr3:uid="{6478136D-136B-4119-BA6E-0E7F0C3784AC}" name="Column5317"/>
    <tableColumn id="5333" xr3:uid="{65CA866F-499A-4E75-9DC9-E2AA490B7739}" name="Column5318"/>
    <tableColumn id="5334" xr3:uid="{BA2F67A2-FE39-4A45-98A4-85A87CE6E47C}" name="Column5319"/>
    <tableColumn id="5335" xr3:uid="{F51B576B-8D16-42DD-A5CD-D4C0B4F7CCB6}" name="Column5320"/>
    <tableColumn id="5336" xr3:uid="{15B0B0EA-2597-43AD-998C-6005BFC774B0}" name="Column5321"/>
    <tableColumn id="5337" xr3:uid="{166EF471-15A2-4497-AD6F-BC90745BE0D1}" name="Column5322"/>
    <tableColumn id="5338" xr3:uid="{CCBDE93F-4E7A-46EE-834B-686B0C4F62BF}" name="Column5323"/>
    <tableColumn id="5339" xr3:uid="{82C541F1-120C-41CC-A813-BFDB87896C1E}" name="Column5324"/>
    <tableColumn id="5340" xr3:uid="{0911E8E2-4EE5-49EB-8AE2-CFEEC3033934}" name="Column5325"/>
    <tableColumn id="5341" xr3:uid="{E29046D9-446F-4950-8AAE-633B64281A1B}" name="Column5326"/>
    <tableColumn id="5342" xr3:uid="{5996B64D-A59B-4EBE-BC98-D28AC08F0E51}" name="Column5327"/>
    <tableColumn id="5343" xr3:uid="{24898A75-7AB5-4F85-88F2-4F136AAD62EB}" name="Column5328"/>
    <tableColumn id="5344" xr3:uid="{7FE5ABAD-3602-4FB7-A524-3C870D796B74}" name="Column5329"/>
    <tableColumn id="5345" xr3:uid="{76E24FA9-86A8-4001-8C2C-D35DD2ACE6C9}" name="Column5330"/>
    <tableColumn id="5346" xr3:uid="{700ED0E4-DE68-4F27-942C-499C01C873C6}" name="Column5331"/>
    <tableColumn id="5347" xr3:uid="{82003FAE-23A8-408B-9B07-6F2770C5A5A5}" name="Column5332"/>
    <tableColumn id="5348" xr3:uid="{622A438D-7B65-48A0-8BD1-EF24B55C9ECD}" name="Column5333"/>
    <tableColumn id="5349" xr3:uid="{931141FF-35C4-4EE9-94CB-D77B016CBA8E}" name="Column5334"/>
    <tableColumn id="5350" xr3:uid="{B2F3F984-8A07-45EB-8E9C-C6C69A4A92AD}" name="Column5335"/>
    <tableColumn id="5351" xr3:uid="{4D4DBDD1-0ECC-4A9E-AC92-5937E943F998}" name="Column5336"/>
    <tableColumn id="5352" xr3:uid="{2CF81E73-53C6-497F-8585-89BD9561920E}" name="Column5337"/>
    <tableColumn id="5353" xr3:uid="{E582B3EB-B109-4E11-B789-4B9E0C85AF8B}" name="Column5338"/>
    <tableColumn id="5354" xr3:uid="{2FA11259-CBBE-482A-9EAF-11499A356FF5}" name="Column5339"/>
    <tableColumn id="5355" xr3:uid="{36B7E380-3FDC-4CCB-B69E-2750436C2177}" name="Column5340"/>
    <tableColumn id="5356" xr3:uid="{B8AB2804-077A-415A-BE32-483993C2C16B}" name="Column5341"/>
    <tableColumn id="5357" xr3:uid="{B0D8D7CA-F1FB-4134-B80F-786C6ACF0C08}" name="Column5342"/>
    <tableColumn id="5358" xr3:uid="{B157F7CC-1CB0-4B60-BC81-5193B9313D21}" name="Column5343"/>
    <tableColumn id="5359" xr3:uid="{DAAED5DE-036F-4391-B31E-6C1003BE31AB}" name="Column5344"/>
    <tableColumn id="5360" xr3:uid="{9BEBE1AE-D354-4E66-B0CC-95927705A62E}" name="Column5345"/>
    <tableColumn id="5361" xr3:uid="{9FDA8937-8869-4154-9167-B391973B9DEE}" name="Column5346"/>
    <tableColumn id="5362" xr3:uid="{A72F789C-C85F-42C1-9E90-04E7E3C7786D}" name="Column5347"/>
    <tableColumn id="5363" xr3:uid="{F3E7CF9C-62F4-4957-8566-82EE3FF01E1D}" name="Column5348"/>
    <tableColumn id="5364" xr3:uid="{8339D020-4FEE-44EF-A118-913AFEBC3B41}" name="Column5349"/>
    <tableColumn id="5365" xr3:uid="{11A863F7-A74C-4B77-8864-4A162D755BD8}" name="Column5350"/>
    <tableColumn id="5366" xr3:uid="{795343C7-0710-4258-A9BD-5D7392DBF7F6}" name="Column5351"/>
    <tableColumn id="5367" xr3:uid="{F6F6EE9C-6725-4C2A-BBF6-8236D75379B8}" name="Column5352"/>
    <tableColumn id="5368" xr3:uid="{04A3718B-F70B-4EBD-92B9-47B203A424C7}" name="Column5353"/>
    <tableColumn id="5369" xr3:uid="{143A01F5-572E-4899-814F-AE3101F23E9C}" name="Column5354"/>
    <tableColumn id="5370" xr3:uid="{E7056535-94CC-4333-AF09-85FD90655B51}" name="Column5355"/>
    <tableColumn id="5371" xr3:uid="{DA0F5E28-1EEE-457A-ABAC-AD44077E91D2}" name="Column5356"/>
    <tableColumn id="5372" xr3:uid="{627F1876-4C41-4B5E-8493-2C02283B266B}" name="Column5357"/>
    <tableColumn id="5373" xr3:uid="{40962E7B-97C2-447A-B7C2-832C2A5A7ACC}" name="Column5358"/>
    <tableColumn id="5374" xr3:uid="{088410CE-F865-4833-8652-EF42F4B09E83}" name="Column5359"/>
    <tableColumn id="5375" xr3:uid="{449D4A26-0E49-4111-9A6A-570006647849}" name="Column5360"/>
    <tableColumn id="5376" xr3:uid="{FEA7E4D8-698F-41E0-8046-541542404A55}" name="Column5361"/>
    <tableColumn id="5377" xr3:uid="{73C3A1A4-0A48-4A52-AA3D-2245F01C3E32}" name="Column5362"/>
    <tableColumn id="5378" xr3:uid="{695715C2-C875-4D73-BC1B-842358725F1E}" name="Column5363"/>
    <tableColumn id="5379" xr3:uid="{A90292DB-AB04-45E1-8784-3C8567909DF9}" name="Column5364"/>
    <tableColumn id="5380" xr3:uid="{0BEC4A64-6F68-4284-9923-B7CD8A089229}" name="Column5365"/>
    <tableColumn id="5381" xr3:uid="{FA6F9CE2-1E51-4E47-A059-912E0B5B5A9E}" name="Column5366"/>
    <tableColumn id="5382" xr3:uid="{189767AB-CDC3-40EF-BEC1-F54B2E7E0999}" name="Column5367"/>
    <tableColumn id="5383" xr3:uid="{8C388B82-8898-43AD-B711-C3CF6F8263AD}" name="Column5368"/>
    <tableColumn id="5384" xr3:uid="{6E01A948-6B25-47C1-B2CF-30C022ACBA0E}" name="Column5369"/>
    <tableColumn id="5385" xr3:uid="{4BC47457-FE75-474F-B6AD-D49DCE56FD41}" name="Column5370"/>
    <tableColumn id="5386" xr3:uid="{B20A5A88-0634-424C-853E-83DC82826ED3}" name="Column5371"/>
    <tableColumn id="5387" xr3:uid="{B1A4950E-7D54-4400-AF3F-9D7E2D3C68BE}" name="Column5372"/>
    <tableColumn id="5388" xr3:uid="{CBAE7F1D-2A80-4F05-BC1C-8AFA5B054316}" name="Column5373"/>
    <tableColumn id="5389" xr3:uid="{F24A1A2E-8D4A-4AFE-86AC-02C72D5559DA}" name="Column5374"/>
    <tableColumn id="5390" xr3:uid="{CC14265D-BDF6-4462-9936-6F68C4A8F845}" name="Column5375"/>
    <tableColumn id="5391" xr3:uid="{352480DB-3D72-4B54-867A-FB909FF17E42}" name="Column5376"/>
    <tableColumn id="5392" xr3:uid="{079D6C8F-2269-44C2-8B0D-23E33D0D8B58}" name="Column5377"/>
    <tableColumn id="5393" xr3:uid="{7D07BD73-38C3-463D-A433-8E2D02DD6537}" name="Column5378"/>
    <tableColumn id="5394" xr3:uid="{E1FBA519-B7E3-4398-BF0F-35DC4309EC19}" name="Column5379"/>
    <tableColumn id="5395" xr3:uid="{AF748275-C507-47DB-A647-C2B1611477B3}" name="Column5380"/>
    <tableColumn id="5396" xr3:uid="{2C7A666F-5612-479C-810E-F44ACC6F1AB5}" name="Column5381"/>
    <tableColumn id="5397" xr3:uid="{9AF3EC40-E24B-4871-8DB0-6B21CEC07D19}" name="Column5382"/>
    <tableColumn id="5398" xr3:uid="{931DAF69-D59C-40A3-A197-E76DF4530CC6}" name="Column5383"/>
    <tableColumn id="5399" xr3:uid="{AFE5A702-0DEC-47DF-89A1-303AB473F9DE}" name="Column5384"/>
    <tableColumn id="5400" xr3:uid="{823F44D5-263E-49AC-9270-9C7D74565A54}" name="Column5385"/>
    <tableColumn id="5401" xr3:uid="{CA1B87AF-BAA8-4B1C-94FC-69BAEE4DCF71}" name="Column5386"/>
    <tableColumn id="5402" xr3:uid="{D47CDF78-4821-47B8-920C-17DBB73F8A8D}" name="Column5387"/>
    <tableColumn id="5403" xr3:uid="{3917A84E-B421-4157-90F4-99E8B3906ABF}" name="Column5388"/>
    <tableColumn id="5404" xr3:uid="{B0F6B373-FCA8-47D7-A95A-DD135D6F42D8}" name="Column5389"/>
    <tableColumn id="5405" xr3:uid="{F2EAF80E-74CE-4DCB-AB64-A148F5DB7883}" name="Column5390"/>
    <tableColumn id="5406" xr3:uid="{632019EF-DA50-4EED-B14B-FAD33E446F55}" name="Column5391"/>
    <tableColumn id="5407" xr3:uid="{BE42B591-C299-429B-AB94-F7239D32279D}" name="Column5392"/>
    <tableColumn id="5408" xr3:uid="{502CF647-949F-41F9-91B1-B17E89BF5000}" name="Column5393"/>
    <tableColumn id="5409" xr3:uid="{DFE0482B-F31A-4F02-8927-58E37E2D7DE6}" name="Column5394"/>
    <tableColumn id="5410" xr3:uid="{9A01E2C7-0871-44CC-A61F-A5AC25ADD8A8}" name="Column5395"/>
    <tableColumn id="5411" xr3:uid="{91CDA115-AC45-453D-8613-730E0073FEFA}" name="Column5396"/>
    <tableColumn id="5412" xr3:uid="{A90FFEFA-E9FA-4906-ACFC-6DEB2F57F5D5}" name="Column5397"/>
    <tableColumn id="5413" xr3:uid="{FC10FF6C-3163-4890-98A2-3C41FF3D1400}" name="Column5398"/>
    <tableColumn id="5414" xr3:uid="{0CF69950-0677-4501-A55D-F5DE4126448D}" name="Column5399"/>
    <tableColumn id="5415" xr3:uid="{2F78AE2C-B20D-4F2B-94FA-EB9407E3610E}" name="Column5400"/>
    <tableColumn id="5416" xr3:uid="{B47B988A-4611-43E9-823A-125A117C7526}" name="Column5401"/>
    <tableColumn id="5417" xr3:uid="{6664BA94-8476-404B-8929-F03B7B2C9146}" name="Column5402"/>
    <tableColumn id="5418" xr3:uid="{50ADE974-65E5-4CDE-A9C0-2C0E4E08EB51}" name="Column5403"/>
    <tableColumn id="5419" xr3:uid="{3AB66776-F96F-44C7-AB92-18279AB15332}" name="Column5404"/>
    <tableColumn id="5420" xr3:uid="{854B954B-62D5-4B28-8791-4C0225503691}" name="Column5405"/>
    <tableColumn id="5421" xr3:uid="{BE972FB9-9FDB-4992-8D5B-B833C837771E}" name="Column5406"/>
    <tableColumn id="5422" xr3:uid="{9EC92223-55C2-458E-B916-76045A714BBD}" name="Column5407"/>
    <tableColumn id="5423" xr3:uid="{CC1511D7-B3AD-4EE9-9274-74BC5154B880}" name="Column5408"/>
    <tableColumn id="5424" xr3:uid="{444D142D-288B-4605-A57A-72DB5F25827E}" name="Column5409"/>
    <tableColumn id="5425" xr3:uid="{B6279A37-7B4F-47BD-BCF7-BC48B54AD294}" name="Column5410"/>
    <tableColumn id="5426" xr3:uid="{219A80F1-BA4A-43B0-AED8-6E39E4C31090}" name="Column5411"/>
    <tableColumn id="5427" xr3:uid="{B9883615-B14A-4C97-9665-F2402A7193A4}" name="Column5412"/>
    <tableColumn id="5428" xr3:uid="{6AD90535-6889-427B-AA94-C8E58E947498}" name="Column5413"/>
    <tableColumn id="5429" xr3:uid="{A3F1D46C-6AD0-45E1-9DC5-8F500E6C7C35}" name="Column5414"/>
    <tableColumn id="5430" xr3:uid="{A394056E-C85D-4F41-BC03-249FFE70D5B7}" name="Column5415"/>
    <tableColumn id="5431" xr3:uid="{D2C3DEAE-0D62-4862-9B4F-78A356C729B8}" name="Column5416"/>
    <tableColumn id="5432" xr3:uid="{64B43029-8403-4946-9EDE-8918BA160791}" name="Column5417"/>
    <tableColumn id="5433" xr3:uid="{8A0D317F-BBB3-4196-9856-CDE40F9BAB58}" name="Column5418"/>
    <tableColumn id="5434" xr3:uid="{0D7A281D-0F13-487F-8C8E-5840CE390CF1}" name="Column5419"/>
    <tableColumn id="5435" xr3:uid="{CA9BACC4-72AA-45B5-818E-5B3BEE07719A}" name="Column5420"/>
    <tableColumn id="5436" xr3:uid="{C7F653FF-0E94-4320-AB7C-1DC00263B2E2}" name="Column5421"/>
    <tableColumn id="5437" xr3:uid="{39C3D799-45FF-4BA9-B3EA-37C46E906C2B}" name="Column5422"/>
    <tableColumn id="5438" xr3:uid="{9C0467BC-BEE8-4AE6-9A55-AA5111EA59AF}" name="Column5423"/>
    <tableColumn id="5439" xr3:uid="{6F5AAF2F-1CC4-485E-96B5-E6C34C3ECC5F}" name="Column5424"/>
    <tableColumn id="5440" xr3:uid="{0E6A2B3F-F703-4C4A-9316-D332B398C919}" name="Column5425"/>
    <tableColumn id="5441" xr3:uid="{7A06DEE2-3C68-4D94-8F8C-E13AB8CDB898}" name="Column5426"/>
    <tableColumn id="5442" xr3:uid="{E4F179F3-4D42-4DF5-9E3A-4468EF51D772}" name="Column5427"/>
    <tableColumn id="5443" xr3:uid="{4A9CAEE4-970A-4EAE-83F3-B4BF7297376C}" name="Column5428"/>
    <tableColumn id="5444" xr3:uid="{599038EB-ABC1-44E5-9E00-DFB75417527E}" name="Column5429"/>
    <tableColumn id="5445" xr3:uid="{1D14CB2C-2C6F-45B9-A134-F26C1ECDA0F8}" name="Column5430"/>
    <tableColumn id="5446" xr3:uid="{8289966D-10FF-4AAF-A135-405890DFECF8}" name="Column5431"/>
    <tableColumn id="5447" xr3:uid="{74D0868D-111E-4B4F-A372-0C23F0A96DF7}" name="Column5432"/>
    <tableColumn id="5448" xr3:uid="{130719F5-BA00-4BE8-BBE8-45ADFF7645C5}" name="Column5433"/>
    <tableColumn id="5449" xr3:uid="{FCB6A43F-1BBB-4D98-98E9-D5623FFABC9D}" name="Column5434"/>
    <tableColumn id="5450" xr3:uid="{6D627F03-1181-453C-BF2C-C3C1E5F08F6C}" name="Column5435"/>
    <tableColumn id="5451" xr3:uid="{025A59A4-3F75-4BE6-8FE8-0993E451D91A}" name="Column5436"/>
    <tableColumn id="5452" xr3:uid="{0B166F10-F734-46BD-BA6F-AC6426FE36F2}" name="Column5437"/>
    <tableColumn id="5453" xr3:uid="{E4B002DD-93B1-4E33-A743-2F58359E547A}" name="Column5438"/>
    <tableColumn id="5454" xr3:uid="{68DAA04D-A87E-4CCD-9781-A1C169A26736}" name="Column5439"/>
    <tableColumn id="5455" xr3:uid="{B0F37936-C8E6-4269-9D71-CB043026C43D}" name="Column5440"/>
    <tableColumn id="5456" xr3:uid="{0FA7D370-554E-40B7-8699-F786BBE5EA29}" name="Column5441"/>
    <tableColumn id="5457" xr3:uid="{C7691E4D-64D4-4DEE-AC97-B1417AF5BE6B}" name="Column5442"/>
    <tableColumn id="5458" xr3:uid="{4701739E-DD21-4365-851A-B5869AAF77C5}" name="Column5443"/>
    <tableColumn id="5459" xr3:uid="{61A6E169-F09E-4C0A-91F4-194F3A1614BE}" name="Column5444"/>
    <tableColumn id="5460" xr3:uid="{DCAF2306-6F11-49FA-8EA6-25DA7992E834}" name="Column5445"/>
    <tableColumn id="5461" xr3:uid="{DD5281CF-5934-49AB-ABA2-81E3B0BAA0A3}" name="Column5446"/>
    <tableColumn id="5462" xr3:uid="{289B85F7-264F-4854-A495-F6AFE2099F1C}" name="Column5447"/>
    <tableColumn id="5463" xr3:uid="{20159BFA-A9DB-4F27-97CA-B9CE9D54EE23}" name="Column5448"/>
    <tableColumn id="5464" xr3:uid="{2666C22B-2412-47FE-A677-AFBAF3BBADCD}" name="Column5449"/>
    <tableColumn id="5465" xr3:uid="{372ED6C8-DA1E-4DE5-9732-4D005273B1EF}" name="Column5450"/>
    <tableColumn id="5466" xr3:uid="{D62375C7-BCC6-43C6-8780-A04A3063C643}" name="Column5451"/>
    <tableColumn id="5467" xr3:uid="{80320B5F-D508-40E7-8A50-17FF5B4CF2DD}" name="Column5452"/>
    <tableColumn id="5468" xr3:uid="{1CEAB5E3-DCAA-48EB-8C75-E15C3244A5A5}" name="Column5453"/>
    <tableColumn id="5469" xr3:uid="{A6EAF46D-A13B-4D97-A323-FB0983717967}" name="Column5454"/>
    <tableColumn id="5470" xr3:uid="{8BB948BB-9F05-4079-A724-6BA0DA8F3E0B}" name="Column5455"/>
    <tableColumn id="5471" xr3:uid="{EB91C4BB-DADE-4466-A61C-14BCAF501C21}" name="Column5456"/>
    <tableColumn id="5472" xr3:uid="{A7CA1FCE-7A97-432D-9E44-3F223EB66534}" name="Column5457"/>
    <tableColumn id="5473" xr3:uid="{BAF84C72-8C88-4D62-969B-63798B33D4A4}" name="Column5458"/>
    <tableColumn id="5474" xr3:uid="{74A919F1-96BE-420C-BF8B-E8757D6CDDAB}" name="Column5459"/>
    <tableColumn id="5475" xr3:uid="{D77EB7E6-85A4-4323-B513-E1FF5DB23D4F}" name="Column5460"/>
    <tableColumn id="5476" xr3:uid="{234840DF-A6B4-49CE-92A8-2F0732214229}" name="Column5461"/>
    <tableColumn id="5477" xr3:uid="{3303396E-9495-4DE7-A812-B75A363A499C}" name="Column5462"/>
    <tableColumn id="5478" xr3:uid="{8EB2C95B-93D3-44CD-B239-A88DA2158FBE}" name="Column5463"/>
    <tableColumn id="5479" xr3:uid="{B12AB2EA-8F04-4007-8488-07C9F57EA5EA}" name="Column5464"/>
    <tableColumn id="5480" xr3:uid="{F402B432-9A4B-48A3-9F9B-7EBB1135DDB4}" name="Column5465"/>
    <tableColumn id="5481" xr3:uid="{03394DE4-37B5-4F40-9B67-43B3D0300ABA}" name="Column5466"/>
    <tableColumn id="5482" xr3:uid="{AB12CD15-5A82-44CE-93ED-2A930690EFCA}" name="Column5467"/>
    <tableColumn id="5483" xr3:uid="{FF4CBB0A-D168-434F-8319-2431F5A2D4EB}" name="Column5468"/>
    <tableColumn id="5484" xr3:uid="{CFF5DED0-EA57-4537-85A0-15A44C2F513F}" name="Column5469"/>
    <tableColumn id="5485" xr3:uid="{5E041F67-5662-4644-B0D6-6808B453BF50}" name="Column5470"/>
    <tableColumn id="5486" xr3:uid="{83D5C9C7-7518-48EE-A6AF-6DC394CAC6EC}" name="Column5471"/>
    <tableColumn id="5487" xr3:uid="{59682464-6434-486E-9168-229FEE215FB9}" name="Column5472"/>
    <tableColumn id="5488" xr3:uid="{54D53D99-5899-4E04-B2B7-9D1EB2D0DE34}" name="Column5473"/>
    <tableColumn id="5489" xr3:uid="{EE8A8001-7E72-4EC6-A786-656A26A97242}" name="Column5474"/>
    <tableColumn id="5490" xr3:uid="{3830B2A5-B190-4A21-9F1B-C73C815AD91C}" name="Column5475"/>
    <tableColumn id="5491" xr3:uid="{BCDC2441-6EAB-45D3-A2E9-951BAE2C609A}" name="Column5476"/>
    <tableColumn id="5492" xr3:uid="{E075ED5B-6102-443C-A127-58EB0B1D468D}" name="Column5477"/>
    <tableColumn id="5493" xr3:uid="{0442B00D-CC59-4C34-B9D8-7E382665C24F}" name="Column5478"/>
    <tableColumn id="5494" xr3:uid="{6243E877-2969-4A91-95C4-8923A555188D}" name="Column5479"/>
    <tableColumn id="5495" xr3:uid="{5B1DC4DF-15D8-49D8-BA2A-5968ED4E7FAB}" name="Column5480"/>
    <tableColumn id="5496" xr3:uid="{EAEAC0E6-4D65-4F3A-8CC3-240288770C9D}" name="Column5481"/>
    <tableColumn id="5497" xr3:uid="{7EF9FA2A-EB2A-4042-B449-AC7230C184C4}" name="Column5482"/>
    <tableColumn id="5498" xr3:uid="{9C5D903A-3B35-4C34-A419-9D3B56A4B7CA}" name="Column5483"/>
    <tableColumn id="5499" xr3:uid="{75D486C2-53AB-4041-8A7D-2BFFA2D04769}" name="Column5484"/>
    <tableColumn id="5500" xr3:uid="{766864F1-FA05-4408-BEB8-C83754BFEF23}" name="Column5485"/>
    <tableColumn id="5501" xr3:uid="{F68CB219-5E37-4C16-B000-F4D6C3A4082F}" name="Column5486"/>
    <tableColumn id="5502" xr3:uid="{9E14C565-777D-4656-B0AA-D23357A24BBE}" name="Column5487"/>
    <tableColumn id="5503" xr3:uid="{818C0EEC-6FE0-491D-8793-B602ADE77685}" name="Column5488"/>
    <tableColumn id="5504" xr3:uid="{7A030D0F-1A38-4217-8D8D-D00F644B757C}" name="Column5489"/>
    <tableColumn id="5505" xr3:uid="{86CACC82-2733-4E7F-85C6-69D6842ADB70}" name="Column5490"/>
    <tableColumn id="5506" xr3:uid="{3444B711-742C-4A15-857B-BECAA3B6CC00}" name="Column5491"/>
    <tableColumn id="5507" xr3:uid="{D716B60F-8DAC-4864-BBEC-45D6F5DD2526}" name="Column5492"/>
    <tableColumn id="5508" xr3:uid="{EB30450C-BA7B-47AA-B378-05607C254FB8}" name="Column5493"/>
    <tableColumn id="5509" xr3:uid="{1B65A3F6-2E9D-475F-87BD-12A62423212F}" name="Column5494"/>
    <tableColumn id="5510" xr3:uid="{1A7837B9-C92A-4D7F-B2E0-6F76821AB6C2}" name="Column5495"/>
    <tableColumn id="5511" xr3:uid="{8DAEDCED-6C07-4E7B-AAA7-CA1E148FEECB}" name="Column5496"/>
    <tableColumn id="5512" xr3:uid="{EE48B0F2-0650-426E-8D8D-CEC7D3999844}" name="Column5497"/>
    <tableColumn id="5513" xr3:uid="{50CE9791-4951-482E-8DCD-8E0B2475BC41}" name="Column5498"/>
    <tableColumn id="5514" xr3:uid="{658A978B-4F7A-491C-AD59-A09968940C2A}" name="Column5499"/>
    <tableColumn id="5515" xr3:uid="{D3EF6421-CFB2-422B-8B0D-27238B3810BD}" name="Column5500"/>
    <tableColumn id="5516" xr3:uid="{76D32808-B256-4017-BBDA-2E84B60A6E2C}" name="Column5501"/>
    <tableColumn id="5517" xr3:uid="{6A02C89A-DEC5-44FF-8014-3AF1D460DEB7}" name="Column5502"/>
    <tableColumn id="5518" xr3:uid="{86A8C445-C031-4ED3-8F84-5BF39DF53423}" name="Column5503"/>
    <tableColumn id="5519" xr3:uid="{EE0C4B1F-307B-4CD4-B291-4FAE0C986CC1}" name="Column5504"/>
    <tableColumn id="5520" xr3:uid="{C969FEAF-38AD-4071-BEB4-F75C5A567FBA}" name="Column5505"/>
    <tableColumn id="5521" xr3:uid="{7267C342-F2DA-4E62-BF6A-9A84C1F38F13}" name="Column5506"/>
    <tableColumn id="5522" xr3:uid="{F2C7D8F7-7050-49D2-8450-BF68AB72F91F}" name="Column5507"/>
    <tableColumn id="5523" xr3:uid="{8607BAE4-916A-4F44-A190-4B4B8B5A1159}" name="Column5508"/>
    <tableColumn id="5524" xr3:uid="{6AD4AD5A-CD5E-4317-968F-8944095A6AA0}" name="Column5509"/>
    <tableColumn id="5525" xr3:uid="{D7B5D3A2-A586-46BD-906C-05E1D4E63DC8}" name="Column5510"/>
    <tableColumn id="5526" xr3:uid="{520A78FC-3A64-496D-9876-E19E800D0BE8}" name="Column5511"/>
    <tableColumn id="5527" xr3:uid="{B6BEB2F9-B188-4D8A-B2A0-5F0B7D9D5757}" name="Column5512"/>
    <tableColumn id="5528" xr3:uid="{D174C99A-8DF2-436E-8255-A79C54D0683E}" name="Column5513"/>
    <tableColumn id="5529" xr3:uid="{8155587D-E783-4D53-BAAC-F4A884B2BB48}" name="Column5514"/>
    <tableColumn id="5530" xr3:uid="{485DC3B5-8CF2-4E09-B215-9887D9605BA2}" name="Column5515"/>
    <tableColumn id="5531" xr3:uid="{708282A6-7BE6-4EF1-9412-57EB449CB660}" name="Column5516"/>
    <tableColumn id="5532" xr3:uid="{90E40266-2407-4C96-87AD-06D15997F389}" name="Column5517"/>
    <tableColumn id="5533" xr3:uid="{017F296C-CA5C-4FEE-8287-DCDCDC58D448}" name="Column5518"/>
    <tableColumn id="5534" xr3:uid="{131EDF52-8F87-4BB4-85A9-9E0BDA368A67}" name="Column5519"/>
    <tableColumn id="5535" xr3:uid="{C3983CDB-D41E-4ED6-84E4-6DC97182CB2E}" name="Column5520"/>
    <tableColumn id="5536" xr3:uid="{0C1DE7D2-FD71-4666-8D88-738378985497}" name="Column5521"/>
    <tableColumn id="5537" xr3:uid="{2FA66B2E-1911-4080-B127-1DDB87FDCBAE}" name="Column5522"/>
    <tableColumn id="5538" xr3:uid="{ADE9FD63-B257-4BF1-A3CE-FFB565E24E75}" name="Column5523"/>
    <tableColumn id="5539" xr3:uid="{9A9D3489-ED98-485F-BBF3-45BB38761C4D}" name="Column5524"/>
    <tableColumn id="5540" xr3:uid="{E6309119-B0B8-4157-8B9D-F6A76491C5AF}" name="Column5525"/>
    <tableColumn id="5541" xr3:uid="{A8A4A479-9EA9-4E00-A188-3B105EC5F783}" name="Column5526"/>
    <tableColumn id="5542" xr3:uid="{550CA279-BFFD-4A1D-B3BC-0742F03D6D87}" name="Column5527"/>
    <tableColumn id="5543" xr3:uid="{8A3B52A8-67C6-4DFF-98F3-4F1AEAFE8012}" name="Column5528"/>
    <tableColumn id="5544" xr3:uid="{8C492460-E3E0-4956-ADA6-AB09948FEE50}" name="Column5529"/>
    <tableColumn id="5545" xr3:uid="{501A164D-CCBF-401D-9CC5-67B3CF83A457}" name="Column5530"/>
    <tableColumn id="5546" xr3:uid="{D7367570-BF14-49D8-897A-D35FDF0FB66B}" name="Column5531"/>
    <tableColumn id="5547" xr3:uid="{13497823-6AF4-4D31-AA40-92E19712F17A}" name="Column5532"/>
    <tableColumn id="5548" xr3:uid="{9A236EF1-0A70-4C0D-A9FE-8CE8CE15B6DF}" name="Column5533"/>
    <tableColumn id="5549" xr3:uid="{BF9F1E50-51D6-4F45-843F-4B660F7E0D71}" name="Column5534"/>
    <tableColumn id="5550" xr3:uid="{10222190-9EA9-4B8B-9B25-52FFB765A415}" name="Column5535"/>
    <tableColumn id="5551" xr3:uid="{7AB53AE1-BE1B-491E-AB4B-83B2F35A036B}" name="Column5536"/>
    <tableColumn id="5552" xr3:uid="{60FAEF7F-628D-451C-BC78-F9FD1A5E964B}" name="Column5537"/>
    <tableColumn id="5553" xr3:uid="{3601A2F8-4EC8-45A6-A0B1-A97F25943EC3}" name="Column5538"/>
    <tableColumn id="5554" xr3:uid="{1640CB3E-693F-4F5E-AB7A-143A318F49FC}" name="Column5539"/>
    <tableColumn id="5555" xr3:uid="{1AA9BFD1-1217-4639-9D05-CD6DE07707F8}" name="Column5540"/>
    <tableColumn id="5556" xr3:uid="{C7EFC2C5-3921-4B02-AA7D-D8E4D5EA6C0C}" name="Column5541"/>
    <tableColumn id="5557" xr3:uid="{1D8AC5E1-18C4-45C7-ABA6-3D4953484F15}" name="Column5542"/>
    <tableColumn id="5558" xr3:uid="{89D36DF6-366D-4AA9-ABC2-E80C75E30342}" name="Column5543"/>
    <tableColumn id="5559" xr3:uid="{9160AC1A-F760-43EF-A240-BC6218FB0404}" name="Column5544"/>
    <tableColumn id="5560" xr3:uid="{A80876FF-6150-44FA-97D1-BB8EADC96772}" name="Column5545"/>
    <tableColumn id="5561" xr3:uid="{42D26DD7-D710-4C01-A0B2-F547455696CA}" name="Column5546"/>
    <tableColumn id="5562" xr3:uid="{24B001F2-689E-434F-AED3-B3DCA580F9B8}" name="Column5547"/>
    <tableColumn id="5563" xr3:uid="{7FA1D1D4-A1A2-488C-8442-0DF2480D54D3}" name="Column5548"/>
    <tableColumn id="5564" xr3:uid="{DE485774-5308-4DB6-85D2-5A4C5D73B26D}" name="Column5549"/>
    <tableColumn id="5565" xr3:uid="{DADC3317-08BD-451D-8610-470890DB7D38}" name="Column5550"/>
    <tableColumn id="5566" xr3:uid="{0E50145E-43EF-4E4F-B07E-2059FAFE2F54}" name="Column5551"/>
    <tableColumn id="5567" xr3:uid="{C3E04A93-2410-43D4-A39A-AAAE37D4FA32}" name="Column5552"/>
    <tableColumn id="5568" xr3:uid="{283B1C7B-D3C2-4036-B411-E1A709503701}" name="Column5553"/>
    <tableColumn id="5569" xr3:uid="{564943F5-7FA0-46BE-A1C5-491E740F17DE}" name="Column5554"/>
    <tableColumn id="5570" xr3:uid="{A7A6A2FA-F87C-47B5-A284-4CD297614431}" name="Column5555"/>
    <tableColumn id="5571" xr3:uid="{0B691BEA-9387-4032-A5E8-6A03E71BB69F}" name="Column5556"/>
    <tableColumn id="5572" xr3:uid="{324B1663-280A-4E27-A5D7-1399577CDE43}" name="Column5557"/>
    <tableColumn id="5573" xr3:uid="{DB96F7AD-BD71-44FC-8689-148482ACDAF9}" name="Column5558"/>
    <tableColumn id="5574" xr3:uid="{854B91BA-3F1D-44B8-898B-F432DA76F375}" name="Column5559"/>
    <tableColumn id="5575" xr3:uid="{F38AC234-C626-433A-8DC9-A55276AA698B}" name="Column5560"/>
    <tableColumn id="5576" xr3:uid="{174D5D9A-F258-4407-99ED-A7275C8360EC}" name="Column5561"/>
    <tableColumn id="5577" xr3:uid="{7DC06468-A904-465D-9656-A20D60A083E7}" name="Column5562"/>
    <tableColumn id="5578" xr3:uid="{D6946B35-3775-4382-ADC6-EF0EA2081D6A}" name="Column5563"/>
    <tableColumn id="5579" xr3:uid="{C8E7EFD5-B013-4975-9226-7985A910F033}" name="Column5564"/>
    <tableColumn id="5580" xr3:uid="{37EA361A-4CFB-44A5-8672-D5D59A88E153}" name="Column5565"/>
    <tableColumn id="5581" xr3:uid="{E39AAB13-AA97-43C3-AD15-9B6C1EDDF6FF}" name="Column5566"/>
    <tableColumn id="5582" xr3:uid="{B28FD554-6350-44DA-AA36-50584A6E346E}" name="Column5567"/>
    <tableColumn id="5583" xr3:uid="{8140C513-6B7E-45B1-8648-AAADFE71E215}" name="Column5568"/>
    <tableColumn id="5584" xr3:uid="{DFC546A8-1432-416B-9A0F-AB1C9821DAE6}" name="Column5569"/>
    <tableColumn id="5585" xr3:uid="{F453B829-7650-4E26-9678-4BD960827E58}" name="Column5570"/>
    <tableColumn id="5586" xr3:uid="{8450E734-DECA-4608-B63B-889A317E42DB}" name="Column5571"/>
    <tableColumn id="5587" xr3:uid="{4AA5149D-82AE-4C7F-B10D-FE66AE5B5216}" name="Column5572"/>
    <tableColumn id="5588" xr3:uid="{1934B509-F7FE-4138-BE75-6235CCBC9372}" name="Column5573"/>
    <tableColumn id="5589" xr3:uid="{F5B132D6-C39A-4A46-A285-A262EDF6A1B9}" name="Column5574"/>
    <tableColumn id="5590" xr3:uid="{20AC1294-44B6-4A5C-B2B5-8B64EFA82F5E}" name="Column5575"/>
    <tableColumn id="5591" xr3:uid="{A0D9BA85-917B-4FB2-BC03-8C3EE36A8D11}" name="Column5576"/>
    <tableColumn id="5592" xr3:uid="{54684DAE-2450-4C74-88F5-69A04795FAF0}" name="Column5577"/>
    <tableColumn id="5593" xr3:uid="{A32A85B3-64BD-43F8-B886-DBBB71DDFE93}" name="Column5578"/>
    <tableColumn id="5594" xr3:uid="{04B86EF4-653E-4642-9B2B-693672085111}" name="Column5579"/>
    <tableColumn id="5595" xr3:uid="{A0CAA510-5E0B-48A9-B9C8-164EFF24A19D}" name="Column5580"/>
    <tableColumn id="5596" xr3:uid="{33AB4574-C55E-438B-8640-604119196CA6}" name="Column5581"/>
    <tableColumn id="5597" xr3:uid="{076CBB22-89E8-4500-9446-9B12CBF446E0}" name="Column5582"/>
    <tableColumn id="5598" xr3:uid="{0851731E-C964-4761-BE55-3AE1367F25D6}" name="Column5583"/>
    <tableColumn id="5599" xr3:uid="{8318ADBD-A0B1-4EC4-BCEA-305D22ADE222}" name="Column5584"/>
    <tableColumn id="5600" xr3:uid="{532FC8A0-AF6E-44EE-AFF4-E73883FCDC41}" name="Column5585"/>
    <tableColumn id="5601" xr3:uid="{1B08DA32-98A6-43B3-89F3-156293CEAC1A}" name="Column5586"/>
    <tableColumn id="5602" xr3:uid="{27C72A12-AB51-46E0-BF10-948768093068}" name="Column5587"/>
    <tableColumn id="5603" xr3:uid="{70906CE5-B068-4C9A-8388-AE0EC7951BC2}" name="Column5588"/>
    <tableColumn id="5604" xr3:uid="{2DE0B0A8-4EEE-44E6-8FEC-00C71DD3426C}" name="Column5589"/>
    <tableColumn id="5605" xr3:uid="{30294720-D97E-479D-A6D3-02AD8650D5D2}" name="Column5590"/>
    <tableColumn id="5606" xr3:uid="{3B027305-F731-4CFD-83BA-854B87627BF5}" name="Column5591"/>
    <tableColumn id="5607" xr3:uid="{1C65FEAE-7F3C-4686-8DF2-F8E61C6785FA}" name="Column5592"/>
    <tableColumn id="5608" xr3:uid="{467989FB-C3A1-4B9C-9935-5E53D27E6801}" name="Column5593"/>
    <tableColumn id="5609" xr3:uid="{B43FD967-518D-42E8-A4BE-3A973E5C5EA8}" name="Column5594"/>
    <tableColumn id="5610" xr3:uid="{26AA639E-9CA3-4C30-9F2D-FDEC40325EC1}" name="Column5595"/>
    <tableColumn id="5611" xr3:uid="{02B13515-B29B-47B7-825F-2B52C946E154}" name="Column5596"/>
    <tableColumn id="5612" xr3:uid="{D5BF3FE4-8025-4A9C-94FA-2F23CB064AA1}" name="Column5597"/>
    <tableColumn id="5613" xr3:uid="{7BBD5B93-76F1-4542-8B6F-71FB82C4DA72}" name="Column5598"/>
    <tableColumn id="5614" xr3:uid="{FD787DE3-CFA8-47B8-AB38-7D817D7E0B82}" name="Column5599"/>
    <tableColumn id="5615" xr3:uid="{31A2AF31-57E8-430B-AEBA-A3DF2054734D}" name="Column5600"/>
    <tableColumn id="5616" xr3:uid="{5701B886-48E9-4D26-8691-02D6E15A9F80}" name="Column5601"/>
    <tableColumn id="5617" xr3:uid="{A63E0513-B47A-4048-B612-040CB433475B}" name="Column5602"/>
    <tableColumn id="5618" xr3:uid="{21F1F0E5-3C78-4460-956F-0F6B9C56861A}" name="Column5603"/>
    <tableColumn id="5619" xr3:uid="{62F6AA30-4888-4F33-BF74-BCDD6C437C08}" name="Column5604"/>
    <tableColumn id="5620" xr3:uid="{35D67393-92F8-46FD-9CF9-2A329ACFF13D}" name="Column5605"/>
    <tableColumn id="5621" xr3:uid="{C0362CED-A99A-43A5-B0A8-FEAB18BD2CD9}" name="Column5606"/>
    <tableColumn id="5622" xr3:uid="{E44C943E-EA34-4739-92B3-5E2AD282D80B}" name="Column5607"/>
    <tableColumn id="5623" xr3:uid="{7C5FA9B1-757C-40F4-9D40-0AC77255FC20}" name="Column5608"/>
    <tableColumn id="5624" xr3:uid="{EF53E98C-A285-4DE0-ABAF-82D7EEF68ADC}" name="Column5609"/>
    <tableColumn id="5625" xr3:uid="{251270E9-4CE9-44DB-8AFA-2EC5432CC82F}" name="Column5610"/>
    <tableColumn id="5626" xr3:uid="{7FE183E6-0337-4B2F-AC92-62EBFCE89B50}" name="Column5611"/>
    <tableColumn id="5627" xr3:uid="{45C5BEDD-0680-47ED-95B9-9B88E30EF048}" name="Column5612"/>
    <tableColumn id="5628" xr3:uid="{19AA5BF8-72DA-4C1A-A8FE-97CEE780ACCC}" name="Column5613"/>
    <tableColumn id="5629" xr3:uid="{153D94EF-9BC2-4E5E-8706-4B83F2A249A4}" name="Column5614"/>
    <tableColumn id="5630" xr3:uid="{C306AC03-DC25-4C9C-9AC3-00D3936FFFE4}" name="Column5615"/>
    <tableColumn id="5631" xr3:uid="{E50D3451-FA83-4F31-B53B-F6E65E4DFC12}" name="Column5616"/>
    <tableColumn id="5632" xr3:uid="{F0528FEA-0BC3-4C85-A80A-EDAE72C87455}" name="Column5617"/>
    <tableColumn id="5633" xr3:uid="{57510D14-E2AC-40D1-9119-14FB9AB616EA}" name="Column5618"/>
    <tableColumn id="5634" xr3:uid="{FB9C647C-22E9-41F2-BE5B-F8B716A792FC}" name="Column5619"/>
    <tableColumn id="5635" xr3:uid="{0D31DFA3-0FED-458A-B9CA-DEFF1BE3B7EB}" name="Column5620"/>
    <tableColumn id="5636" xr3:uid="{D2F72ACA-674D-4F1D-801D-0010CF7897CF}" name="Column5621"/>
    <tableColumn id="5637" xr3:uid="{66D4C5F2-3817-436C-A8E6-23A8F6C46B1D}" name="Column5622"/>
    <tableColumn id="5638" xr3:uid="{B6AAEA39-8834-43AE-903B-8F0F907A850C}" name="Column5623"/>
    <tableColumn id="5639" xr3:uid="{7E5AEB8D-6A1B-458E-82B3-DE7F038F8DA9}" name="Column5624"/>
    <tableColumn id="5640" xr3:uid="{2DC7A9C3-C685-4BA1-92DF-313F5911CEFB}" name="Column5625"/>
    <tableColumn id="5641" xr3:uid="{ED8C3937-F25F-4AF1-A521-0B4727689B43}" name="Column5626"/>
    <tableColumn id="5642" xr3:uid="{C1F3F051-2383-4BB1-9BCE-55E17FB1C031}" name="Column5627"/>
    <tableColumn id="5643" xr3:uid="{168CBC5A-0DC5-42AC-9A75-8E7B63B24903}" name="Column5628"/>
    <tableColumn id="5644" xr3:uid="{CC2CD761-1FE3-4282-90C4-EBC8F6B6E820}" name="Column5629"/>
    <tableColumn id="5645" xr3:uid="{A4292C8B-758D-4BCD-9B0E-ACF6550C6AC9}" name="Column5630"/>
    <tableColumn id="5646" xr3:uid="{243FD365-232B-4846-AD00-3CFD276158AD}" name="Column5631"/>
    <tableColumn id="5647" xr3:uid="{23507B55-4460-44C3-BF3E-1B45D7B87AEF}" name="Column5632"/>
    <tableColumn id="5648" xr3:uid="{F5E8A350-3628-49DB-AA5D-CA9591592470}" name="Column5633"/>
    <tableColumn id="5649" xr3:uid="{A91282C4-B2A7-4185-96A9-7C0A903226B6}" name="Column5634"/>
    <tableColumn id="5650" xr3:uid="{32969256-1A3A-407C-B0CB-C79CF712B09F}" name="Column5635"/>
    <tableColumn id="5651" xr3:uid="{040D044D-B0D0-454F-9E00-61E0FB88E953}" name="Column5636"/>
    <tableColumn id="5652" xr3:uid="{EC23D391-A2E8-4368-A5AD-B06722484824}" name="Column5637"/>
    <tableColumn id="5653" xr3:uid="{578C3A5A-5D24-452D-AD76-BA3898041E2A}" name="Column5638"/>
    <tableColumn id="5654" xr3:uid="{7EA90746-7874-4776-91FA-8CC60905F85C}" name="Column5639"/>
    <tableColumn id="5655" xr3:uid="{386FCE5E-3F5F-4C2E-A2D4-75412DC9F1BA}" name="Column5640"/>
    <tableColumn id="5656" xr3:uid="{5A991A5D-F9E8-4B26-978A-705B263377FA}" name="Column5641"/>
    <tableColumn id="5657" xr3:uid="{C4F3080F-4C6B-4299-8869-6574970A937D}" name="Column5642"/>
    <tableColumn id="5658" xr3:uid="{A553E4BB-7324-4FC1-BCDF-C81022D79F59}" name="Column5643"/>
    <tableColumn id="5659" xr3:uid="{6CA49158-CA3F-437D-9364-4C9BBB9D01E6}" name="Column5644"/>
    <tableColumn id="5660" xr3:uid="{B2DC5599-6CF7-4BD5-80EE-C17831011FB6}" name="Column5645"/>
    <tableColumn id="5661" xr3:uid="{364B78AA-92D3-4C40-94F9-337930BBF6C9}" name="Column5646"/>
    <tableColumn id="5662" xr3:uid="{D3CCB1D4-B4A0-4B97-83B5-450800D44B13}" name="Column5647"/>
    <tableColumn id="5663" xr3:uid="{59B45CB2-4D09-4137-9A21-B531AD709C9E}" name="Column5648"/>
    <tableColumn id="5664" xr3:uid="{FD378E49-9CCB-4E02-9288-4091C505E5C4}" name="Column5649"/>
    <tableColumn id="5665" xr3:uid="{90DAF7F4-6F45-4209-BD47-22456A5DD3A6}" name="Column5650"/>
    <tableColumn id="5666" xr3:uid="{637EE5D1-2364-42C3-B682-8CF6E9B7C3E3}" name="Column5651"/>
    <tableColumn id="5667" xr3:uid="{F0AC8992-129A-41B9-96E2-FF4C111DC73E}" name="Column5652"/>
    <tableColumn id="5668" xr3:uid="{D34F4BA8-65A6-40A4-B0C8-E932194DDDA0}" name="Column5653"/>
    <tableColumn id="5669" xr3:uid="{43DE6338-C2BA-438F-A124-E5D729175449}" name="Column5654"/>
    <tableColumn id="5670" xr3:uid="{11D370F2-FA1C-4052-B82F-223122BB378F}" name="Column5655"/>
    <tableColumn id="5671" xr3:uid="{BB4AA538-9C31-4DEB-AE2D-7FDBB14B8D24}" name="Column5656"/>
    <tableColumn id="5672" xr3:uid="{3AF15411-F991-4E79-A58C-263FEBC8622E}" name="Column5657"/>
    <tableColumn id="5673" xr3:uid="{08A3A478-6239-4B6F-84A3-D80A3EA90488}" name="Column5658"/>
    <tableColumn id="5674" xr3:uid="{7FCEAD6C-EABA-4406-86F2-FAB472645890}" name="Column5659"/>
    <tableColumn id="5675" xr3:uid="{44E2F326-85D1-4FF9-846C-9202825AB87B}" name="Column5660"/>
    <tableColumn id="5676" xr3:uid="{8E26F251-C444-43B3-85E6-D264275153A4}" name="Column5661"/>
    <tableColumn id="5677" xr3:uid="{314A95C1-8D8A-4918-80D4-2FC995F2F1EB}" name="Column5662"/>
    <tableColumn id="5678" xr3:uid="{647016C1-35F6-4AEB-AD37-109582AAE400}" name="Column5663"/>
    <tableColumn id="5679" xr3:uid="{97551445-FA36-4526-BD3D-8F47D50A000A}" name="Column5664"/>
    <tableColumn id="5680" xr3:uid="{F440C0B9-ADA6-44A3-A8AD-0F00EF9DF992}" name="Column5665"/>
    <tableColumn id="5681" xr3:uid="{C151EA40-4B25-429C-9FB0-7C4E766B02E6}" name="Column5666"/>
    <tableColumn id="5682" xr3:uid="{14D635F5-AB09-486D-8694-3C1C07F5F233}" name="Column5667"/>
    <tableColumn id="5683" xr3:uid="{D1A15004-D20F-4331-ABB5-DAD0AC25B8D7}" name="Column5668"/>
    <tableColumn id="5684" xr3:uid="{A63D468A-5A5E-47D0-9B83-1EEE2C7644B1}" name="Column5669"/>
    <tableColumn id="5685" xr3:uid="{6B10F205-2958-4BD6-AECC-81DBE6313536}" name="Column5670"/>
    <tableColumn id="5686" xr3:uid="{FFEB0F97-604F-4DD5-AE6C-BE99C77801D8}" name="Column5671"/>
    <tableColumn id="5687" xr3:uid="{08FE932E-6CBD-49EB-A774-F5833BE846BF}" name="Column5672"/>
    <tableColumn id="5688" xr3:uid="{BF880608-03BA-43B5-AFF2-A46AFCDB4A8F}" name="Column5673"/>
    <tableColumn id="5689" xr3:uid="{07BA706B-A534-4C98-8CE8-3F9DB3F92A96}" name="Column5674"/>
    <tableColumn id="5690" xr3:uid="{10B1A5B7-96CE-4CFA-983E-8897BB19BA65}" name="Column5675"/>
    <tableColumn id="5691" xr3:uid="{2E6A6551-38E1-427A-9CF7-50F2D0AEF378}" name="Column5676"/>
    <tableColumn id="5692" xr3:uid="{B3525D96-173B-4C2B-943C-E974A1441AB4}" name="Column5677"/>
    <tableColumn id="5693" xr3:uid="{B80759F1-9734-4CC5-AFBB-191CA2C4ED2D}" name="Column5678"/>
    <tableColumn id="5694" xr3:uid="{C16DFC35-8291-4562-91C9-0AE8BE843687}" name="Column5679"/>
    <tableColumn id="5695" xr3:uid="{06EF2209-2E43-45EA-80A6-2C752509F540}" name="Column5680"/>
    <tableColumn id="5696" xr3:uid="{88E2EEB1-E362-4A3C-959E-AB4BE00A704F}" name="Column5681"/>
    <tableColumn id="5697" xr3:uid="{43E30483-70B5-4D7C-8188-C8A2B055BC98}" name="Column5682"/>
    <tableColumn id="5698" xr3:uid="{F054CFFF-B733-4B47-958E-06AC92E96DB0}" name="Column5683"/>
    <tableColumn id="5699" xr3:uid="{CAD7DAAD-2D55-4759-87A0-FE746BEEFE9D}" name="Column5684"/>
    <tableColumn id="5700" xr3:uid="{C7097E69-6ABC-4637-80BB-1A2DD6EF4F39}" name="Column5685"/>
    <tableColumn id="5701" xr3:uid="{89B62FD3-2488-47EA-8D86-EC780EB0970D}" name="Column5686"/>
    <tableColumn id="5702" xr3:uid="{54D7C36E-D2EA-47A0-982A-0A3FB339856E}" name="Column5687"/>
    <tableColumn id="5703" xr3:uid="{8C67852B-2DF9-4193-B35A-88F2146DFFB4}" name="Column5688"/>
    <tableColumn id="5704" xr3:uid="{86488756-4A2B-4E50-9017-5D4A97DE66D4}" name="Column5689"/>
    <tableColumn id="5705" xr3:uid="{70B41168-A456-49F9-AB4D-862145E508DB}" name="Column5690"/>
    <tableColumn id="5706" xr3:uid="{E4D75810-C5FB-487E-B252-557D96C929EE}" name="Column5691"/>
    <tableColumn id="5707" xr3:uid="{A4D6D516-9542-4692-839D-78D10363C34D}" name="Column5692"/>
    <tableColumn id="5708" xr3:uid="{DE68787A-BC1C-4E8E-A39E-E11545EA7594}" name="Column5693"/>
    <tableColumn id="5709" xr3:uid="{3C739847-9276-4505-8A77-BC10F9C319D8}" name="Column5694"/>
    <tableColumn id="5710" xr3:uid="{95987994-B145-421A-A0D5-27B1C890CAD4}" name="Column5695"/>
    <tableColumn id="5711" xr3:uid="{B5216BA8-157B-4B70-868C-25E09CC32B71}" name="Column5696"/>
    <tableColumn id="5712" xr3:uid="{314341C9-B01A-4C46-AE3A-99D9BC6D48C2}" name="Column5697"/>
    <tableColumn id="5713" xr3:uid="{2037BF43-E5FD-4615-B1C0-BE08488BB6F2}" name="Column5698"/>
    <tableColumn id="5714" xr3:uid="{DB1DD238-903D-4194-B936-5957F51826D3}" name="Column5699"/>
    <tableColumn id="5715" xr3:uid="{8DEA897B-3410-4C85-AE17-032E4A1F6738}" name="Column5700"/>
    <tableColumn id="5716" xr3:uid="{C992EB27-7DD0-4098-820C-4A80D7D4C631}" name="Column5701"/>
    <tableColumn id="5717" xr3:uid="{88FBBD7E-7A9A-4858-A468-1E0AB491712E}" name="Column5702"/>
    <tableColumn id="5718" xr3:uid="{F28D8AC8-202C-4B38-926F-3662E701F696}" name="Column5703"/>
    <tableColumn id="5719" xr3:uid="{4212814C-6DE8-4111-BA20-158E23D1AF3E}" name="Column5704"/>
    <tableColumn id="5720" xr3:uid="{8F7D31E9-AB5C-4753-9934-13E7762C5DE5}" name="Column5705"/>
    <tableColumn id="5721" xr3:uid="{8483FF16-ABEA-424E-B41B-06BE19D8DFE0}" name="Column5706"/>
    <tableColumn id="5722" xr3:uid="{194E9312-C72D-497A-A0EA-820674837213}" name="Column5707"/>
    <tableColumn id="5723" xr3:uid="{EC2CB853-08B0-4DB9-8949-7346AE4AB12E}" name="Column5708"/>
    <tableColumn id="5724" xr3:uid="{3EF4BFA1-F970-481F-9A93-4B579DCEDF5D}" name="Column5709"/>
    <tableColumn id="5725" xr3:uid="{79F6F2F5-23AC-43FE-9728-1EFB9C92EA05}" name="Column5710"/>
    <tableColumn id="5726" xr3:uid="{9DD7753A-C2C7-4EB2-B5D5-CEE0EDC42441}" name="Column5711"/>
    <tableColumn id="5727" xr3:uid="{9C46EDB6-F395-40B1-8851-D83C01733727}" name="Column5712"/>
    <tableColumn id="5728" xr3:uid="{2FFF22E4-74AA-460B-8E64-B9265C4C3614}" name="Column5713"/>
    <tableColumn id="5729" xr3:uid="{E471EF1E-B0D7-41EA-84E7-CA847891D127}" name="Column5714"/>
    <tableColumn id="5730" xr3:uid="{22C74F7E-6DF7-407C-A4D0-F0C0B820AA52}" name="Column5715"/>
    <tableColumn id="5731" xr3:uid="{2ABDBA2D-E064-4930-942D-8ACD4FB48F49}" name="Column5716"/>
    <tableColumn id="5732" xr3:uid="{762D1CF6-64AA-4722-9605-0BFB99C5BCC3}" name="Column5717"/>
    <tableColumn id="5733" xr3:uid="{3994345A-63B4-4223-A182-16D8F4C81B20}" name="Column5718"/>
    <tableColumn id="5734" xr3:uid="{92F4D401-32E6-4EF4-BA1F-85C4ABD8BC40}" name="Column5719"/>
    <tableColumn id="5735" xr3:uid="{0D2B30D9-F528-4829-B05C-8CC68F5AB4E6}" name="Column5720"/>
    <tableColumn id="5736" xr3:uid="{2E78BF1A-B5D6-4315-8519-0F1284DD7A62}" name="Column5721"/>
    <tableColumn id="5737" xr3:uid="{DC2942E6-B24C-4A1D-942C-D194E3B054C1}" name="Column5722"/>
    <tableColumn id="5738" xr3:uid="{E6859084-1813-46A5-8E84-DB79B7B45FA1}" name="Column5723"/>
    <tableColumn id="5739" xr3:uid="{2E3B1058-5B5C-4969-948C-154D10714C9E}" name="Column5724"/>
    <tableColumn id="5740" xr3:uid="{DA67703D-6DD2-4A14-9823-983EF8E5ABCA}" name="Column5725"/>
    <tableColumn id="5741" xr3:uid="{5660DF15-925F-4DDB-AA55-8B537FD8A176}" name="Column5726"/>
    <tableColumn id="5742" xr3:uid="{009E19B6-2CE1-48A5-A96F-5743CB781190}" name="Column5727"/>
    <tableColumn id="5743" xr3:uid="{1469BAE0-9ECA-4F80-A5AD-2B8D2F4CDEEC}" name="Column5728"/>
    <tableColumn id="5744" xr3:uid="{DCF3009A-A8C1-4F3B-9926-5B3C7AF1735A}" name="Column5729"/>
    <tableColumn id="5745" xr3:uid="{B4A30427-8F2F-4C64-A617-53988E437A84}" name="Column5730"/>
    <tableColumn id="5746" xr3:uid="{86D06905-948E-474B-9F33-E4CA45D21FCC}" name="Column5731"/>
    <tableColumn id="5747" xr3:uid="{E58CD98F-A3A6-4ABE-B8A4-B46E342AC4D8}" name="Column5732"/>
    <tableColumn id="5748" xr3:uid="{992D5942-7EF1-4418-BB4B-A706B6D8B44E}" name="Column5733"/>
    <tableColumn id="5749" xr3:uid="{81F6BF17-F90F-4BA3-BBA6-A8B9527FA05E}" name="Column5734"/>
    <tableColumn id="5750" xr3:uid="{90717788-C032-4168-A867-826573135F9E}" name="Column5735"/>
    <tableColumn id="5751" xr3:uid="{528832B2-96FC-4680-B939-41043F6F8A8C}" name="Column5736"/>
    <tableColumn id="5752" xr3:uid="{01B4B528-F212-42AE-9458-5B55C49017DC}" name="Column5737"/>
    <tableColumn id="5753" xr3:uid="{9B46902B-E4D1-4B00-8F95-B42E93880A23}" name="Column5738"/>
    <tableColumn id="5754" xr3:uid="{A816FC56-D2E8-41D9-97F7-0DBB73FA01E7}" name="Column5739"/>
    <tableColumn id="5755" xr3:uid="{8F096875-BC43-4AB4-BF91-5C6C6A579EB9}" name="Column5740"/>
    <tableColumn id="5756" xr3:uid="{FD91887E-D47A-4E6C-BF78-2A3B7AC9F307}" name="Column5741"/>
    <tableColumn id="5757" xr3:uid="{C65B2232-39EF-46C8-8161-4D4E0CAE8DB7}" name="Column5742"/>
    <tableColumn id="5758" xr3:uid="{88A5E4E7-65FE-4368-8155-41E5828E16D4}" name="Column5743"/>
    <tableColumn id="5759" xr3:uid="{7A4211B1-5534-41D8-8FE8-99AF4070E3C0}" name="Column5744"/>
    <tableColumn id="5760" xr3:uid="{8DA0C15B-0C52-4D57-8A77-7140FDCC1A78}" name="Column5745"/>
    <tableColumn id="5761" xr3:uid="{8177887A-B19A-458E-9C12-DD786A77BA72}" name="Column5746"/>
    <tableColumn id="5762" xr3:uid="{AEA311A1-7D55-4801-AA16-B8EC793BDC29}" name="Column5747"/>
    <tableColumn id="5763" xr3:uid="{2B4CE4B7-6BFA-4406-8E37-653CEBFDB028}" name="Column5748"/>
    <tableColumn id="5764" xr3:uid="{FED16A8C-E561-4C2E-ADA8-85C8D6E006E1}" name="Column5749"/>
    <tableColumn id="5765" xr3:uid="{03B888AF-C1FF-47E0-9F5F-FCEC3AD27A5C}" name="Column5750"/>
    <tableColumn id="5766" xr3:uid="{01B1479A-5B91-44FD-B1A3-6AA81E5E2313}" name="Column5751"/>
    <tableColumn id="5767" xr3:uid="{967455E8-FE40-4B7A-BDD3-B89E7B3F02FB}" name="Column5752"/>
    <tableColumn id="5768" xr3:uid="{F0286B6D-DB5E-4E17-9EB6-33186292D05C}" name="Column5753"/>
    <tableColumn id="5769" xr3:uid="{17F27424-7AF7-437A-8F18-B13385FD9F42}" name="Column5754"/>
    <tableColumn id="5770" xr3:uid="{B8298242-7B84-4B49-A83E-45E84C210F65}" name="Column5755"/>
    <tableColumn id="5771" xr3:uid="{6F451133-5850-4E4D-8C65-144B0AADC29D}" name="Column5756"/>
    <tableColumn id="5772" xr3:uid="{B32736F4-659A-48A1-9413-CD1A7B0DDC8B}" name="Column5757"/>
    <tableColumn id="5773" xr3:uid="{27BCEBD6-01B9-4314-9D2C-D19F4EE9E8A0}" name="Column5758"/>
    <tableColumn id="5774" xr3:uid="{4ABF2850-4F5B-4084-A774-15C1A539F382}" name="Column5759"/>
    <tableColumn id="5775" xr3:uid="{F923880F-B43B-4E80-8B4F-0E39A76FC5AA}" name="Column5760"/>
    <tableColumn id="5776" xr3:uid="{48766C7E-A720-448D-8006-1FEC4247002C}" name="Column5761"/>
    <tableColumn id="5777" xr3:uid="{98A913FF-886E-4C0A-B8F0-5FC4657E58FB}" name="Column5762"/>
    <tableColumn id="5778" xr3:uid="{E04456EF-56E5-486B-BA98-BD46244C4FDA}" name="Column5763"/>
    <tableColumn id="5779" xr3:uid="{6445670B-30E7-4CBD-B1A9-14FACCB22AA2}" name="Column5764"/>
    <tableColumn id="5780" xr3:uid="{09CEE6F9-83B0-4DCC-A091-99D8265F7D8C}" name="Column5765"/>
    <tableColumn id="5781" xr3:uid="{2B8D4B19-4A1B-4A66-B58F-46ACF15D68C2}" name="Column5766"/>
    <tableColumn id="5782" xr3:uid="{E99BF23C-9AB2-4A60-8899-62E42D911057}" name="Column5767"/>
    <tableColumn id="5783" xr3:uid="{C0C7644E-4998-4DF0-BD61-B2F8B2372716}" name="Column5768"/>
    <tableColumn id="5784" xr3:uid="{541B3B5E-9212-4EA9-9AFB-FC71C3CF03A5}" name="Column5769"/>
    <tableColumn id="5785" xr3:uid="{63313051-F720-4694-BB86-7C75CE5FC265}" name="Column5770"/>
    <tableColumn id="5786" xr3:uid="{D2DBA7AB-5071-4D49-A75F-9187A9FE18D9}" name="Column5771"/>
    <tableColumn id="5787" xr3:uid="{50DF4796-DDEA-438E-A087-144FA99A483D}" name="Column5772"/>
    <tableColumn id="5788" xr3:uid="{FCD8A923-1644-4756-ADD1-1AB9E0E5420E}" name="Column5773"/>
    <tableColumn id="5789" xr3:uid="{1955CFA8-48C9-4FAC-910E-79165B2FEC48}" name="Column5774"/>
    <tableColumn id="5790" xr3:uid="{4277AB87-344F-49F5-94F0-90C7CD75B14A}" name="Column5775"/>
    <tableColumn id="5791" xr3:uid="{D7B38EC5-64E4-46CF-87D3-5DAEDA3BDDE0}" name="Column5776"/>
    <tableColumn id="5792" xr3:uid="{B6897A51-B3A7-4811-ADEE-8A1483454C02}" name="Column5777"/>
    <tableColumn id="5793" xr3:uid="{C1BA9FD0-EA37-4E1E-8438-9AC89D0AAC88}" name="Column5778"/>
    <tableColumn id="5794" xr3:uid="{DA776293-432F-48F1-830D-AFF3D98A114E}" name="Column5779"/>
    <tableColumn id="5795" xr3:uid="{34B3D3EB-F1F4-431C-8DC7-E28939A77937}" name="Column5780"/>
    <tableColumn id="5796" xr3:uid="{44A95402-2B36-405A-BA64-A3BF6B279062}" name="Column5781"/>
    <tableColumn id="5797" xr3:uid="{5A8AB05F-993F-499F-9FB7-095152A42763}" name="Column5782"/>
    <tableColumn id="5798" xr3:uid="{9E204E9F-30CE-496D-9F1F-13647CFF199B}" name="Column5783"/>
    <tableColumn id="5799" xr3:uid="{61EA4C4C-108B-41BA-AA72-3F7E368A1171}" name="Column5784"/>
    <tableColumn id="5800" xr3:uid="{C1BFC07A-9EB6-4FE3-97EF-7FFC07A55645}" name="Column5785"/>
    <tableColumn id="5801" xr3:uid="{DBF8166A-9D99-43FA-9077-D8F170DB0948}" name="Column5786"/>
    <tableColumn id="5802" xr3:uid="{0F77D3E4-F150-435D-BACC-77A1F9B222F2}" name="Column5787"/>
    <tableColumn id="5803" xr3:uid="{E84FAC5B-3834-4F78-A66C-4D5E1FD16D01}" name="Column5788"/>
    <tableColumn id="5804" xr3:uid="{AB62A654-2080-45CD-B10C-9A8E78B60F3D}" name="Column5789"/>
    <tableColumn id="5805" xr3:uid="{7000520C-96C7-4C17-8D66-2D3ECAF728F4}" name="Column5790"/>
    <tableColumn id="5806" xr3:uid="{EF6C4902-7B54-4F07-ACF2-40E1B6ACF9CF}" name="Column5791"/>
    <tableColumn id="5807" xr3:uid="{2542114A-35B3-412A-A4CE-4D55307C1928}" name="Column5792"/>
    <tableColumn id="5808" xr3:uid="{1AB1BCF3-6564-4F43-9FF1-D54AE5A60122}" name="Column5793"/>
    <tableColumn id="5809" xr3:uid="{8823903E-B716-4539-A7AA-1A7060C8163B}" name="Column5794"/>
    <tableColumn id="5810" xr3:uid="{2506CF73-C244-4AA3-A6BC-0DB35CCEFB5B}" name="Column5795"/>
    <tableColumn id="5811" xr3:uid="{0EB90A88-7360-4469-87BC-CEE2A844C06D}" name="Column5796"/>
    <tableColumn id="5812" xr3:uid="{4EE929D1-2447-4103-A0DB-FD00CC940BB8}" name="Column5797"/>
    <tableColumn id="5813" xr3:uid="{D8E73F66-0A0A-476B-AF27-F8EC51350FF4}" name="Column5798"/>
    <tableColumn id="5814" xr3:uid="{13150408-8F84-41DD-93FA-A7818F8916A4}" name="Column5799"/>
    <tableColumn id="5815" xr3:uid="{16F6CAB6-BAD5-432D-BC8C-9CF3D41E45E1}" name="Column5800"/>
    <tableColumn id="5816" xr3:uid="{77DD2BA1-E404-42F9-9C08-09DD0D9A45A8}" name="Column5801"/>
    <tableColumn id="5817" xr3:uid="{F9B47668-5044-4652-A5B2-565C2B1E7D0C}" name="Column5802"/>
    <tableColumn id="5818" xr3:uid="{EEB2580E-C7A7-40B7-AD16-AEDFCEAEA334}" name="Column5803"/>
    <tableColumn id="5819" xr3:uid="{B02316F8-256E-42EB-8ECE-E5E402500E8E}" name="Column5804"/>
    <tableColumn id="5820" xr3:uid="{0FCE623A-FA5E-4205-A28B-D3B62803A66D}" name="Column5805"/>
    <tableColumn id="5821" xr3:uid="{82980311-805E-474D-8281-A851BA52BFE4}" name="Column5806"/>
    <tableColumn id="5822" xr3:uid="{73B6C417-4A21-417C-97E0-CA881E170208}" name="Column5807"/>
    <tableColumn id="5823" xr3:uid="{BCD76F40-2F98-45AC-BF4B-AA7D57D3B464}" name="Column5808"/>
    <tableColumn id="5824" xr3:uid="{1398C367-65EE-4624-AEE6-2638E9DC6FE4}" name="Column5809"/>
    <tableColumn id="5825" xr3:uid="{95823292-A154-4F8D-8034-02E79B61C053}" name="Column5810"/>
    <tableColumn id="5826" xr3:uid="{7573E82B-2689-408A-856F-5D778541DCF1}" name="Column5811"/>
    <tableColumn id="5827" xr3:uid="{6A5A53D5-52E1-4EFE-AEBE-7961B0BCB874}" name="Column5812"/>
    <tableColumn id="5828" xr3:uid="{EEA0E732-2621-4C5D-BFB4-9BC34BF38990}" name="Column5813"/>
    <tableColumn id="5829" xr3:uid="{17BFF2B3-6EE0-4122-8D42-803C1AA7DBC3}" name="Column5814"/>
    <tableColumn id="5830" xr3:uid="{85A013A9-86FC-40CB-B271-C1DE2624A763}" name="Column5815"/>
    <tableColumn id="5831" xr3:uid="{B27DC8F9-8034-49BB-BC18-AF0AB37E677D}" name="Column5816"/>
    <tableColumn id="5832" xr3:uid="{F3123990-1177-4222-B9E2-0346C1BE8628}" name="Column5817"/>
    <tableColumn id="5833" xr3:uid="{FD182D15-CE01-433F-892F-8C36AC36E59D}" name="Column5818"/>
    <tableColumn id="5834" xr3:uid="{9CEF1E13-E1FD-4A88-A98A-83242CF36276}" name="Column5819"/>
    <tableColumn id="5835" xr3:uid="{9782A782-2803-4AA2-8E77-9F1BB03D6DAE}" name="Column5820"/>
    <tableColumn id="5836" xr3:uid="{72FA9B93-5D8B-4B0E-B97C-44D378415B21}" name="Column5821"/>
    <tableColumn id="5837" xr3:uid="{C1F512F8-F8D1-4C7A-B82E-DDE015677334}" name="Column5822"/>
    <tableColumn id="5838" xr3:uid="{D9342493-7F6E-403D-91AB-225D4F180D78}" name="Column5823"/>
    <tableColumn id="5839" xr3:uid="{41B1A743-797B-4678-BEE9-3A83EF9742D6}" name="Column5824"/>
    <tableColumn id="5840" xr3:uid="{D75DD61E-2F45-4B0A-B33D-C7127CFF0242}" name="Column5825"/>
    <tableColumn id="5841" xr3:uid="{A487FB7C-A452-436C-A0ED-61187916561B}" name="Column5826"/>
    <tableColumn id="5842" xr3:uid="{030668C0-4AC8-4A15-8487-51632938863B}" name="Column5827"/>
    <tableColumn id="5843" xr3:uid="{2C5C587A-DAC0-41CA-9221-5D25FB05EFBA}" name="Column5828"/>
    <tableColumn id="5844" xr3:uid="{6136D354-E90F-4E6A-8206-1DF7600F2851}" name="Column5829"/>
    <tableColumn id="5845" xr3:uid="{364CB634-023E-48FD-9C55-012FE4012191}" name="Column5830"/>
    <tableColumn id="5846" xr3:uid="{A9CF6D03-320F-4FB6-ABAA-73FC77802992}" name="Column5831"/>
    <tableColumn id="5847" xr3:uid="{D94F32C6-805F-4473-AAEC-B27B6362E3BA}" name="Column5832"/>
    <tableColumn id="5848" xr3:uid="{65CBA24E-0716-4C22-80D2-D2EF77E79C4E}" name="Column5833"/>
    <tableColumn id="5849" xr3:uid="{20760B05-2860-4647-9AC1-5904521A7289}" name="Column5834"/>
    <tableColumn id="5850" xr3:uid="{D571BD87-7FF9-45DC-9CC3-9EC7F7DDC67A}" name="Column5835"/>
    <tableColumn id="5851" xr3:uid="{8D8417EB-7576-4EFE-94C9-3C32F2E52820}" name="Column5836"/>
    <tableColumn id="5852" xr3:uid="{982F1AEA-F1D3-4385-BC16-9AA429BC7E7B}" name="Column5837"/>
    <tableColumn id="5853" xr3:uid="{72B48548-F777-479B-A7D0-2CCBEA241D55}" name="Column5838"/>
    <tableColumn id="5854" xr3:uid="{6EE02EB7-1D34-481F-8AC6-4011A659F4B7}" name="Column5839"/>
    <tableColumn id="5855" xr3:uid="{6BDB3BFD-A2AA-49F8-AFBC-924C4D057E81}" name="Column5840"/>
    <tableColumn id="5856" xr3:uid="{2E483AB2-23A5-40A3-BF40-99D5C9A2BA1E}" name="Column5841"/>
    <tableColumn id="5857" xr3:uid="{894481C8-A5EC-4B2E-A118-EC0FB2310F47}" name="Column5842"/>
    <tableColumn id="5858" xr3:uid="{E25BA04A-32E0-4176-82B0-5F7DEB6F542B}" name="Column5843"/>
    <tableColumn id="5859" xr3:uid="{31508BAD-2D21-402E-91A2-70376DF82387}" name="Column5844"/>
    <tableColumn id="5860" xr3:uid="{DB0825A8-B87E-4621-A3ED-C99198A3B2F3}" name="Column5845"/>
    <tableColumn id="5861" xr3:uid="{E651BB06-2962-4AE6-9A94-6579C342DBDF}" name="Column5846"/>
    <tableColumn id="5862" xr3:uid="{1F9A8425-962B-4D90-8F07-9F571530357F}" name="Column5847"/>
    <tableColumn id="5863" xr3:uid="{922201EC-17D0-48D8-BF64-8CDF71FED1E2}" name="Column5848"/>
    <tableColumn id="5864" xr3:uid="{94FEBED5-798E-4944-9740-8E4FC1541A12}" name="Column5849"/>
    <tableColumn id="5865" xr3:uid="{A82D1DFE-A54B-44E6-A711-FBFED99AED0F}" name="Column5850"/>
    <tableColumn id="5866" xr3:uid="{2096E1B1-5703-45E1-B22C-6DFC4BCD7420}" name="Column5851"/>
    <tableColumn id="5867" xr3:uid="{E820D8F9-CA1D-41D7-9FF3-D1945B4D391B}" name="Column5852"/>
    <tableColumn id="5868" xr3:uid="{1D4CD82B-83ED-48CB-ABF9-30ACF86924B9}" name="Column5853"/>
    <tableColumn id="5869" xr3:uid="{97AFC881-A4EE-4C83-9DFA-0C008A6EBF6E}" name="Column5854"/>
    <tableColumn id="5870" xr3:uid="{DE419760-9FFF-42E3-AB32-4D4B040E18A3}" name="Column5855"/>
    <tableColumn id="5871" xr3:uid="{F454FEB5-7CDE-4B28-BE46-DAD533C5A16B}" name="Column5856"/>
    <tableColumn id="5872" xr3:uid="{393194B4-AA0D-41E4-A06D-000329F298F7}" name="Column5857"/>
    <tableColumn id="5873" xr3:uid="{8095B533-C805-49B7-A45A-9187CCF8630C}" name="Column5858"/>
    <tableColumn id="5874" xr3:uid="{7A2428E4-3FB6-4DF8-A11D-D052B16A2B10}" name="Column5859"/>
    <tableColumn id="5875" xr3:uid="{0220693E-E920-4445-8561-C58A60E03102}" name="Column5860"/>
    <tableColumn id="5876" xr3:uid="{7ECE1527-971C-4A10-9C03-A0EA7FA91FDE}" name="Column5861"/>
    <tableColumn id="5877" xr3:uid="{1F0177C6-B270-4E68-BB9B-82306A0EC447}" name="Column5862"/>
    <tableColumn id="5878" xr3:uid="{61AAF119-8F44-42A0-A049-54A6E73DB477}" name="Column5863"/>
    <tableColumn id="5879" xr3:uid="{6497574D-7B2E-47D1-8ABF-36C50AA7F4B7}" name="Column5864"/>
    <tableColumn id="5880" xr3:uid="{9BB4924C-5CD7-4A6A-B8E4-5385434278AB}" name="Column5865"/>
    <tableColumn id="5881" xr3:uid="{387FD844-74A7-4F24-8D77-B556A7642075}" name="Column5866"/>
    <tableColumn id="5882" xr3:uid="{4755E2A1-3715-4084-81DC-A74D417E0FDD}" name="Column5867"/>
    <tableColumn id="5883" xr3:uid="{CD2E5CEF-1142-439D-8547-EF8A82D42BC6}" name="Column5868"/>
    <tableColumn id="5884" xr3:uid="{717A4986-1BDA-4830-815C-76FEDE15F096}" name="Column5869"/>
    <tableColumn id="5885" xr3:uid="{8B77F7D9-91CD-47A1-94D0-EA88575DF11C}" name="Column5870"/>
    <tableColumn id="5886" xr3:uid="{573DC48C-D9B4-4B9A-9B8D-779C1C800679}" name="Column5871"/>
    <tableColumn id="5887" xr3:uid="{25298559-D045-4005-827E-FAF5891DE123}" name="Column5872"/>
    <tableColumn id="5888" xr3:uid="{A1D5DB76-2CAE-4BA7-9AC7-514BC32778C6}" name="Column5873"/>
    <tableColumn id="5889" xr3:uid="{BD27904E-A29C-455D-A3F3-4508A774177E}" name="Column5874"/>
    <tableColumn id="5890" xr3:uid="{9599FB60-DC63-4374-9F0F-A61211BDD3B4}" name="Column5875"/>
    <tableColumn id="5891" xr3:uid="{470B16E4-EE3E-44C5-98DC-A581CD9007ED}" name="Column5876"/>
    <tableColumn id="5892" xr3:uid="{57B54F86-D748-4A2E-9B8E-CF5717DF4026}" name="Column5877"/>
    <tableColumn id="5893" xr3:uid="{192C97CB-7B30-4313-BF0F-D7D76B6419EA}" name="Column5878"/>
    <tableColumn id="5894" xr3:uid="{0D32DDE7-7464-448D-BE83-A60C5BF4A831}" name="Column5879"/>
    <tableColumn id="5895" xr3:uid="{CDEB0179-4081-43E3-AEDB-4153294ECDFF}" name="Column5880"/>
    <tableColumn id="5896" xr3:uid="{FCA58FD6-10D1-473A-AEA4-4A2FA4983AC5}" name="Column5881"/>
    <tableColumn id="5897" xr3:uid="{ED40C474-99AD-46F2-9392-556DBC2A84A6}" name="Column5882"/>
    <tableColumn id="5898" xr3:uid="{5E71BA7E-E925-4CFB-960A-3DC7DCDD4492}" name="Column5883"/>
    <tableColumn id="5899" xr3:uid="{0A25D2DB-E3CC-4FF2-A00C-8229888A2608}" name="Column5884"/>
    <tableColumn id="5900" xr3:uid="{AF3A2E35-4479-4006-8EC8-711B192D25C5}" name="Column5885"/>
    <tableColumn id="5901" xr3:uid="{BE7847A9-1A66-464C-A87B-514B4251C0AC}" name="Column5886"/>
    <tableColumn id="5902" xr3:uid="{CAF05CB5-14B7-4F30-80B0-D1F35E2263A2}" name="Column5887"/>
    <tableColumn id="5903" xr3:uid="{40C8A0E5-E980-414D-97B6-40BB054AD244}" name="Column5888"/>
    <tableColumn id="5904" xr3:uid="{9B463049-7FDE-48BB-A105-C27E414470E6}" name="Column5889"/>
    <tableColumn id="5905" xr3:uid="{FF8E7655-01CF-4BF9-81A9-2286978E138C}" name="Column5890"/>
    <tableColumn id="5906" xr3:uid="{0EF2D80A-F73E-44C2-B4E8-F03D7E66E385}" name="Column5891"/>
    <tableColumn id="5907" xr3:uid="{31246307-A8E1-4167-9657-CAB9052D073A}" name="Column5892"/>
    <tableColumn id="5908" xr3:uid="{0C5D53D3-E468-4182-9160-D622BCDB37E6}" name="Column5893"/>
    <tableColumn id="5909" xr3:uid="{082DE534-7BF8-40C0-9BED-AC3211340D3F}" name="Column5894"/>
    <tableColumn id="5910" xr3:uid="{77FAE3E3-9616-4844-85E8-0E156B2E1ACE}" name="Column5895"/>
    <tableColumn id="5911" xr3:uid="{06D1468A-AEB4-46D5-9E86-9D44D69AEB03}" name="Column5896"/>
    <tableColumn id="5912" xr3:uid="{91A43E88-3981-4452-BBEE-D44672757D07}" name="Column5897"/>
    <tableColumn id="5913" xr3:uid="{FB3BB377-21FE-432B-A48F-AA503721CD5F}" name="Column5898"/>
    <tableColumn id="5914" xr3:uid="{AED0510F-0F68-4101-A434-CD41A06125CB}" name="Column5899"/>
    <tableColumn id="5915" xr3:uid="{4FEF5861-ED6C-4651-98D9-505E1C0E02FB}" name="Column5900"/>
    <tableColumn id="5916" xr3:uid="{8D9F9200-FA2A-411D-BCF4-3669525038E5}" name="Column5901"/>
    <tableColumn id="5917" xr3:uid="{A0BB6073-1402-4ACA-B3B2-7E9F521C3BDB}" name="Column5902"/>
    <tableColumn id="5918" xr3:uid="{2AE620EB-DB64-4D31-A3D9-63F42CC63619}" name="Column5903"/>
    <tableColumn id="5919" xr3:uid="{A903F6B6-40FA-4A48-8469-243530D7EA9C}" name="Column5904"/>
    <tableColumn id="5920" xr3:uid="{DA3FB22D-63BA-4B1F-8FC8-F675BFB3D61F}" name="Column5905"/>
    <tableColumn id="5921" xr3:uid="{683618DB-AD2F-45D0-8C54-C85CF0F33743}" name="Column5906"/>
    <tableColumn id="5922" xr3:uid="{73A36F9E-9E48-41E4-90D6-8BF27759DC4C}" name="Column5907"/>
    <tableColumn id="5923" xr3:uid="{35832210-0BF4-44E1-9F61-F147B92B8C65}" name="Column5908"/>
    <tableColumn id="5924" xr3:uid="{8652E8AD-85CB-4772-A174-B8E4E0878AE0}" name="Column5909"/>
    <tableColumn id="5925" xr3:uid="{1275652A-99A3-4465-B153-CB658778973A}" name="Column5910"/>
    <tableColumn id="5926" xr3:uid="{926C43BD-0DDE-40DE-AD75-50193155D5F9}" name="Column5911"/>
    <tableColumn id="5927" xr3:uid="{BA23F985-8CAE-4356-AFBE-697AA1074211}" name="Column5912"/>
    <tableColumn id="5928" xr3:uid="{D6E0CA46-D5CC-4752-A472-9991836DA376}" name="Column5913"/>
    <tableColumn id="5929" xr3:uid="{8F058712-022D-4633-A4B9-30232B8CA0CE}" name="Column5914"/>
    <tableColumn id="5930" xr3:uid="{8D8CA507-47A0-4177-8A39-CE3BC530AE89}" name="Column5915"/>
    <tableColumn id="5931" xr3:uid="{22FEB972-A981-4EF7-877E-8FEBE6A1AF32}" name="Column5916"/>
    <tableColumn id="5932" xr3:uid="{1730486A-DDC1-4EDB-8D19-1C47D1E71724}" name="Column5917"/>
    <tableColumn id="5933" xr3:uid="{2B6A1CBE-7F90-48A5-BA03-E244FEAF03D6}" name="Column5918"/>
    <tableColumn id="5934" xr3:uid="{30975999-EB64-47B2-9CE6-898958AF7CFF}" name="Column5919"/>
    <tableColumn id="5935" xr3:uid="{02D53D85-B036-4E65-86D8-8B1C12AAAF17}" name="Column5920"/>
    <tableColumn id="5936" xr3:uid="{32F87E6F-7078-4942-987A-9CF69E129379}" name="Column5921"/>
    <tableColumn id="5937" xr3:uid="{B4D6EE8A-1049-4EFA-8219-5DA735660F3B}" name="Column5922"/>
    <tableColumn id="5938" xr3:uid="{3121C334-64BB-4E2D-8733-E937803A6718}" name="Column5923"/>
    <tableColumn id="5939" xr3:uid="{E214FC92-7F28-43DB-8A5F-4375DE7F0B7F}" name="Column5924"/>
    <tableColumn id="5940" xr3:uid="{D3273B93-A95C-44C4-A12B-6DB469495D8A}" name="Column5925"/>
    <tableColumn id="5941" xr3:uid="{0C63F7AF-B345-4F42-AF58-165021F9437E}" name="Column5926"/>
    <tableColumn id="5942" xr3:uid="{E4E03501-28FA-49DC-BB97-F5266B4F26AC}" name="Column5927"/>
    <tableColumn id="5943" xr3:uid="{9FD58EBD-9F8A-4DA9-8F56-8980760324DC}" name="Column5928"/>
    <tableColumn id="5944" xr3:uid="{D9BA879F-1E35-4F00-9321-340434E04EDB}" name="Column5929"/>
    <tableColumn id="5945" xr3:uid="{C597F304-716B-4541-9915-1EC3B92BBA1A}" name="Column5930"/>
    <tableColumn id="5946" xr3:uid="{07A2011F-3BE2-40B6-B417-7ACD8771E219}" name="Column5931"/>
    <tableColumn id="5947" xr3:uid="{70BA24BC-410B-4D24-BACB-BA23A5D7658D}" name="Column5932"/>
    <tableColumn id="5948" xr3:uid="{036B310A-350C-4C2E-ADB9-3981C12D7141}" name="Column5933"/>
    <tableColumn id="5949" xr3:uid="{957958F7-F7D9-4A78-BB28-3D8EDB7F39AD}" name="Column5934"/>
    <tableColumn id="5950" xr3:uid="{B61B32C1-E697-45E7-9AE3-F3B0ABDE427A}" name="Column5935"/>
    <tableColumn id="5951" xr3:uid="{4013F942-2AD4-4E53-99AB-EBF91781CCD0}" name="Column5936"/>
    <tableColumn id="5952" xr3:uid="{BF6CDFDC-2195-410E-9A4C-3C433E911263}" name="Column5937"/>
    <tableColumn id="5953" xr3:uid="{F64C5E86-5773-4560-81B1-B342F2AD7F50}" name="Column5938"/>
    <tableColumn id="5954" xr3:uid="{F458A797-A5F2-4587-ABE3-31B913336116}" name="Column5939"/>
    <tableColumn id="5955" xr3:uid="{F4D0F705-A2F5-4528-AC95-A4563F62FC10}" name="Column5940"/>
    <tableColumn id="5956" xr3:uid="{B1065F23-DD75-4C90-B0B1-9C71C7742B15}" name="Column5941"/>
    <tableColumn id="5957" xr3:uid="{81E5A19F-D458-47CF-9EA7-74F20069DC07}" name="Column5942"/>
    <tableColumn id="5958" xr3:uid="{B2720FF3-A478-4BCB-8F1B-BD9634E1ED28}" name="Column5943"/>
    <tableColumn id="5959" xr3:uid="{24ACC6D9-39E5-4553-A32E-B7553296360C}" name="Column5944"/>
    <tableColumn id="5960" xr3:uid="{47616D7F-3A71-4C93-9B54-20563BEAC655}" name="Column5945"/>
    <tableColumn id="5961" xr3:uid="{7220BA4D-1961-4A83-A18C-E5B9F50493AC}" name="Column5946"/>
    <tableColumn id="5962" xr3:uid="{98E87903-81BA-4EB8-9B8D-CFE392C566D4}" name="Column5947"/>
    <tableColumn id="5963" xr3:uid="{7BC7F732-4792-46C0-811E-2B78866E609A}" name="Column5948"/>
    <tableColumn id="5964" xr3:uid="{418556C9-911E-45D5-9FA7-E16BF04DFACA}" name="Column5949"/>
    <tableColumn id="5965" xr3:uid="{F83DE89B-63E7-4ABC-A009-1E7B37E1AA14}" name="Column5950"/>
    <tableColumn id="5966" xr3:uid="{12765C28-B53C-43E6-8B07-56F32E764901}" name="Column5951"/>
    <tableColumn id="5967" xr3:uid="{B5FC4C1D-3ECE-4918-ACD3-071BA6A30701}" name="Column5952"/>
    <tableColumn id="5968" xr3:uid="{BCDB9918-F328-4972-87AD-B959B9FDC483}" name="Column5953"/>
    <tableColumn id="5969" xr3:uid="{E4F4B0B0-C49D-4A5C-B46D-B0B1031A711B}" name="Column5954"/>
    <tableColumn id="5970" xr3:uid="{E9E97FB8-406C-43AC-A15E-1340DA033C33}" name="Column5955"/>
    <tableColumn id="5971" xr3:uid="{B627BD42-017F-4187-8EEE-5FA6264E47CC}" name="Column5956"/>
    <tableColumn id="5972" xr3:uid="{0D135994-45CC-4C93-82E7-DCFB525251E8}" name="Column5957"/>
    <tableColumn id="5973" xr3:uid="{9567BAAA-281F-4C5B-B82E-A4988BDAAA0A}" name="Column5958"/>
    <tableColumn id="5974" xr3:uid="{E0AE828A-85E3-479D-AE4D-0C5140D73B0F}" name="Column5959"/>
    <tableColumn id="5975" xr3:uid="{08694C4C-E92C-4DDF-A855-8274CA350D16}" name="Column5960"/>
    <tableColumn id="5976" xr3:uid="{7C35FCF9-ABF9-4DCE-B2EA-78CD84E236C4}" name="Column5961"/>
    <tableColumn id="5977" xr3:uid="{74AB8AE8-7E5E-4558-9805-050C755F9118}" name="Column5962"/>
    <tableColumn id="5978" xr3:uid="{3AAAEDDF-4F40-48BA-B9CE-9F8F41F00B32}" name="Column5963"/>
    <tableColumn id="5979" xr3:uid="{06E22AB5-65A0-4B84-9F58-4EE3CDA2F2E0}" name="Column5964"/>
    <tableColumn id="5980" xr3:uid="{FD1BB908-E357-48B6-93B9-26BAE3015049}" name="Column5965"/>
    <tableColumn id="5981" xr3:uid="{41363864-7A16-4F97-B3FE-F36DA956167B}" name="Column5966"/>
    <tableColumn id="5982" xr3:uid="{ED89EC71-3098-4434-BD59-6E1E84BEE62C}" name="Column5967"/>
    <tableColumn id="5983" xr3:uid="{FB9D7CED-5C51-4F66-BE20-205F56D17577}" name="Column5968"/>
    <tableColumn id="5984" xr3:uid="{3F6A914E-0ABC-40BF-B408-A035E59E3DCE}" name="Column5969"/>
    <tableColumn id="5985" xr3:uid="{FFF704F1-C07E-4EC2-9376-A7F08EEE137D}" name="Column5970"/>
    <tableColumn id="5986" xr3:uid="{00DC4BC9-6037-46EA-9AEA-B3189C2618DC}" name="Column5971"/>
    <tableColumn id="5987" xr3:uid="{B1E5BC6D-2407-4D14-AD35-45870B7E9E0E}" name="Column5972"/>
    <tableColumn id="5988" xr3:uid="{5C77ECFB-863D-448C-BD8D-31AE47B212AF}" name="Column5973"/>
    <tableColumn id="5989" xr3:uid="{3AF94EAA-F582-408B-BFE3-42D936FF84EA}" name="Column5974"/>
    <tableColumn id="5990" xr3:uid="{A9C4720E-7E40-46C5-BDB7-1D94823E91BF}" name="Column5975"/>
    <tableColumn id="5991" xr3:uid="{0499E3D9-1AFE-41AC-B170-3EE77A1A8601}" name="Column5976"/>
    <tableColumn id="5992" xr3:uid="{8B81773E-501B-4EFE-9E07-884349E0D7F3}" name="Column5977"/>
    <tableColumn id="5993" xr3:uid="{177023A3-4157-431A-A552-9E92F78A6758}" name="Column5978"/>
    <tableColumn id="5994" xr3:uid="{2F43C70D-02D3-4E7B-9A5D-83856327848A}" name="Column5979"/>
    <tableColumn id="5995" xr3:uid="{9E48EE43-1363-46BE-A4B8-8804C788FDEC}" name="Column5980"/>
    <tableColumn id="5996" xr3:uid="{FDE55DA7-65DA-4FDD-880E-DC7E20B54FA4}" name="Column5981"/>
    <tableColumn id="5997" xr3:uid="{737C966D-CC10-41B8-B0C8-D1DAF0E4D553}" name="Column5982"/>
    <tableColumn id="5998" xr3:uid="{7CB089BE-7AC5-4717-80D9-06C771F3101B}" name="Column5983"/>
    <tableColumn id="5999" xr3:uid="{7329B84C-0E9F-49F7-B387-D538110BC3F2}" name="Column5984"/>
    <tableColumn id="6000" xr3:uid="{43F04BDF-67F3-495F-A9BF-303A14F574CF}" name="Column5985"/>
    <tableColumn id="6001" xr3:uid="{3ABC3B34-247E-4891-8558-D46ABC3C553A}" name="Column5986"/>
    <tableColumn id="6002" xr3:uid="{6372F351-D125-4204-A2E0-D9F569FCAD88}" name="Column5987"/>
    <tableColumn id="6003" xr3:uid="{235E89F2-F0B8-4A71-97C7-B4586B9D3109}" name="Column5988"/>
    <tableColumn id="6004" xr3:uid="{35DCF625-4834-47E5-96DC-D642CBE2CF8F}" name="Column5989"/>
    <tableColumn id="6005" xr3:uid="{6BC44219-229C-425E-A102-AD349F563C25}" name="Column5990"/>
    <tableColumn id="6006" xr3:uid="{E7910CDA-136F-484F-A00C-06CDAC59099E}" name="Column5991"/>
    <tableColumn id="6007" xr3:uid="{CDF9FB23-96B5-48BB-B7FB-839A2925C3A2}" name="Column5992"/>
    <tableColumn id="6008" xr3:uid="{EA60B80F-5E8D-4E06-A974-8016058B874A}" name="Column5993"/>
    <tableColumn id="6009" xr3:uid="{9A2BE4F1-82AA-410F-9AED-400B4824DE21}" name="Column5994"/>
    <tableColumn id="6010" xr3:uid="{AD6E90B9-8D89-4798-9C3E-F70C03FE1A56}" name="Column5995"/>
    <tableColumn id="6011" xr3:uid="{724677D4-6098-4C35-B87C-EAC9BD2F7FEB}" name="Column5996"/>
    <tableColumn id="6012" xr3:uid="{DA454BE0-705B-44DD-8274-40D4D1C171DA}" name="Column5997"/>
    <tableColumn id="6013" xr3:uid="{301D5720-A912-4BA4-9687-5FFA9514E07B}" name="Column5998"/>
    <tableColumn id="6014" xr3:uid="{58EF32E3-3D47-4A71-8CA0-3607A2E55C3F}" name="Column5999"/>
    <tableColumn id="6015" xr3:uid="{EA2A1F2A-B40C-4D1C-9F7D-63C254BF2BD9}" name="Column6000"/>
    <tableColumn id="6016" xr3:uid="{ECB5933A-4E18-4CFC-A290-D4B7BD5E36C3}" name="Column6001"/>
    <tableColumn id="6017" xr3:uid="{91421295-BA4F-4561-BD7E-B8ECC3B16BE6}" name="Column6002"/>
    <tableColumn id="6018" xr3:uid="{DF08B572-BDB0-4978-8488-95BD469E0B98}" name="Column6003"/>
    <tableColumn id="6019" xr3:uid="{A5E6E51A-5622-4EA3-B40A-0545E74E49FF}" name="Column6004"/>
    <tableColumn id="6020" xr3:uid="{BDF18537-28E8-4B38-9779-8732BA1B9D1B}" name="Column6005"/>
    <tableColumn id="6021" xr3:uid="{ADD66C1A-6304-4146-A757-1D753F1EF6B6}" name="Column6006"/>
    <tableColumn id="6022" xr3:uid="{BFFB1DF3-DABE-4522-A7D7-1ED524A4521C}" name="Column6007"/>
    <tableColumn id="6023" xr3:uid="{7429E6AD-9442-40D1-8D2F-570EE6848248}" name="Column6008"/>
    <tableColumn id="6024" xr3:uid="{DB075E16-2DF7-4866-9919-F1A7E06AD35F}" name="Column6009"/>
    <tableColumn id="6025" xr3:uid="{9CA40846-C87E-4251-AFB0-0DEA7586B86D}" name="Column6010"/>
    <tableColumn id="6026" xr3:uid="{926C6867-58F1-482B-A434-66926E5C92C9}" name="Column6011"/>
    <tableColumn id="6027" xr3:uid="{BF69B284-18DA-4663-B0D3-3CE4F5365542}" name="Column6012"/>
    <tableColumn id="6028" xr3:uid="{413D6127-E3A6-49DB-884C-0199F21A8857}" name="Column6013"/>
    <tableColumn id="6029" xr3:uid="{2178E1A5-BF57-4340-92E8-E8AB2817BC06}" name="Column6014"/>
    <tableColumn id="6030" xr3:uid="{B368FB3F-5CEF-463F-AC8B-9D8BEE6ADC83}" name="Column6015"/>
    <tableColumn id="6031" xr3:uid="{6CD790BC-AF95-49D3-BC57-831DB8C15C73}" name="Column6016"/>
    <tableColumn id="6032" xr3:uid="{C4C943FC-2D11-4428-8D6F-19D4FD58C745}" name="Column6017"/>
    <tableColumn id="6033" xr3:uid="{8B58CDAD-FF0B-45BB-AE38-BFFA74A618E8}" name="Column6018"/>
    <tableColumn id="6034" xr3:uid="{CDEDF944-2B4F-4F63-807F-73DEE85C6D30}" name="Column6019"/>
    <tableColumn id="6035" xr3:uid="{E4ADBE57-99EB-426B-94E1-6B8FDFEE09E1}" name="Column6020"/>
    <tableColumn id="6036" xr3:uid="{C63DBC4D-62AF-404B-A848-956E1740C72A}" name="Column6021"/>
    <tableColumn id="6037" xr3:uid="{2D683BB5-4C68-4864-AABC-EB92472C959E}" name="Column6022"/>
    <tableColumn id="6038" xr3:uid="{1CAC37F5-2358-4224-89E6-E7D2A23BFA98}" name="Column6023"/>
    <tableColumn id="6039" xr3:uid="{52E77DD1-37E3-47B6-96A1-366C82363DD1}" name="Column6024"/>
    <tableColumn id="6040" xr3:uid="{D54464D5-DEDA-44EE-BF33-8C7F25BE3EE4}" name="Column6025"/>
    <tableColumn id="6041" xr3:uid="{395185B3-30C2-4048-AC37-6AC2949AF806}" name="Column6026"/>
    <tableColumn id="6042" xr3:uid="{F9E4AC36-D6E3-431F-AA9E-E2CEE6D52E74}" name="Column6027"/>
    <tableColumn id="6043" xr3:uid="{46E9D76F-8177-44CA-9E30-5AFE2EC55E61}" name="Column6028"/>
    <tableColumn id="6044" xr3:uid="{9C7D1D2F-076D-47C9-92AA-0EE8104678BB}" name="Column6029"/>
    <tableColumn id="6045" xr3:uid="{0EB48C18-8710-4A90-ADE1-99BA3D457E6C}" name="Column6030"/>
    <tableColumn id="6046" xr3:uid="{426BA3CB-DCB7-4C98-A3B6-0C9672EDBEA8}" name="Column6031"/>
    <tableColumn id="6047" xr3:uid="{E1A26CBF-CE23-4A8D-8081-1D1551FBBDAA}" name="Column6032"/>
    <tableColumn id="6048" xr3:uid="{56D18487-FF29-4D45-9B13-02B4D7C377F7}" name="Column6033"/>
    <tableColumn id="6049" xr3:uid="{0BA97B30-57F1-47EF-94F8-CD25337EA594}" name="Column6034"/>
    <tableColumn id="6050" xr3:uid="{26DBB749-D817-425F-9EAF-3F74FEA82E95}" name="Column6035"/>
    <tableColumn id="6051" xr3:uid="{41128007-1179-4E9E-BCF7-5DE14FDE5169}" name="Column6036"/>
    <tableColumn id="6052" xr3:uid="{C270CEF6-6CDE-4FA6-B3F5-DFFE093B8689}" name="Column6037"/>
    <tableColumn id="6053" xr3:uid="{78E88702-1D50-406D-824C-DFF3FFD7955F}" name="Column6038"/>
    <tableColumn id="6054" xr3:uid="{3C203421-5B77-4641-BE31-635CA8313B48}" name="Column6039"/>
    <tableColumn id="6055" xr3:uid="{9B403A89-8B95-452A-A846-2E4E6AFCA7F5}" name="Column6040"/>
    <tableColumn id="6056" xr3:uid="{74CD3C6F-712C-4EC2-A523-B89D448ED01F}" name="Column6041"/>
    <tableColumn id="6057" xr3:uid="{1BCA6ABA-485F-460C-BAD9-B7A6E19897F7}" name="Column6042"/>
    <tableColumn id="6058" xr3:uid="{981A4551-9398-47BC-B4C1-4FEC739D2AFC}" name="Column6043"/>
    <tableColumn id="6059" xr3:uid="{72D6E26F-2624-498C-8045-D7CB75B5ED5C}" name="Column6044"/>
    <tableColumn id="6060" xr3:uid="{B5DDC416-7BCB-4178-B555-557B589223EF}" name="Column6045"/>
    <tableColumn id="6061" xr3:uid="{19D7F1F0-C237-4ED5-864C-A05B38CE89AD}" name="Column6046"/>
    <tableColumn id="6062" xr3:uid="{70CD8305-ED7F-43BD-9921-9E4A6DA1F93B}" name="Column6047"/>
    <tableColumn id="6063" xr3:uid="{79D7C077-7F53-4A3D-94FF-EB006FF5B54C}" name="Column6048"/>
    <tableColumn id="6064" xr3:uid="{9D80FCDA-833B-4FD8-AC68-EB3B970CA7DA}" name="Column6049"/>
    <tableColumn id="6065" xr3:uid="{8C6A9573-7C45-4BBC-A501-7AD84D0DF2F4}" name="Column6050"/>
    <tableColumn id="6066" xr3:uid="{1EBBCBA9-501A-4511-B3A6-5F15599D61C1}" name="Column6051"/>
    <tableColumn id="6067" xr3:uid="{D1269D03-CE12-4817-8BF3-17F1A921BBB0}" name="Column6052"/>
    <tableColumn id="6068" xr3:uid="{F8EE688F-16FE-462C-879F-F139FB26180F}" name="Column6053"/>
    <tableColumn id="6069" xr3:uid="{F878AD98-82E6-4AAF-B342-D118C52C2616}" name="Column6054"/>
    <tableColumn id="6070" xr3:uid="{5A6923F2-0A5C-4057-A787-CD59D70108E1}" name="Column6055"/>
    <tableColumn id="6071" xr3:uid="{B6849604-228E-47B3-B564-30A7A8132684}" name="Column6056"/>
    <tableColumn id="6072" xr3:uid="{C7CC4993-2DDC-460B-B2DC-C95C6978A746}" name="Column6057"/>
    <tableColumn id="6073" xr3:uid="{C0558C50-50A0-4939-A726-2494AF9074C8}" name="Column6058"/>
    <tableColumn id="6074" xr3:uid="{46BFB7D8-41F0-497C-A338-82D2542AE1AC}" name="Column6059"/>
    <tableColumn id="6075" xr3:uid="{6B7E1A57-896B-455E-9C9B-C9088B52B2C7}" name="Column6060"/>
    <tableColumn id="6076" xr3:uid="{E2AA8E2E-6085-4456-B39A-7ADAAEB03A8B}" name="Column6061"/>
    <tableColumn id="6077" xr3:uid="{253BC8D3-88AE-4C53-9C3F-8706E21897F7}" name="Column6062"/>
    <tableColumn id="6078" xr3:uid="{2192012C-88CA-4B3B-9948-0AD2821E5F73}" name="Column6063"/>
    <tableColumn id="6079" xr3:uid="{F52A9718-9A55-4CC8-B55E-E7FAAEC3610B}" name="Column6064"/>
    <tableColumn id="6080" xr3:uid="{C811B475-B0AA-4435-8C1E-D494A8AE961D}" name="Column6065"/>
    <tableColumn id="6081" xr3:uid="{50B678E1-FF8F-41CE-8E27-51D79180A934}" name="Column6066"/>
    <tableColumn id="6082" xr3:uid="{E44B5190-95C7-4708-AB0B-7C4AD2D6026A}" name="Column6067"/>
    <tableColumn id="6083" xr3:uid="{C00640C3-FD88-4518-8CAD-4CB747047C7D}" name="Column6068"/>
    <tableColumn id="6084" xr3:uid="{B4BCBF75-3FC5-4802-92DE-3FAAB32BD42B}" name="Column6069"/>
    <tableColumn id="6085" xr3:uid="{4A2450F9-E6EB-4276-9E69-4AED93D279DF}" name="Column6070"/>
    <tableColumn id="6086" xr3:uid="{4434FD0F-FB00-444B-B809-04160675D645}" name="Column6071"/>
    <tableColumn id="6087" xr3:uid="{DBFEDC56-D1F4-426F-BFE4-EC69730D015C}" name="Column6072"/>
    <tableColumn id="6088" xr3:uid="{66900DB1-8C35-4875-BA39-130E96510F5E}" name="Column6073"/>
    <tableColumn id="6089" xr3:uid="{5818ADC4-CAD9-41B1-BB59-DC6C2181CF0F}" name="Column6074"/>
    <tableColumn id="6090" xr3:uid="{177DDF18-B10B-46F4-8018-98340AAD0B70}" name="Column6075"/>
    <tableColumn id="6091" xr3:uid="{799F33F7-3E39-43C7-A03D-675C26675237}" name="Column6076"/>
    <tableColumn id="6092" xr3:uid="{0D3BA60C-8B4F-4A07-A87B-78C2834F06C7}" name="Column6077"/>
    <tableColumn id="6093" xr3:uid="{B6F10A17-E510-4DFA-9931-CC2E844E04B7}" name="Column6078"/>
    <tableColumn id="6094" xr3:uid="{A2503452-A1C9-4DE3-8AB2-C86E9F77212F}" name="Column6079"/>
    <tableColumn id="6095" xr3:uid="{2B851191-252C-4D02-BBF5-EB6F9B47B9CF}" name="Column6080"/>
    <tableColumn id="6096" xr3:uid="{095FD9D7-7384-44E8-9D5F-415346282CBE}" name="Column6081"/>
    <tableColumn id="6097" xr3:uid="{ABEDBF71-F7F7-4124-AEE6-48ABB75D9C7C}" name="Column6082"/>
    <tableColumn id="6098" xr3:uid="{84CAD8D6-0B7D-4570-A1B2-63E57AA37C84}" name="Column6083"/>
    <tableColumn id="6099" xr3:uid="{BF9BC42A-7019-4A3A-8B80-433E323FEE78}" name="Column6084"/>
    <tableColumn id="6100" xr3:uid="{E627652E-88DF-43CD-B9DC-F5C9C957BE5D}" name="Column6085"/>
    <tableColumn id="6101" xr3:uid="{02F76141-A1C0-4A4B-8152-64812FDF8125}" name="Column6086"/>
    <tableColumn id="6102" xr3:uid="{E0B29AB5-7170-44F3-984C-7AD46B7F4B86}" name="Column6087"/>
    <tableColumn id="6103" xr3:uid="{C99F1DFE-42D7-4400-B9B7-4CD9259FEB78}" name="Column6088"/>
    <tableColumn id="6104" xr3:uid="{330BC3E3-C6C3-46BD-AA85-0FAAA51CDBA6}" name="Column6089"/>
    <tableColumn id="6105" xr3:uid="{27492B68-33F9-4CDF-B885-49E3177FF7CE}" name="Column6090"/>
    <tableColumn id="6106" xr3:uid="{535ABBF9-C9C7-4C98-93E0-57AD8A611EB3}" name="Column6091"/>
    <tableColumn id="6107" xr3:uid="{F90ECF22-F4E0-4248-B545-8F2AC36A27DD}" name="Column6092"/>
    <tableColumn id="6108" xr3:uid="{C16453C1-AEC4-409B-9B76-906451BBA4A7}" name="Column6093"/>
    <tableColumn id="6109" xr3:uid="{12B61FA9-0E8F-44A1-9DBE-711C9AFAD5B3}" name="Column6094"/>
    <tableColumn id="6110" xr3:uid="{5505365F-B9D7-4F8E-8556-DBB6B617E064}" name="Column6095"/>
    <tableColumn id="6111" xr3:uid="{6649390C-5E3A-4C58-AF91-A625B26ED04D}" name="Column6096"/>
    <tableColumn id="6112" xr3:uid="{BDD4F9FC-1383-4B9A-AAA1-0BD89FF928F1}" name="Column6097"/>
    <tableColumn id="6113" xr3:uid="{FB638753-D8AC-448F-A205-303F88E5D129}" name="Column6098"/>
    <tableColumn id="6114" xr3:uid="{3AF0AA43-C4E0-4CD2-9F56-21E84CB9BDBB}" name="Column6099"/>
    <tableColumn id="6115" xr3:uid="{C0DD7195-E46F-4450-B4B8-2B2E0D0FE592}" name="Column6100"/>
    <tableColumn id="6116" xr3:uid="{D0216937-486B-4CC4-AD2E-8F5CBE56870A}" name="Column6101"/>
    <tableColumn id="6117" xr3:uid="{68C55314-9F6E-4FE4-A9F5-89320C75B52B}" name="Column6102"/>
    <tableColumn id="6118" xr3:uid="{3A6BEF4F-B5D1-4F76-A7DF-310F054AC310}" name="Column6103"/>
    <tableColumn id="6119" xr3:uid="{B274C704-2DD0-4D81-811E-84210EAC1C34}" name="Column6104"/>
    <tableColumn id="6120" xr3:uid="{35C2B2AB-315A-4B77-B795-87234D70C752}" name="Column6105"/>
    <tableColumn id="6121" xr3:uid="{1BA96D0C-C94F-46EC-963D-0987D650FA4F}" name="Column6106"/>
    <tableColumn id="6122" xr3:uid="{E9D0027E-721D-4A8D-8AAB-B3386CFA5533}" name="Column6107"/>
    <tableColumn id="6123" xr3:uid="{F96D8C8B-68C1-4718-BA97-863FD59EA00D}" name="Column6108"/>
    <tableColumn id="6124" xr3:uid="{E0F30B70-67BD-4977-8161-AFC0BCF8D0C0}" name="Column6109"/>
    <tableColumn id="6125" xr3:uid="{4AE6B595-A597-472C-A884-48A1BA73FE65}" name="Column6110"/>
    <tableColumn id="6126" xr3:uid="{4DBDBBB3-C77E-4CA9-BEF4-89400E236230}" name="Column6111"/>
    <tableColumn id="6127" xr3:uid="{068A2B9F-4825-4DB2-AF48-603C4D3E9AA8}" name="Column6112"/>
    <tableColumn id="6128" xr3:uid="{54725145-C4C1-4E44-B36C-D1B682BDE2F4}" name="Column6113"/>
    <tableColumn id="6129" xr3:uid="{FD26A73E-F0BB-4A0C-BA05-B6D35D75A0B5}" name="Column6114"/>
    <tableColumn id="6130" xr3:uid="{DE0B5018-0338-438E-A615-B265A64DE75B}" name="Column6115"/>
    <tableColumn id="6131" xr3:uid="{FAD36B73-848C-46DE-9C8C-0B84ADB142EA}" name="Column6116"/>
    <tableColumn id="6132" xr3:uid="{D3A0E6B8-953D-4E9A-99AE-CAEEB3BBCE74}" name="Column6117"/>
    <tableColumn id="6133" xr3:uid="{11721078-0068-4BA6-B01E-25003D568032}" name="Column6118"/>
    <tableColumn id="6134" xr3:uid="{175B66A2-0458-4011-9D0E-4A1425265A9F}" name="Column6119"/>
    <tableColumn id="6135" xr3:uid="{AC361C63-43C3-4DDB-91EB-B6B7D0C430A8}" name="Column6120"/>
    <tableColumn id="6136" xr3:uid="{DA1D4AD7-16BE-47EE-8423-E4AAA5B38CA4}" name="Column6121"/>
    <tableColumn id="6137" xr3:uid="{373FF2A0-79CD-4E5C-B7DD-7AB5E8864130}" name="Column6122"/>
    <tableColumn id="6138" xr3:uid="{A2419BB0-C3C3-4C49-8D83-A279B1485FB8}" name="Column6123"/>
    <tableColumn id="6139" xr3:uid="{6EA8C9C6-6756-4ACB-BE0F-CE106D33EF98}" name="Column6124"/>
    <tableColumn id="6140" xr3:uid="{CD773D81-A378-47D9-97EC-FABDA0588279}" name="Column6125"/>
    <tableColumn id="6141" xr3:uid="{011CFF01-A0EE-4F8F-9CD8-7B8EAF1C49F2}" name="Column6126"/>
    <tableColumn id="6142" xr3:uid="{CE52869B-CC68-4EF9-97DB-74CCA84D63A4}" name="Column6127"/>
    <tableColumn id="6143" xr3:uid="{F8FF993B-CFFF-4F21-BED6-FB7B5EAC5328}" name="Column6128"/>
    <tableColumn id="6144" xr3:uid="{3D88C31A-82EF-4A57-8F09-47934409D1F9}" name="Column6129"/>
    <tableColumn id="6145" xr3:uid="{DD11899F-3B4B-4041-B336-608E72210F08}" name="Column6130"/>
    <tableColumn id="6146" xr3:uid="{A1C8E22D-06AE-4E0F-9086-BF0B342385BA}" name="Column6131"/>
    <tableColumn id="6147" xr3:uid="{5ACCC5D2-AABD-497B-AB83-6D5E86CE86D0}" name="Column6132"/>
    <tableColumn id="6148" xr3:uid="{8D44B0F7-F305-4F36-8E20-EA2B31DB8F5A}" name="Column6133"/>
    <tableColumn id="6149" xr3:uid="{DBE239BC-0D76-4F14-9F9F-C6669F16BD05}" name="Column6134"/>
    <tableColumn id="6150" xr3:uid="{DDCF6075-D6C7-4B5B-902A-E709453551D0}" name="Column6135"/>
    <tableColumn id="6151" xr3:uid="{35570DF5-716A-4F7C-B1DB-5AB160EB2838}" name="Column6136"/>
    <tableColumn id="6152" xr3:uid="{8AE976E8-B0A8-4B2D-A4DA-A5284C4217CF}" name="Column6137"/>
    <tableColumn id="6153" xr3:uid="{4234A543-D65E-41F3-9AD0-FC4768896E44}" name="Column6138"/>
    <tableColumn id="6154" xr3:uid="{DB75B80F-5C8A-4AA4-940B-EBD1AC80A92D}" name="Column6139"/>
    <tableColumn id="6155" xr3:uid="{3B70AA45-1554-4DE5-9AC2-A5AD3D44CC30}" name="Column6140"/>
    <tableColumn id="6156" xr3:uid="{EB6DA193-96DF-4EC3-8ED8-9C005FF026F9}" name="Column6141"/>
    <tableColumn id="6157" xr3:uid="{048F5CA4-6588-4DE6-B454-C40C12819920}" name="Column6142"/>
    <tableColumn id="6158" xr3:uid="{A76AF209-C3F2-4C52-96FD-987FA3A5494A}" name="Column6143"/>
    <tableColumn id="6159" xr3:uid="{C7B9851F-A496-421A-ADBA-D89AF51F9518}" name="Column6144"/>
    <tableColumn id="6160" xr3:uid="{8160F779-E3E9-45F7-951B-AFA5DDDFA76F}" name="Column6145"/>
    <tableColumn id="6161" xr3:uid="{2E5D92A7-218A-47AE-98B8-314139D32E6A}" name="Column6146"/>
    <tableColumn id="6162" xr3:uid="{16A5E314-452B-4903-9EB9-8C37AFAE1BA2}" name="Column6147"/>
    <tableColumn id="6163" xr3:uid="{7C7DEAC3-5636-4955-8B84-7A3C04A4C0EC}" name="Column6148"/>
    <tableColumn id="6164" xr3:uid="{4A0B8B31-ABC1-401A-B90E-3C4EE09D4AE8}" name="Column6149"/>
    <tableColumn id="6165" xr3:uid="{A81E6535-D3D1-4EED-9B4E-9EA06C3D6FA8}" name="Column6150"/>
    <tableColumn id="6166" xr3:uid="{5B72C278-BE11-46B6-AB92-5FD0036FE32E}" name="Column6151"/>
    <tableColumn id="6167" xr3:uid="{5E9B72EC-49C1-42EE-92C3-08790AAF3134}" name="Column6152"/>
    <tableColumn id="6168" xr3:uid="{02818185-0B60-4F6E-B26A-196A47C0D06F}" name="Column6153"/>
    <tableColumn id="6169" xr3:uid="{C7ED277A-D1CD-46C8-B751-2767EB7AA35C}" name="Column6154"/>
    <tableColumn id="6170" xr3:uid="{9086ADC5-3D74-4034-9025-CDCE2E19C537}" name="Column6155"/>
    <tableColumn id="6171" xr3:uid="{4F6FBD75-4611-4FAA-82B6-CAE40569C60E}" name="Column6156"/>
    <tableColumn id="6172" xr3:uid="{79BF2B82-71EB-4203-8BD9-E57AE7022586}" name="Column6157"/>
    <tableColumn id="6173" xr3:uid="{7108E5B3-D9B3-4B9C-9ADF-EF04530D4CD7}" name="Column6158"/>
    <tableColumn id="6174" xr3:uid="{51C41A97-6872-462F-898A-ED9261359C03}" name="Column6159"/>
    <tableColumn id="6175" xr3:uid="{12C669BC-9AB0-4003-9E52-68528E254B18}" name="Column6160"/>
    <tableColumn id="6176" xr3:uid="{EA73F8AD-7621-40B8-B078-96F5382592C0}" name="Column6161"/>
    <tableColumn id="6177" xr3:uid="{3116813F-2A81-49BA-8C78-EDA15BA331EF}" name="Column6162"/>
    <tableColumn id="6178" xr3:uid="{0C458AD8-E77B-41CC-AC6C-AF3A608C6E70}" name="Column6163"/>
    <tableColumn id="6179" xr3:uid="{E0ADA6A0-A826-4EB9-8A0F-BC35AF182280}" name="Column6164"/>
    <tableColumn id="6180" xr3:uid="{B7E72592-CF71-409C-9F70-4845613DB803}" name="Column6165"/>
    <tableColumn id="6181" xr3:uid="{77D10E6D-A381-4CEE-B4F5-2D449A49B53C}" name="Column6166"/>
    <tableColumn id="6182" xr3:uid="{82193795-1B0E-4512-B329-754EAD372958}" name="Column6167"/>
    <tableColumn id="6183" xr3:uid="{AE894F54-C2FB-4AFC-B815-0F8C4781AB0A}" name="Column6168"/>
    <tableColumn id="6184" xr3:uid="{5B72B6F8-6911-4A58-82B3-137B982BCC0D}" name="Column6169"/>
    <tableColumn id="6185" xr3:uid="{9A580E17-AA59-40E2-9913-7D38175CDDF7}" name="Column6170"/>
    <tableColumn id="6186" xr3:uid="{FAC69F44-D5DA-41B9-8295-0145B8DA1777}" name="Column6171"/>
    <tableColumn id="6187" xr3:uid="{643BFFDA-5B56-437C-938B-C492BD20B441}" name="Column6172"/>
    <tableColumn id="6188" xr3:uid="{CA709100-A0EC-49F6-9E97-0A6FBD186DA8}" name="Column6173"/>
    <tableColumn id="6189" xr3:uid="{7DC99BF2-7103-46B8-80D8-B6D2C0F8A7C6}" name="Column6174"/>
    <tableColumn id="6190" xr3:uid="{3627459F-AC4C-42BA-AD84-54F79FB14477}" name="Column6175"/>
    <tableColumn id="6191" xr3:uid="{DCD239CA-B515-4301-AC12-3951C2A68C1C}" name="Column6176"/>
    <tableColumn id="6192" xr3:uid="{8E447561-8418-4B63-97CB-A75954C4BD67}" name="Column6177"/>
    <tableColumn id="6193" xr3:uid="{0E4BF727-DE2A-4BCE-8A7C-9441B6F6F178}" name="Column6178"/>
    <tableColumn id="6194" xr3:uid="{3C1F6985-F185-4BDF-A2D1-43DEC54C058E}" name="Column6179"/>
    <tableColumn id="6195" xr3:uid="{614597B3-25CF-48B8-8655-823FCD1B667E}" name="Column6180"/>
    <tableColumn id="6196" xr3:uid="{C95CF994-92DC-48C7-B1F8-DB38FA9805D5}" name="Column6181"/>
    <tableColumn id="6197" xr3:uid="{A411501A-B2C3-4C3F-AAAB-6B118A010E5C}" name="Column6182"/>
    <tableColumn id="6198" xr3:uid="{72B1718D-D6C6-4C4B-8175-2E68A08BDA14}" name="Column6183"/>
    <tableColumn id="6199" xr3:uid="{851F003C-F796-4E6D-AEAA-88215EEDBE8B}" name="Column6184"/>
    <tableColumn id="6200" xr3:uid="{77931F62-ECC3-4695-B860-6114FE1638E6}" name="Column6185"/>
    <tableColumn id="6201" xr3:uid="{C9945126-57DB-4A46-B28E-844B8C120D19}" name="Column6186"/>
    <tableColumn id="6202" xr3:uid="{3E95B7DD-BDD4-41BC-8A13-A08513F4C917}" name="Column6187"/>
    <tableColumn id="6203" xr3:uid="{6AA6E1D9-8F3A-44EC-BA29-69AC5EF63155}" name="Column6188"/>
    <tableColumn id="6204" xr3:uid="{31026A8D-C5E4-4DBE-8B89-9F46B5855DF3}" name="Column6189"/>
    <tableColumn id="6205" xr3:uid="{A1ADBCDB-0284-40F1-BA15-B9998831C1DF}" name="Column6190"/>
    <tableColumn id="6206" xr3:uid="{B95366F0-A007-4A6C-B7A7-7A94D599C5D3}" name="Column6191"/>
    <tableColumn id="6207" xr3:uid="{4F3FD3AB-BD08-493A-996E-C2EA8C4EF6C9}" name="Column6192"/>
    <tableColumn id="6208" xr3:uid="{E06A98DF-B0B8-4BC1-B330-614E835CA8CE}" name="Column6193"/>
    <tableColumn id="6209" xr3:uid="{F6A1027D-AFC0-41AD-BA4A-9F533C02C586}" name="Column6194"/>
    <tableColumn id="6210" xr3:uid="{BA518724-0956-4437-9E79-6186A2EC9B16}" name="Column6195"/>
    <tableColumn id="6211" xr3:uid="{75AD0910-CAF3-45FC-A0EB-0CA51401421B}" name="Column6196"/>
    <tableColumn id="6212" xr3:uid="{A4095C3A-9F5E-4444-A4E7-E3F92EDEF9F9}" name="Column6197"/>
    <tableColumn id="6213" xr3:uid="{85CEA0C1-F06C-4030-B76A-63A3AF9F9DC4}" name="Column6198"/>
    <tableColumn id="6214" xr3:uid="{B93947F8-2EAB-4EB4-B410-B743122496A9}" name="Column6199"/>
    <tableColumn id="6215" xr3:uid="{5C6E0169-FF57-464C-BAA2-1E04E164FF85}" name="Column6200"/>
    <tableColumn id="6216" xr3:uid="{276AA094-1772-4571-8FD1-3754DC4CA96A}" name="Column6201"/>
    <tableColumn id="6217" xr3:uid="{4C821B52-6EB8-402D-BCB6-212E7958D787}" name="Column6202"/>
    <tableColumn id="6218" xr3:uid="{19BE0219-1344-491D-A694-FA6FC2547BC4}" name="Column6203"/>
    <tableColumn id="6219" xr3:uid="{6DFB9B30-60E1-4714-A488-CD06B86EA3B5}" name="Column6204"/>
    <tableColumn id="6220" xr3:uid="{96B5194A-B83A-4C1D-A8FB-29AA130B0388}" name="Column6205"/>
    <tableColumn id="6221" xr3:uid="{9CB3766C-39D3-4222-BE2E-434E3D49BCFD}" name="Column6206"/>
    <tableColumn id="6222" xr3:uid="{1E14E660-C70F-406B-88D0-C12EDA4CDDD4}" name="Column6207"/>
    <tableColumn id="6223" xr3:uid="{23E0478F-9879-4B3D-B693-F7BDB46E7B81}" name="Column6208"/>
    <tableColumn id="6224" xr3:uid="{08D62197-1F74-4FFA-82BC-8F5B734DE134}" name="Column6209"/>
    <tableColumn id="6225" xr3:uid="{5EBF3B3D-154C-414E-9A4A-EEB6B67B364D}" name="Column6210"/>
    <tableColumn id="6226" xr3:uid="{08C31729-A03A-41C7-96A4-B40DA8BB7B94}" name="Column6211"/>
    <tableColumn id="6227" xr3:uid="{08B8FAF0-FF9C-4DDF-8C49-95AFAB44FF70}" name="Column6212"/>
    <tableColumn id="6228" xr3:uid="{862E011A-5F89-4378-9C33-C9BEA9328609}" name="Column6213"/>
    <tableColumn id="6229" xr3:uid="{C5122189-3ADA-4103-BFF3-FCD80AD1E387}" name="Column6214"/>
    <tableColumn id="6230" xr3:uid="{52519AA4-7BB6-49E3-9543-084973165406}" name="Column6215"/>
    <tableColumn id="6231" xr3:uid="{436D0D8A-0918-49DD-B244-6A91D6B33CE9}" name="Column6216"/>
    <tableColumn id="6232" xr3:uid="{7CBB07E5-8D8D-48A5-A8AB-B7ED3351E139}" name="Column6217"/>
    <tableColumn id="6233" xr3:uid="{621BB151-E971-4FD2-993B-432DFBD30EE2}" name="Column6218"/>
    <tableColumn id="6234" xr3:uid="{F2F9D3A3-2FBC-4A0F-A09D-C5FBDE3BF44C}" name="Column6219"/>
    <tableColumn id="6235" xr3:uid="{7470F538-1667-45AF-BE53-4497A0E1C7ED}" name="Column6220"/>
    <tableColumn id="6236" xr3:uid="{18811517-03F1-4C56-B292-1AF2C9D0CC6E}" name="Column6221"/>
    <tableColumn id="6237" xr3:uid="{EB06CA8B-D832-48A7-AA56-1C95B8DA675B}" name="Column6222"/>
    <tableColumn id="6238" xr3:uid="{AEDBBD95-CEE8-4AB7-A767-E83A2AE569FB}" name="Column6223"/>
    <tableColumn id="6239" xr3:uid="{D4AE8176-7C07-4DA5-9B93-4A787A3F932B}" name="Column6224"/>
    <tableColumn id="6240" xr3:uid="{9F3E1643-D24F-4D90-96A9-9D137C742817}" name="Column6225"/>
    <tableColumn id="6241" xr3:uid="{CF9C6573-6E57-417B-9A8E-4C5AA67D0584}" name="Column6226"/>
    <tableColumn id="6242" xr3:uid="{74576DCE-DC00-47D5-A64B-0605B382031D}" name="Column6227"/>
    <tableColumn id="6243" xr3:uid="{516D0804-31B2-475A-ADD2-0CD79E78D70C}" name="Column6228"/>
    <tableColumn id="6244" xr3:uid="{532F7D3F-C333-4724-AA88-A6BF02677075}" name="Column6229"/>
    <tableColumn id="6245" xr3:uid="{614821E2-0ADC-43F5-804D-7FD74E7DA273}" name="Column6230"/>
    <tableColumn id="6246" xr3:uid="{7BF6ACFF-EE87-4988-A089-E111EC243111}" name="Column6231"/>
    <tableColumn id="6247" xr3:uid="{51F85122-516C-478D-A040-595424CB80B3}" name="Column6232"/>
    <tableColumn id="6248" xr3:uid="{1CED3BE6-8868-4A13-AEE8-52AE2875FC6D}" name="Column6233"/>
    <tableColumn id="6249" xr3:uid="{6CCFE65A-86F6-42FF-9D0E-AEE902340B71}" name="Column6234"/>
    <tableColumn id="6250" xr3:uid="{A798F216-5C34-446C-8A67-3127792DA3C1}" name="Column6235"/>
    <tableColumn id="6251" xr3:uid="{A6A47EE3-7BE5-4DE6-B2A9-8C7B694F3D03}" name="Column6236"/>
    <tableColumn id="6252" xr3:uid="{F931971B-DE6D-418E-A7CC-AC8BA8942DCB}" name="Column6237"/>
    <tableColumn id="6253" xr3:uid="{464E245D-1FD8-4484-8815-3F484692899E}" name="Column6238"/>
    <tableColumn id="6254" xr3:uid="{F11D38FE-8954-4B47-B9CD-84EC6D63B731}" name="Column6239"/>
    <tableColumn id="6255" xr3:uid="{644A7DC0-29D2-4B46-BD5D-D68020D0350A}" name="Column6240"/>
    <tableColumn id="6256" xr3:uid="{FB8DF8BE-6DB2-4CB2-BCFD-2F7DB4724737}" name="Column6241"/>
    <tableColumn id="6257" xr3:uid="{7F207540-A3FC-4CD9-AF7B-DF4C6B379821}" name="Column6242"/>
    <tableColumn id="6258" xr3:uid="{A73529B5-E001-4EC7-9FE9-057CCA47D59F}" name="Column6243"/>
    <tableColumn id="6259" xr3:uid="{5A042CED-F760-4702-8289-853BDB137152}" name="Column6244"/>
    <tableColumn id="6260" xr3:uid="{08A60CF3-4615-4427-8728-3AA1635E8A85}" name="Column6245"/>
    <tableColumn id="6261" xr3:uid="{C9D20707-6E16-4ADE-9151-A7F82143F317}" name="Column6246"/>
    <tableColumn id="6262" xr3:uid="{D944B681-F3D0-402D-BAAB-1AC9CE265BB7}" name="Column6247"/>
    <tableColumn id="6263" xr3:uid="{41520DAA-639A-47AC-8B56-EB496AB21E33}" name="Column6248"/>
    <tableColumn id="6264" xr3:uid="{C258D210-6487-40E1-AA2D-128E51017A0F}" name="Column6249"/>
    <tableColumn id="6265" xr3:uid="{5DEA27F6-957B-432E-93E4-BDDE2D3F5DD2}" name="Column6250"/>
    <tableColumn id="6266" xr3:uid="{E8A286B6-4182-4B59-9DC4-F8DAABBC061F}" name="Column6251"/>
    <tableColumn id="6267" xr3:uid="{1C64F059-FDAA-4AEB-AC93-8925C3450A03}" name="Column6252"/>
    <tableColumn id="6268" xr3:uid="{FE989309-B7B1-4B14-86AD-46A214880006}" name="Column6253"/>
    <tableColumn id="6269" xr3:uid="{DE4F1528-1479-466C-BE63-5E3C65C92D6A}" name="Column6254"/>
    <tableColumn id="6270" xr3:uid="{6EC87E02-B144-453E-A31D-F439EA78DDFC}" name="Column6255"/>
    <tableColumn id="6271" xr3:uid="{48DBC959-4C24-4877-B22F-7FB6D7C8BB5A}" name="Column6256"/>
    <tableColumn id="6272" xr3:uid="{1EF291C5-81BC-42FF-8F38-B7BAAAE9C003}" name="Column6257"/>
    <tableColumn id="6273" xr3:uid="{8E3D7991-4063-4025-A310-DFFF14E4FD73}" name="Column6258"/>
    <tableColumn id="6274" xr3:uid="{16BA4D05-35D3-4A19-ADC2-D1AF8D22B396}" name="Column6259"/>
    <tableColumn id="6275" xr3:uid="{4133C932-2976-4698-B910-3C99B61FCF7E}" name="Column6260"/>
    <tableColumn id="6276" xr3:uid="{714C5D79-C427-4A9B-BAFE-509B89478982}" name="Column6261"/>
    <tableColumn id="6277" xr3:uid="{1456BC06-DEB6-4B56-AF2C-1D83A18EF1AE}" name="Column6262"/>
    <tableColumn id="6278" xr3:uid="{9D57C6BB-B127-46F9-8887-617EFCD27E2E}" name="Column6263"/>
    <tableColumn id="6279" xr3:uid="{459ECBA4-34C3-45A0-B413-DC44B2B09D2D}" name="Column6264"/>
    <tableColumn id="6280" xr3:uid="{3B1056A7-E04A-4E5C-B73E-F0F5AE874378}" name="Column6265"/>
    <tableColumn id="6281" xr3:uid="{B7BC4454-AF21-463E-A596-FF5339876BE1}" name="Column6266"/>
    <tableColumn id="6282" xr3:uid="{EC54EF7D-72E1-4E4A-866C-60D9A1E87F0B}" name="Column6267"/>
    <tableColumn id="6283" xr3:uid="{1238C552-A2E4-4E07-8E35-079337B243F0}" name="Column6268"/>
    <tableColumn id="6284" xr3:uid="{2DDFABB2-C697-4810-8F86-2363A9506463}" name="Column6269"/>
    <tableColumn id="6285" xr3:uid="{8CE1DFDC-E629-42AB-9661-93410580B360}" name="Column6270"/>
    <tableColumn id="6286" xr3:uid="{9D59F5B0-073A-4C2A-B9E8-C09538CBB11F}" name="Column6271"/>
    <tableColumn id="6287" xr3:uid="{352134EE-F889-492A-96AC-D7DD55754771}" name="Column6272"/>
    <tableColumn id="6288" xr3:uid="{51AA282B-0AB5-4AC0-9294-7DF4CA7E35C9}" name="Column6273"/>
    <tableColumn id="6289" xr3:uid="{A8D4F055-F9DD-41F6-81B9-7470A44F1373}" name="Column6274"/>
    <tableColumn id="6290" xr3:uid="{088881AC-E076-42D1-B329-60EBCB969DF0}" name="Column6275"/>
    <tableColumn id="6291" xr3:uid="{81976B9C-3831-4E3C-B352-012294ECAC9E}" name="Column6276"/>
    <tableColumn id="6292" xr3:uid="{647A181B-E323-4516-9F7A-E382BC4EF367}" name="Column6277"/>
    <tableColumn id="6293" xr3:uid="{07ECD742-9B8A-4D1C-9079-60DAD952B9C6}" name="Column6278"/>
    <tableColumn id="6294" xr3:uid="{87B64FBC-AC97-49ED-9B66-487E1BFA09F3}" name="Column6279"/>
    <tableColumn id="6295" xr3:uid="{34D8F6AF-0906-429A-B2E5-363498EA2661}" name="Column6280"/>
    <tableColumn id="6296" xr3:uid="{C50462C1-69C5-4212-89AA-FBF7B9FD1DBF}" name="Column6281"/>
    <tableColumn id="6297" xr3:uid="{CFAFD2A2-2FB9-4188-A6C4-4F5AEA11EDA3}" name="Column6282"/>
    <tableColumn id="6298" xr3:uid="{550BC182-1A30-4C38-BC4D-9396E1DCC4AD}" name="Column6283"/>
    <tableColumn id="6299" xr3:uid="{91D2276C-74A9-4E32-8ADF-DC1C20A3CA09}" name="Column6284"/>
    <tableColumn id="6300" xr3:uid="{A62C5519-CBD4-46F4-BE93-FC49744B5125}" name="Column6285"/>
    <tableColumn id="6301" xr3:uid="{B752F829-CF53-42E3-BC90-347638819C1E}" name="Column6286"/>
    <tableColumn id="6302" xr3:uid="{6CAF33B5-0A51-452E-8751-9BE5BE7AF54B}" name="Column6287"/>
    <tableColumn id="6303" xr3:uid="{D4123A3D-BE12-4E8B-93B9-B7753CC1274E}" name="Column6288"/>
    <tableColumn id="6304" xr3:uid="{D8ED9E46-F4A5-4CAE-A9FE-DE5DA90BCFEC}" name="Column6289"/>
    <tableColumn id="6305" xr3:uid="{D15C048D-214E-46A2-A954-EDFF4A869F1D}" name="Column6290"/>
    <tableColumn id="6306" xr3:uid="{CA8020A9-4A36-49C7-8EE4-EEF4FAD110EF}" name="Column6291"/>
    <tableColumn id="6307" xr3:uid="{6FC2BDEE-CFCE-4100-AA70-FA17BA455262}" name="Column6292"/>
    <tableColumn id="6308" xr3:uid="{32D17F26-4EDC-46D2-A408-A7B78CC28189}" name="Column6293"/>
    <tableColumn id="6309" xr3:uid="{3CB367E8-FB1F-4D1A-A94E-18C310DD87C6}" name="Column6294"/>
    <tableColumn id="6310" xr3:uid="{6C0126E7-3418-4571-8657-2863A40ED43F}" name="Column6295"/>
    <tableColumn id="6311" xr3:uid="{3C54B660-AD30-4465-B221-D1B9C96686C0}" name="Column6296"/>
    <tableColumn id="6312" xr3:uid="{1FED3C16-3BFB-451F-84AB-064152F1826D}" name="Column6297"/>
    <tableColumn id="6313" xr3:uid="{348C674A-B6E9-4FD7-8195-20B9DF2904D7}" name="Column6298"/>
    <tableColumn id="6314" xr3:uid="{DFBEF792-81DA-4ADB-B6DA-3F763A4C6230}" name="Column6299"/>
    <tableColumn id="6315" xr3:uid="{3D270EC3-AE02-49C7-AC94-94DF5BB94127}" name="Column6300"/>
    <tableColumn id="6316" xr3:uid="{A3B92DDA-3744-4DDE-A86D-81A974DFEEA4}" name="Column6301"/>
    <tableColumn id="6317" xr3:uid="{BE5AD2ED-9F15-455D-BB8D-C0E030D72A3E}" name="Column6302"/>
    <tableColumn id="6318" xr3:uid="{CD8D69C0-52E6-4543-AC45-70B82E442389}" name="Column6303"/>
    <tableColumn id="6319" xr3:uid="{931E9077-73C8-402F-85E4-78B4A99FB310}" name="Column6304"/>
    <tableColumn id="6320" xr3:uid="{41D35478-2A48-4778-B950-CA278A24186F}" name="Column6305"/>
    <tableColumn id="6321" xr3:uid="{2556A858-1954-463B-9984-19D15AC43A6F}" name="Column6306"/>
    <tableColumn id="6322" xr3:uid="{2F61D0E7-CB75-4D99-8BDE-E4645999C145}" name="Column6307"/>
    <tableColumn id="6323" xr3:uid="{88B4A0E8-DA31-4ABA-8226-5F25B84D72B5}" name="Column6308"/>
    <tableColumn id="6324" xr3:uid="{CC25E41A-F878-474B-8F5B-A2D523A2E456}" name="Column6309"/>
    <tableColumn id="6325" xr3:uid="{7080A344-BF38-447B-B947-6E9A7EB4815E}" name="Column6310"/>
    <tableColumn id="6326" xr3:uid="{7C5F94A4-D620-4B03-8ABE-9F82F9C83F8C}" name="Column6311"/>
    <tableColumn id="6327" xr3:uid="{B6D2BE12-D2A9-43BB-87AA-A94FF8D70785}" name="Column6312"/>
    <tableColumn id="6328" xr3:uid="{A6EA7DB2-AE4B-416B-A23D-52186356DB62}" name="Column6313"/>
    <tableColumn id="6329" xr3:uid="{CC68DDCD-A9E1-4E67-A303-71D8AF78DE3E}" name="Column6314"/>
    <tableColumn id="6330" xr3:uid="{51E2B70E-69E0-4717-8357-ED9FF6A1232A}" name="Column6315"/>
    <tableColumn id="6331" xr3:uid="{B7855536-411C-438C-99DF-9C1906E57D2A}" name="Column6316"/>
    <tableColumn id="6332" xr3:uid="{3873B2B1-1916-4E31-A61D-DEA1DF9FEF8A}" name="Column6317"/>
    <tableColumn id="6333" xr3:uid="{DFB278DA-0213-4D69-BB28-76A1C0AF5135}" name="Column6318"/>
    <tableColumn id="6334" xr3:uid="{EBD5A823-7724-4466-AC26-681A3E166CEC}" name="Column6319"/>
    <tableColumn id="6335" xr3:uid="{4FDDDAA4-202F-4B0E-A122-5190011897CF}" name="Column6320"/>
    <tableColumn id="6336" xr3:uid="{40031969-C7E0-41FC-AED4-F8AC642F60E1}" name="Column6321"/>
    <tableColumn id="6337" xr3:uid="{291111B3-7D8C-4649-BF7B-9898B13B4BA4}" name="Column6322"/>
    <tableColumn id="6338" xr3:uid="{1BCA7278-C3AC-40B4-9F0B-1381B9BEDFED}" name="Column6323"/>
    <tableColumn id="6339" xr3:uid="{64989525-D22E-4785-81BD-5AD0BFF5C80B}" name="Column6324"/>
    <tableColumn id="6340" xr3:uid="{C9EE57E6-AB76-4386-BEF2-CD83120BBD29}" name="Column6325"/>
    <tableColumn id="6341" xr3:uid="{99E53BE5-5C49-4D56-9138-0C845F71E960}" name="Column6326"/>
    <tableColumn id="6342" xr3:uid="{59C48248-4A19-4663-AA59-DD7BD54516F2}" name="Column6327"/>
    <tableColumn id="6343" xr3:uid="{212E0F41-84FB-4751-A634-DD21443F4172}" name="Column6328"/>
    <tableColumn id="6344" xr3:uid="{2CE8C54C-4C0B-4015-9835-DAEF5C7AE621}" name="Column6329"/>
    <tableColumn id="6345" xr3:uid="{7F38F406-2F36-4E02-B57E-DF1CDEEB87B3}" name="Column6330"/>
    <tableColumn id="6346" xr3:uid="{82DB33AD-703F-4B4E-87A9-DB9178F124A5}" name="Column6331"/>
    <tableColumn id="6347" xr3:uid="{15280BA2-B4F2-4FB5-B1CA-0DBDCA9B0BEC}" name="Column6332"/>
    <tableColumn id="6348" xr3:uid="{F6E2DE9C-4AB5-40C1-B021-95D87C0EF59A}" name="Column6333"/>
    <tableColumn id="6349" xr3:uid="{54A03525-F3A0-485D-BE76-A10D2981CA37}" name="Column6334"/>
    <tableColumn id="6350" xr3:uid="{04F2806F-DB7B-456A-BAF6-69F2B0969C66}" name="Column6335"/>
    <tableColumn id="6351" xr3:uid="{AE3E8881-B977-4E02-AFC5-CDF1E6AB66BC}" name="Column6336"/>
    <tableColumn id="6352" xr3:uid="{9AFEC41D-ABC1-4494-8694-5A10C79763F3}" name="Column6337"/>
    <tableColumn id="6353" xr3:uid="{3E9A288E-B163-4EE9-AC0D-FF561F17116F}" name="Column6338"/>
    <tableColumn id="6354" xr3:uid="{A7B8ACEB-3F10-4627-BDB6-19302B9C3841}" name="Column6339"/>
    <tableColumn id="6355" xr3:uid="{2F810253-D3E1-4877-9E79-9C35DA310D46}" name="Column6340"/>
    <tableColumn id="6356" xr3:uid="{D6942517-4382-41FD-A939-86A65625A30A}" name="Column6341"/>
    <tableColumn id="6357" xr3:uid="{0F2CF0E3-3466-40AA-82D5-A67CBEF348FA}" name="Column6342"/>
    <tableColumn id="6358" xr3:uid="{1360CBB6-71DA-4539-8FBC-9BAA4A56CD14}" name="Column6343"/>
    <tableColumn id="6359" xr3:uid="{F35D8708-D192-4B5C-96C3-E31F1C3BBCD7}" name="Column6344"/>
    <tableColumn id="6360" xr3:uid="{B946F204-F635-441F-A31C-75DC3E4234AB}" name="Column6345"/>
    <tableColumn id="6361" xr3:uid="{591FF074-6600-4021-ACF8-EFB7CE3C6EA0}" name="Column6346"/>
    <tableColumn id="6362" xr3:uid="{1F6E774A-091E-4862-85E4-37088725DF3B}" name="Column6347"/>
    <tableColumn id="6363" xr3:uid="{87892EA8-1D10-498B-9E9A-F8FB6D83CDF8}" name="Column6348"/>
    <tableColumn id="6364" xr3:uid="{86DC4F8B-03F6-402E-9D87-4981381C45FD}" name="Column6349"/>
    <tableColumn id="6365" xr3:uid="{7D82291D-3E16-40CD-927A-3FC5BFC4D10C}" name="Column6350"/>
    <tableColumn id="6366" xr3:uid="{6230EE96-A320-400B-BBC5-2A33430FCF19}" name="Column6351"/>
    <tableColumn id="6367" xr3:uid="{FF4E17B9-45C1-46A0-B9ED-F41C34B2952D}" name="Column6352"/>
    <tableColumn id="6368" xr3:uid="{95F31923-388A-43D0-926F-916915D6987A}" name="Column6353"/>
    <tableColumn id="6369" xr3:uid="{33276160-04AB-4528-8B1E-1154A4C09035}" name="Column6354"/>
    <tableColumn id="6370" xr3:uid="{6442323E-3D43-4FD6-A739-1C49FBF5FC6A}" name="Column6355"/>
    <tableColumn id="6371" xr3:uid="{B47BBA17-41E4-41D2-A4A0-C291EEB8E968}" name="Column6356"/>
    <tableColumn id="6372" xr3:uid="{9FB0DD62-6328-4393-ABC8-F9E3F53E9116}" name="Column6357"/>
    <tableColumn id="6373" xr3:uid="{E87D2687-E966-41F7-88B6-9AA058635AD0}" name="Column6358"/>
    <tableColumn id="6374" xr3:uid="{CB0BC363-88B3-4B98-88F8-CC6E3D8292C0}" name="Column6359"/>
    <tableColumn id="6375" xr3:uid="{3FD349E6-162E-4414-9937-2C19DD8174A8}" name="Column6360"/>
    <tableColumn id="6376" xr3:uid="{2F4A05CD-7684-4EC3-B1AE-F4062B184D94}" name="Column6361"/>
    <tableColumn id="6377" xr3:uid="{F9C710DD-7E76-4E39-A2CD-20ED7763F00F}" name="Column6362"/>
    <tableColumn id="6378" xr3:uid="{2A082EF6-1EF3-4B4D-B862-3DFB1E4B1B8A}" name="Column6363"/>
    <tableColumn id="6379" xr3:uid="{AFBC2790-E854-49E7-8444-C66CFACFEF97}" name="Column6364"/>
    <tableColumn id="6380" xr3:uid="{42C25149-6C70-417F-B2C7-A70E94576F0E}" name="Column6365"/>
    <tableColumn id="6381" xr3:uid="{A84B517C-C309-4E45-87E9-0B440151F679}" name="Column6366"/>
    <tableColumn id="6382" xr3:uid="{D260320F-D1A3-44D5-9CFF-7BA6CCD2270F}" name="Column6367"/>
    <tableColumn id="6383" xr3:uid="{907FC4E0-D6AB-41F6-BE25-CAF7D478F98D}" name="Column6368"/>
    <tableColumn id="6384" xr3:uid="{3FACE132-1CD7-4E17-BFBB-B0F53DF6BA2E}" name="Column6369"/>
    <tableColumn id="6385" xr3:uid="{3003883D-590D-463F-8271-994C6DA26960}" name="Column6370"/>
    <tableColumn id="6386" xr3:uid="{C216470F-1DC0-4F38-9617-974F9C5196B2}" name="Column6371"/>
    <tableColumn id="6387" xr3:uid="{76AEA6DB-1939-4460-AA8A-94EE13F013B5}" name="Column6372"/>
    <tableColumn id="6388" xr3:uid="{5E90BBFF-328B-4D86-881D-889A9E2E6E4B}" name="Column6373"/>
    <tableColumn id="6389" xr3:uid="{F7DB714C-6B64-4396-BC3D-ED75A95D6671}" name="Column6374"/>
    <tableColumn id="6390" xr3:uid="{2FEE1C82-81F7-4206-AAC8-8259BC509798}" name="Column6375"/>
    <tableColumn id="6391" xr3:uid="{3E8BB140-907A-471C-8E4B-6EDDF151DCFE}" name="Column6376"/>
    <tableColumn id="6392" xr3:uid="{0D07EE51-8FDB-4CF3-959C-26A039681B11}" name="Column6377"/>
    <tableColumn id="6393" xr3:uid="{D4335830-9F95-4F41-BC08-FA12FD07F329}" name="Column6378"/>
    <tableColumn id="6394" xr3:uid="{034F5254-2D2E-4E56-9D62-986D99B8FDF5}" name="Column6379"/>
    <tableColumn id="6395" xr3:uid="{599E1AD9-FDDD-4C54-AF78-8F12FE067081}" name="Column6380"/>
    <tableColumn id="6396" xr3:uid="{2084D822-B8A0-4C12-8381-F05C3E58DD75}" name="Column6381"/>
    <tableColumn id="6397" xr3:uid="{40264D96-395C-4D7A-8908-2D77A915D092}" name="Column6382"/>
    <tableColumn id="6398" xr3:uid="{1DB9FFC3-6649-45E7-B0AF-A4408536F1FC}" name="Column6383"/>
    <tableColumn id="6399" xr3:uid="{F0A6CA99-BE9B-4942-B9D3-47A9FE1226F2}" name="Column6384"/>
    <tableColumn id="6400" xr3:uid="{7834AC03-B975-405A-B283-5C64218368BA}" name="Column6385"/>
    <tableColumn id="6401" xr3:uid="{F891DD94-7946-4FDE-9C4E-E445E9BC2BB8}" name="Column6386"/>
    <tableColumn id="6402" xr3:uid="{057F153B-C089-42AC-B9A0-852CCEB7D6E8}" name="Column6387"/>
    <tableColumn id="6403" xr3:uid="{2B945DED-E273-412D-958A-4A68CEFC85D1}" name="Column6388"/>
    <tableColumn id="6404" xr3:uid="{6F4B32EE-A4D9-4008-BFD8-A44290550C45}" name="Column6389"/>
    <tableColumn id="6405" xr3:uid="{30D8F9F9-47A3-4326-A21A-4F5FBF3A9C5A}" name="Column6390"/>
    <tableColumn id="6406" xr3:uid="{B22BD64A-BF4C-403D-9410-3D578EF4DDA3}" name="Column6391"/>
    <tableColumn id="6407" xr3:uid="{E6E5CEF9-7150-4C3C-BDF4-322302219DCE}" name="Column6392"/>
    <tableColumn id="6408" xr3:uid="{573FF9D4-D38B-4FFC-9DBE-AB07855A7EA8}" name="Column6393"/>
    <tableColumn id="6409" xr3:uid="{FA3B8448-7B80-4830-82D3-B4EF253F43BB}" name="Column6394"/>
    <tableColumn id="6410" xr3:uid="{43E4E061-6B1F-4D86-B946-3851D655A7C4}" name="Column6395"/>
    <tableColumn id="6411" xr3:uid="{26DB909E-8841-49DE-B214-436EC5246B47}" name="Column6396"/>
    <tableColumn id="6412" xr3:uid="{969B18EE-CB11-458D-B9A5-46676B3F1717}" name="Column6397"/>
    <tableColumn id="6413" xr3:uid="{A4CA6CBC-2C21-46CB-A24F-3A6D144B3A1C}" name="Column6398"/>
    <tableColumn id="6414" xr3:uid="{70706390-E480-4097-ABC0-B4FAFD3EAB51}" name="Column6399"/>
    <tableColumn id="6415" xr3:uid="{92A3C04A-27FC-4CCA-8FDA-BD0E88039E52}" name="Column6400"/>
    <tableColumn id="6416" xr3:uid="{80A7FF94-6747-4FD4-9274-74F5F9B9081A}" name="Column6401"/>
    <tableColumn id="6417" xr3:uid="{F5077438-0F0E-4931-ADBB-47120B226238}" name="Column6402"/>
    <tableColumn id="6418" xr3:uid="{7D732F15-3DF2-4083-B458-D0ED571C7E1F}" name="Column6403"/>
    <tableColumn id="6419" xr3:uid="{8D6C4CE8-3F06-490F-B8C6-2DE32246F5AF}" name="Column6404"/>
    <tableColumn id="6420" xr3:uid="{51569DFF-5D6A-4CFC-BF32-10BC6B38E89C}" name="Column6405"/>
    <tableColumn id="6421" xr3:uid="{0DC1532E-D37B-4885-8BB2-24C0C3608EB9}" name="Column6406"/>
    <tableColumn id="6422" xr3:uid="{7F37E7DC-1227-494A-9C48-1D3F0188D236}" name="Column6407"/>
    <tableColumn id="6423" xr3:uid="{3A5F754E-0461-4FFE-BA5E-0FFABF0581BD}" name="Column6408"/>
    <tableColumn id="6424" xr3:uid="{9E561C80-0408-497B-B206-350C5A5DA2EF}" name="Column6409"/>
    <tableColumn id="6425" xr3:uid="{A19D7FC6-9BDD-4366-AEFF-402253BF1703}" name="Column6410"/>
    <tableColumn id="6426" xr3:uid="{6952D3A8-393E-4BC4-8BFA-24F66406FCE9}" name="Column6411"/>
    <tableColumn id="6427" xr3:uid="{39310FEC-098A-4875-9A0A-6EFC8F1AAD4C}" name="Column6412"/>
    <tableColumn id="6428" xr3:uid="{800DCB34-56B3-419A-8C93-9FA16825E04C}" name="Column6413"/>
    <tableColumn id="6429" xr3:uid="{D7D8D5C9-1177-47F5-9816-65B8A37C62D8}" name="Column6414"/>
    <tableColumn id="6430" xr3:uid="{106B6D85-EC9D-4F51-8301-9F47E1CD2890}" name="Column6415"/>
    <tableColumn id="6431" xr3:uid="{0C17DE5E-770C-426F-B230-432A3E33AD45}" name="Column6416"/>
    <tableColumn id="6432" xr3:uid="{C4D9A99E-AF4E-4497-8529-DF2A94AB2BDB}" name="Column6417"/>
    <tableColumn id="6433" xr3:uid="{FD31F930-754B-4B76-9DE3-4268A1BA740C}" name="Column6418"/>
    <tableColumn id="6434" xr3:uid="{19F264E2-D4DC-42DE-A1B3-AD5AD5187EB1}" name="Column6419"/>
    <tableColumn id="6435" xr3:uid="{6512C4E1-AA1D-45D0-932D-CD127FDEA4AC}" name="Column6420"/>
    <tableColumn id="6436" xr3:uid="{147ACD2A-0699-4F14-8A0B-E30189F3B070}" name="Column6421"/>
    <tableColumn id="6437" xr3:uid="{97C809FA-BF9B-4185-8828-F0B3DD64705C}" name="Column6422"/>
    <tableColumn id="6438" xr3:uid="{511C8B08-A16B-45BF-B7E8-675769525E91}" name="Column6423"/>
    <tableColumn id="6439" xr3:uid="{72214577-B0DE-485D-B360-EE2EDE0B4E12}" name="Column6424"/>
    <tableColumn id="6440" xr3:uid="{08E6FD94-3068-48E5-BC56-9BB404B41DB2}" name="Column6425"/>
    <tableColumn id="6441" xr3:uid="{CF47933D-F5CE-44F1-A119-050A8055C5DE}" name="Column6426"/>
    <tableColumn id="6442" xr3:uid="{8B68F827-2F29-4DED-ABE3-F86C683E248E}" name="Column6427"/>
    <tableColumn id="6443" xr3:uid="{E1CDF3FE-8031-43F5-87E0-E29A8FB068FA}" name="Column6428"/>
    <tableColumn id="6444" xr3:uid="{F15654F0-854C-49D1-B93D-0D6F1F09B52E}" name="Column6429"/>
    <tableColumn id="6445" xr3:uid="{B0346E5B-8472-4ADD-B839-570E8D6FA7DF}" name="Column6430"/>
    <tableColumn id="6446" xr3:uid="{211E65C4-8BDE-4BFC-8337-36EC2B1A6A89}" name="Column6431"/>
    <tableColumn id="6447" xr3:uid="{DCE157DD-760B-4CE3-A2F3-9E2767D827C9}" name="Column6432"/>
    <tableColumn id="6448" xr3:uid="{6059CBB7-1BA3-422B-8A5C-CBA29FAF99D2}" name="Column6433"/>
    <tableColumn id="6449" xr3:uid="{F8EA2583-0458-4AFF-A0A6-05260136CAAF}" name="Column6434"/>
    <tableColumn id="6450" xr3:uid="{03049453-9DBB-4077-A19F-1A4D9C9A3236}" name="Column6435"/>
    <tableColumn id="6451" xr3:uid="{3784C443-3C7D-491B-AEE8-2F6B58F37442}" name="Column6436"/>
    <tableColumn id="6452" xr3:uid="{84FE569C-A36C-4E6C-9473-7C867771A667}" name="Column6437"/>
    <tableColumn id="6453" xr3:uid="{769CAFDF-4885-40A2-9B1E-F7ADEC903BD2}" name="Column6438"/>
    <tableColumn id="6454" xr3:uid="{1C139CAA-6145-4243-AED4-4DA33704ED0E}" name="Column6439"/>
    <tableColumn id="6455" xr3:uid="{12588A61-D70F-48AA-8021-DBDFB01A71A5}" name="Column6440"/>
    <tableColumn id="6456" xr3:uid="{1C3E19D5-493C-4E74-9A70-6476F4A54307}" name="Column6441"/>
    <tableColumn id="6457" xr3:uid="{BE7C801F-D2C2-4933-AAFE-1B561A22EEE5}" name="Column6442"/>
    <tableColumn id="6458" xr3:uid="{D2374974-D0A2-45B9-9E62-3B02448EFE2B}" name="Column6443"/>
    <tableColumn id="6459" xr3:uid="{0AD0E6B1-C659-465F-9104-E0310398C4CB}" name="Column6444"/>
    <tableColumn id="6460" xr3:uid="{11E3BF59-C36D-49AF-BC80-4765F8ACDD95}" name="Column6445"/>
    <tableColumn id="6461" xr3:uid="{9DDB7B09-C921-472E-9BC0-D49B03CAD73A}" name="Column6446"/>
    <tableColumn id="6462" xr3:uid="{39637774-500F-4676-9E33-B846C6E56FAD}" name="Column6447"/>
    <tableColumn id="6463" xr3:uid="{8749BDF6-FD15-4BF7-83CE-2A252FD1231D}" name="Column6448"/>
    <tableColumn id="6464" xr3:uid="{D9BCFDF6-97B7-475E-A453-511548EEC877}" name="Column6449"/>
    <tableColumn id="6465" xr3:uid="{55585951-8BF2-4DE8-855D-ADF55C767323}" name="Column6450"/>
    <tableColumn id="6466" xr3:uid="{A3008344-E148-40FB-B435-FFE37F9401DA}" name="Column6451"/>
    <tableColumn id="6467" xr3:uid="{C261223B-9779-4875-BDBD-EB85DE1B77CF}" name="Column6452"/>
    <tableColumn id="6468" xr3:uid="{0B6AB378-B30C-4B05-AE2B-1C7A6411B290}" name="Column6453"/>
    <tableColumn id="6469" xr3:uid="{D0FA68C0-C4B9-4301-ABF9-44A1DDEAD27F}" name="Column6454"/>
    <tableColumn id="6470" xr3:uid="{86733ECA-3158-4654-AA90-8F67DCF41269}" name="Column6455"/>
    <tableColumn id="6471" xr3:uid="{FBEE5EF0-6EF0-4A90-8675-505D6413FC74}" name="Column6456"/>
    <tableColumn id="6472" xr3:uid="{C843F1ED-AD24-443F-9049-F6F105434130}" name="Column6457"/>
    <tableColumn id="6473" xr3:uid="{9278B6C5-E967-4418-A781-9623B8B41FB3}" name="Column6458"/>
    <tableColumn id="6474" xr3:uid="{7F85EE36-CF82-495F-8EE5-3450612397ED}" name="Column6459"/>
    <tableColumn id="6475" xr3:uid="{604BCCBB-8663-4D5B-8B3E-612DECE5D9B8}" name="Column6460"/>
    <tableColumn id="6476" xr3:uid="{C62DD858-6EAC-4089-8509-37B6A10FC80B}" name="Column6461"/>
    <tableColumn id="6477" xr3:uid="{B310E5E4-9816-48D4-ADA7-08FFA87A154C}" name="Column6462"/>
    <tableColumn id="6478" xr3:uid="{B069EBFD-4C74-4EDE-A936-D1E9B7D3B5D0}" name="Column6463"/>
    <tableColumn id="6479" xr3:uid="{3A0530C9-ABCF-4A9B-ADD9-61E054B0E5BA}" name="Column6464"/>
    <tableColumn id="6480" xr3:uid="{4C5D8445-49C1-465E-931A-074C18FF35B9}" name="Column6465"/>
    <tableColumn id="6481" xr3:uid="{AAB9D77A-0055-430C-934F-777C92259E2A}" name="Column6466"/>
    <tableColumn id="6482" xr3:uid="{70134F83-5089-47CF-B2E7-182252762D81}" name="Column6467"/>
    <tableColumn id="6483" xr3:uid="{5F5FC864-AEE7-45FA-9F37-EA1AA74F3E87}" name="Column6468"/>
    <tableColumn id="6484" xr3:uid="{E11D648A-F94C-4F6F-B60B-D074C584D949}" name="Column6469"/>
    <tableColumn id="6485" xr3:uid="{4A395055-BD97-4244-B134-E6446FC0DB3F}" name="Column6470"/>
    <tableColumn id="6486" xr3:uid="{F22F1815-5A37-4E82-A533-AA5AA1A2B0B3}" name="Column6471"/>
    <tableColumn id="6487" xr3:uid="{A43ED5C3-A561-423C-8029-9470C3BFABE0}" name="Column6472"/>
    <tableColumn id="6488" xr3:uid="{C8DD3C59-1F9D-4F85-B5EF-DA3498F2882B}" name="Column6473"/>
    <tableColumn id="6489" xr3:uid="{F9B737AC-2FFA-4062-AD0C-7C58A15F6F20}" name="Column6474"/>
    <tableColumn id="6490" xr3:uid="{F6EA402B-3B90-4239-B737-928BD99B0CFA}" name="Column6475"/>
    <tableColumn id="6491" xr3:uid="{67F27679-A5DA-4E2D-90F5-BE9D3F63309E}" name="Column6476"/>
    <tableColumn id="6492" xr3:uid="{5C2B16CA-A102-41A9-811B-14EB92A68CAE}" name="Column6477"/>
    <tableColumn id="6493" xr3:uid="{69EC53BE-A9C5-4038-BC88-0913915D0797}" name="Column6478"/>
    <tableColumn id="6494" xr3:uid="{8BABC99F-ACAD-4961-A52F-CEA9BE62A53B}" name="Column6479"/>
    <tableColumn id="6495" xr3:uid="{391446F7-C526-47F8-B7FE-A233FA4B0005}" name="Column6480"/>
    <tableColumn id="6496" xr3:uid="{2401C5F8-2204-41E7-8CCB-7FE5D3D98551}" name="Column6481"/>
    <tableColumn id="6497" xr3:uid="{8F54DB00-600B-4567-A963-9CE3C9250759}" name="Column6482"/>
    <tableColumn id="6498" xr3:uid="{D5850BF2-84A3-4005-B4F6-E471A2A1F1E4}" name="Column6483"/>
    <tableColumn id="6499" xr3:uid="{764922C8-50A4-4569-A276-EAD6FFB4E107}" name="Column6484"/>
    <tableColumn id="6500" xr3:uid="{F4D9E3D0-F19D-455D-8DC3-8F373CFF5AB6}" name="Column6485"/>
    <tableColumn id="6501" xr3:uid="{03A56558-C7C9-4341-ACC2-ABCEA69347CC}" name="Column6486"/>
    <tableColumn id="6502" xr3:uid="{19EA69B1-9425-4834-AC47-095D8962FDAE}" name="Column6487"/>
    <tableColumn id="6503" xr3:uid="{6652FA64-36D9-43C6-B3E7-1B4D57CAF1A0}" name="Column6488"/>
    <tableColumn id="6504" xr3:uid="{AA753CE2-66FD-4F95-B20E-29F39DC989C8}" name="Column6489"/>
    <tableColumn id="6505" xr3:uid="{F9EBB143-2032-468A-A42E-54637C57BF2F}" name="Column6490"/>
    <tableColumn id="6506" xr3:uid="{B4717C2D-D2A6-4F4B-8697-6B6E7D3C09D2}" name="Column6491"/>
    <tableColumn id="6507" xr3:uid="{CA7CA6A8-FBFA-46FA-8392-CE5330E5C082}" name="Column6492"/>
    <tableColumn id="6508" xr3:uid="{EAEA0608-7EF8-48E6-A65D-30F75DDA085D}" name="Column6493"/>
    <tableColumn id="6509" xr3:uid="{F11D295E-F4F8-4CFF-A49A-6DA2ABC05E84}" name="Column6494"/>
    <tableColumn id="6510" xr3:uid="{320FB4B3-816C-4B88-8679-4FCA38AD68F7}" name="Column6495"/>
    <tableColumn id="6511" xr3:uid="{1061F7E6-EBD1-4DF7-BCD4-66DD864CBE2B}" name="Column6496"/>
    <tableColumn id="6512" xr3:uid="{B5316505-7C93-45C0-9048-1D1B0798DE24}" name="Column6497"/>
    <tableColumn id="6513" xr3:uid="{5ED58C4B-2898-467C-850D-2A75B4707B1B}" name="Column6498"/>
    <tableColumn id="6514" xr3:uid="{6F8B7A0D-E340-4866-AA78-D2583D4C31A7}" name="Column6499"/>
    <tableColumn id="6515" xr3:uid="{607C06B4-A8ED-42B3-B194-0D9656474668}" name="Column6500"/>
    <tableColumn id="6516" xr3:uid="{0EDD365E-A9E7-4F21-AFAB-F6F7B09129B0}" name="Column6501"/>
    <tableColumn id="6517" xr3:uid="{59023CC8-94C8-4E9A-A426-0248A084AABD}" name="Column6502"/>
    <tableColumn id="6518" xr3:uid="{16CF7696-D3D6-436D-8510-CEB0C8B47565}" name="Column6503"/>
    <tableColumn id="6519" xr3:uid="{3A882EF1-E5CA-4F5D-882D-DDE4F1972BEC}" name="Column6504"/>
    <tableColumn id="6520" xr3:uid="{31CB87DC-D918-4C66-A082-D38C3502B7C2}" name="Column6505"/>
    <tableColumn id="6521" xr3:uid="{880B2020-57AD-428D-986C-EBC5BF59F6FA}" name="Column6506"/>
    <tableColumn id="6522" xr3:uid="{532616E3-0327-441C-A601-285BA95925FF}" name="Column6507"/>
    <tableColumn id="6523" xr3:uid="{FEB94FC6-3F8E-41FD-BFF9-FBD3A3329544}" name="Column6508"/>
    <tableColumn id="6524" xr3:uid="{5DD2373F-AE51-4966-8327-12A3C535F79C}" name="Column6509"/>
    <tableColumn id="6525" xr3:uid="{E2BA7D4B-502F-44E5-8455-F6B94E1BC822}" name="Column6510"/>
    <tableColumn id="6526" xr3:uid="{F48F74D4-F9A3-4388-8599-607CD0783DE6}" name="Column6511"/>
    <tableColumn id="6527" xr3:uid="{9679A913-3DA3-4392-90EB-99E8D17B34C6}" name="Column6512"/>
    <tableColumn id="6528" xr3:uid="{26B87FD2-2A4C-4EE4-9E3E-2D7B1FDB149C}" name="Column6513"/>
    <tableColumn id="6529" xr3:uid="{53E2BC69-112D-420C-B8A5-0943A1D8E340}" name="Column6514"/>
    <tableColumn id="6530" xr3:uid="{5F757ADC-F747-491B-A5F7-9D6243C450B9}" name="Column6515"/>
    <tableColumn id="6531" xr3:uid="{1CFB7A2E-9931-4132-BCE8-42BE901C19D5}" name="Column6516"/>
    <tableColumn id="6532" xr3:uid="{3E1F4392-6933-4A16-97D5-101C3F4FB67B}" name="Column6517"/>
    <tableColumn id="6533" xr3:uid="{F439DBC8-1BBB-4779-A541-0A2590BB6266}" name="Column6518"/>
    <tableColumn id="6534" xr3:uid="{140F4407-5EAF-45F3-BC64-A87E38010E7C}" name="Column6519"/>
    <tableColumn id="6535" xr3:uid="{61C8256E-1939-4408-9993-749E8A81EF0B}" name="Column6520"/>
    <tableColumn id="6536" xr3:uid="{A5BE26B3-7026-41AC-AD98-08141BC71583}" name="Column6521"/>
    <tableColumn id="6537" xr3:uid="{A70D7433-0B29-411E-9F58-22BC964E8196}" name="Column6522"/>
    <tableColumn id="6538" xr3:uid="{3BC77F85-31AC-4A81-AD54-9ADD526E5F14}" name="Column6523"/>
    <tableColumn id="6539" xr3:uid="{B0C21D6F-BA09-44ED-99E9-4A6C5364829E}" name="Column6524"/>
    <tableColumn id="6540" xr3:uid="{C92E49E0-21E1-441C-B928-3D66BC4CD55A}" name="Column6525"/>
    <tableColumn id="6541" xr3:uid="{693FCD19-F7F3-4625-9E78-3FE4A783DAD4}" name="Column6526"/>
    <tableColumn id="6542" xr3:uid="{F2CAF0CD-FE37-421F-B2C0-9056C771D061}" name="Column6527"/>
    <tableColumn id="6543" xr3:uid="{FC62C563-D669-4973-97A7-7A9CDC720F8B}" name="Column6528"/>
    <tableColumn id="6544" xr3:uid="{42EFA580-7747-491C-B827-B32BDFC37D15}" name="Column6529"/>
    <tableColumn id="6545" xr3:uid="{6ED31153-D7F2-4A8E-A3B7-41BBC13DBBC2}" name="Column6530"/>
    <tableColumn id="6546" xr3:uid="{7161E17C-5D91-439D-A204-DD74C39B504E}" name="Column6531"/>
    <tableColumn id="6547" xr3:uid="{2C85C680-1B92-4C4E-88BA-E68DF1CEDAC9}" name="Column6532"/>
    <tableColumn id="6548" xr3:uid="{2AF31296-D1A1-48E5-83CB-1E7A794D43E7}" name="Column6533"/>
    <tableColumn id="6549" xr3:uid="{6BF03D6C-4460-45C9-8575-0DEFC62BD87F}" name="Column6534"/>
    <tableColumn id="6550" xr3:uid="{49D35CA7-4CFA-4288-896E-E737D05BADA2}" name="Column6535"/>
    <tableColumn id="6551" xr3:uid="{EFA44863-5C4C-42D9-BE2C-0440D4B71E7A}" name="Column6536"/>
    <tableColumn id="6552" xr3:uid="{3014D0D9-5361-4E25-882B-613F081619E3}" name="Column6537"/>
    <tableColumn id="6553" xr3:uid="{F1071B7D-DBF2-4E65-835A-572096749BAF}" name="Column6538"/>
    <tableColumn id="6554" xr3:uid="{F48A554B-C208-41A5-BE1B-5E7B93862214}" name="Column6539"/>
    <tableColumn id="6555" xr3:uid="{58496BB1-EC1A-4786-AF7B-05A9B265BA01}" name="Column6540"/>
    <tableColumn id="6556" xr3:uid="{B61AE3DF-2010-4AB1-8747-771A1BE1D0B4}" name="Column6541"/>
    <tableColumn id="6557" xr3:uid="{3D9175CB-5370-4361-8585-C4FBEBD85008}" name="Column6542"/>
    <tableColumn id="6558" xr3:uid="{DE18CBD7-AA99-4750-8172-FC950C672381}" name="Column6543"/>
    <tableColumn id="6559" xr3:uid="{2CEB79A7-3F46-4298-AC49-27781E27C2DE}" name="Column6544"/>
    <tableColumn id="6560" xr3:uid="{6E23E2B2-9346-4A76-B45E-6FA602D0431B}" name="Column6545"/>
    <tableColumn id="6561" xr3:uid="{7113A56F-3A66-49AE-A573-447743E3DE4E}" name="Column6546"/>
    <tableColumn id="6562" xr3:uid="{BD5A2742-E470-4F66-A6FA-A1D1BE9522D5}" name="Column6547"/>
    <tableColumn id="6563" xr3:uid="{FA8D5C0F-8ECA-4F87-935F-15C1C8A59AF4}" name="Column6548"/>
    <tableColumn id="6564" xr3:uid="{1C9868B5-2460-46B6-A6EE-9CAB28324D5C}" name="Column6549"/>
    <tableColumn id="6565" xr3:uid="{72C315B4-20D4-4C7D-87AD-4A1B0E072C5B}" name="Column6550"/>
    <tableColumn id="6566" xr3:uid="{A89598B9-9E3A-4C77-9125-412DC2392E60}" name="Column6551"/>
    <tableColumn id="6567" xr3:uid="{4A723CDE-9C00-4A98-9B12-CC38705334D8}" name="Column6552"/>
    <tableColumn id="6568" xr3:uid="{D5211932-3262-494D-91AC-AB102445BFB4}" name="Column6553"/>
    <tableColumn id="6569" xr3:uid="{A4184D57-06EF-4514-BB71-D112B439158D}" name="Column6554"/>
    <tableColumn id="6570" xr3:uid="{55682F2C-D7B4-45C3-8BBE-815A7D1EC888}" name="Column6555"/>
    <tableColumn id="6571" xr3:uid="{B2814C25-AE3B-4234-8AC1-CB9035E5121E}" name="Column6556"/>
    <tableColumn id="6572" xr3:uid="{CD779DEE-F13E-4EEC-A15C-60F4B2B7A326}" name="Column6557"/>
    <tableColumn id="6573" xr3:uid="{5C73266A-5323-4EB4-AF4E-28806A90824D}" name="Column6558"/>
    <tableColumn id="6574" xr3:uid="{44D6E981-CBDD-4A27-8417-BF18EE6F6F01}" name="Column6559"/>
    <tableColumn id="6575" xr3:uid="{41B8D753-1DB2-4D0E-9C02-3C9B04E0E3F5}" name="Column6560"/>
    <tableColumn id="6576" xr3:uid="{370F385F-8568-40E5-A71D-A080940CDB88}" name="Column6561"/>
    <tableColumn id="6577" xr3:uid="{254C8280-7E36-4BF4-8450-3E7E40562C70}" name="Column6562"/>
    <tableColumn id="6578" xr3:uid="{78B7BC8A-48BE-4069-9B7D-01630CA7DF30}" name="Column6563"/>
    <tableColumn id="6579" xr3:uid="{9F274A9E-934C-4A1D-9343-10AB5C8E2661}" name="Column6564"/>
    <tableColumn id="6580" xr3:uid="{3FCEA3C0-7A47-4BFD-AFEB-B41B9D6655E9}" name="Column6565"/>
    <tableColumn id="6581" xr3:uid="{108A5812-7191-403B-BC97-203DBDDB193B}" name="Column6566"/>
    <tableColumn id="6582" xr3:uid="{CD31286C-20CA-45BC-9A37-525A2905E74C}" name="Column6567"/>
    <tableColumn id="6583" xr3:uid="{E8594CC0-379F-4AE3-8CFB-E2504C255ED4}" name="Column6568"/>
    <tableColumn id="6584" xr3:uid="{18055997-AB5F-4620-8B1F-1E8ED99AEC57}" name="Column6569"/>
    <tableColumn id="6585" xr3:uid="{DA1C3AB8-F5A5-4E62-8174-F787B1B1BAF6}" name="Column6570"/>
    <tableColumn id="6586" xr3:uid="{A6EB48B9-111A-4E2F-AA8C-6E04D92F13B2}" name="Column6571"/>
    <tableColumn id="6587" xr3:uid="{1DDF85D6-ADF3-4F60-B082-3F84AF35F161}" name="Column6572"/>
    <tableColumn id="6588" xr3:uid="{6CECCA0C-C345-44F9-9C82-16744911EA2A}" name="Column6573"/>
    <tableColumn id="6589" xr3:uid="{CA665B34-5BC9-42E4-B382-5D37AFD4B30D}" name="Column6574"/>
    <tableColumn id="6590" xr3:uid="{F9CE1668-545B-4DB8-AE6B-84FBB36A1E13}" name="Column6575"/>
    <tableColumn id="6591" xr3:uid="{A77C4D21-C5BF-4466-A69A-A6F6FA47CBFE}" name="Column6576"/>
    <tableColumn id="6592" xr3:uid="{34A6B175-042A-4063-9A4E-9B5B8A28BB87}" name="Column6577"/>
    <tableColumn id="6593" xr3:uid="{0509B936-0E47-4D1E-A91E-9101EC8CC1E6}" name="Column6578"/>
    <tableColumn id="6594" xr3:uid="{044A85D8-37CD-4407-8D98-D0402B4D0C7E}" name="Column6579"/>
    <tableColumn id="6595" xr3:uid="{F0849059-E1FD-4A8F-9BD0-95B81AC4DF20}" name="Column6580"/>
    <tableColumn id="6596" xr3:uid="{989139EA-F076-4C1E-BDE8-9210B54F0C71}" name="Column6581"/>
    <tableColumn id="6597" xr3:uid="{C99956CB-C6A5-41D7-9B2B-2A5F2B6122FE}" name="Column6582"/>
    <tableColumn id="6598" xr3:uid="{7BF5B779-A0E5-4D1A-B664-0B71E101C3AE}" name="Column6583"/>
    <tableColumn id="6599" xr3:uid="{C09F0B2F-79A5-4BB1-9D4D-7A94A8E71EB2}" name="Column6584"/>
    <tableColumn id="6600" xr3:uid="{A0252E1C-C690-489F-9A2B-480C3BBB81D3}" name="Column6585"/>
    <tableColumn id="6601" xr3:uid="{0A2BE61E-0355-4200-AEA1-929EC7F82729}" name="Column6586"/>
    <tableColumn id="6602" xr3:uid="{EC36E5FF-A36D-4D68-8B37-8BFAADCBFF58}" name="Column6587"/>
    <tableColumn id="6603" xr3:uid="{7520914C-9630-4A22-B1BF-A1958648590F}" name="Column6588"/>
    <tableColumn id="6604" xr3:uid="{B0532CA5-33F6-49D0-8ABF-A669A4EB8942}" name="Column6589"/>
    <tableColumn id="6605" xr3:uid="{C1BD3C6A-466E-4622-8E3F-01063ECCF845}" name="Column6590"/>
    <tableColumn id="6606" xr3:uid="{8211F274-88D6-4A99-B25A-58FA2BC90CE3}" name="Column6591"/>
    <tableColumn id="6607" xr3:uid="{EEE2FA55-D9D1-4917-A291-8C103E3651CF}" name="Column6592"/>
    <tableColumn id="6608" xr3:uid="{3EBB3D14-A306-4133-9743-D2EF3A8A6636}" name="Column6593"/>
    <tableColumn id="6609" xr3:uid="{B18E19D6-71BB-4E6D-B8D1-F92DA440C32B}" name="Column6594"/>
    <tableColumn id="6610" xr3:uid="{059EC9CA-2753-4FCD-AF20-8BE09AF57A59}" name="Column6595"/>
    <tableColumn id="6611" xr3:uid="{CC5AA485-8BCE-414A-9F2B-561921DB7DA4}" name="Column6596"/>
    <tableColumn id="6612" xr3:uid="{EF9A8C58-98DA-422C-96CA-3060A19978F5}" name="Column6597"/>
    <tableColumn id="6613" xr3:uid="{14112B26-06EF-431E-8B1C-60420AA03781}" name="Column6598"/>
    <tableColumn id="6614" xr3:uid="{F834C1B6-1EEF-4ED7-B56A-F820766A7A89}" name="Column6599"/>
    <tableColumn id="6615" xr3:uid="{72B5868E-3EC6-46DE-84E5-BFC4E9756485}" name="Column6600"/>
    <tableColumn id="6616" xr3:uid="{02C54E34-DDBE-4367-8111-6125154C6C1B}" name="Column6601"/>
    <tableColumn id="6617" xr3:uid="{F2D6FB63-6343-4E11-8DAA-9CA2B0DE23AB}" name="Column6602"/>
    <tableColumn id="6618" xr3:uid="{BA703E86-33F7-4248-859E-6E0782757F5D}" name="Column6603"/>
    <tableColumn id="6619" xr3:uid="{92AC1494-1BE0-4845-8927-FC1B49E4A511}" name="Column6604"/>
    <tableColumn id="6620" xr3:uid="{F1CC556F-AB22-4F55-9374-141B0BE9E7FD}" name="Column6605"/>
    <tableColumn id="6621" xr3:uid="{BA863852-8FE0-405F-A731-B746E237BC89}" name="Column6606"/>
    <tableColumn id="6622" xr3:uid="{42D95620-777B-43B6-A028-00EF2655BC28}" name="Column6607"/>
    <tableColumn id="6623" xr3:uid="{1804576A-487A-4C24-92DC-9071F9408D1E}" name="Column6608"/>
    <tableColumn id="6624" xr3:uid="{0B7D02C0-40A1-4FFE-8A70-C556811DBBBF}" name="Column6609"/>
    <tableColumn id="6625" xr3:uid="{8705B532-9B09-4C82-AC9E-018BE9625C0B}" name="Column6610"/>
    <tableColumn id="6626" xr3:uid="{1160D00E-0942-43D1-8C72-4F954E87C944}" name="Column6611"/>
    <tableColumn id="6627" xr3:uid="{6E861D94-8404-4B7B-A7CF-A24FC2B6AA8B}" name="Column6612"/>
    <tableColumn id="6628" xr3:uid="{56FBE749-8744-4DF2-9E7E-8FA68DD04B0C}" name="Column6613"/>
    <tableColumn id="6629" xr3:uid="{78C8D8AA-A6E2-4BB2-B715-E8D77C08A2F4}" name="Column6614"/>
    <tableColumn id="6630" xr3:uid="{8DA9331E-3BAF-4B05-B614-2AB67CDA38D3}" name="Column6615"/>
    <tableColumn id="6631" xr3:uid="{A29CA011-E57F-4C5C-B6CB-E73545269962}" name="Column6616"/>
    <tableColumn id="6632" xr3:uid="{69ABF73F-58F1-43F1-B9AE-FFD2B8D9A29D}" name="Column6617"/>
    <tableColumn id="6633" xr3:uid="{D37AC6C1-60F7-4D96-9885-C7BB6D1A3C21}" name="Column6618"/>
    <tableColumn id="6634" xr3:uid="{5039F206-98C1-41D6-9773-464C3C9CF89F}" name="Column6619"/>
    <tableColumn id="6635" xr3:uid="{81E04FAD-3F7C-4030-833A-A1B58456CE93}" name="Column6620"/>
    <tableColumn id="6636" xr3:uid="{55B8B924-BC01-4E59-B5F9-06E8AE1C7A87}" name="Column6621"/>
    <tableColumn id="6637" xr3:uid="{63C0A886-7AE7-4FB4-A9EB-E657F231D988}" name="Column6622"/>
    <tableColumn id="6638" xr3:uid="{1CC2939E-16B9-4329-9AF1-58CE95A6735A}" name="Column6623"/>
    <tableColumn id="6639" xr3:uid="{907BC39B-690D-4BD4-BEEE-CAA9E71D4D39}" name="Column6624"/>
    <tableColumn id="6640" xr3:uid="{CA66535D-62E5-4A8C-892D-D03AE86B9894}" name="Column6625"/>
    <tableColumn id="6641" xr3:uid="{40CD2BFB-0B55-43FE-83F4-4C86C1D3BDCB}" name="Column6626"/>
    <tableColumn id="6642" xr3:uid="{90F19C51-C136-4024-9627-01DAE3CE2204}" name="Column6627"/>
    <tableColumn id="6643" xr3:uid="{68E10770-4F70-4789-9B70-DB645C2FAEC1}" name="Column6628"/>
    <tableColumn id="6644" xr3:uid="{BDC5A183-22EE-46A1-8944-4D9EEC60AA6A}" name="Column6629"/>
    <tableColumn id="6645" xr3:uid="{CAA98E12-EFBC-4F1A-9901-BD3CF87EF39D}" name="Column6630"/>
    <tableColumn id="6646" xr3:uid="{7340EC35-BC9C-410D-8E42-55173DA4B6B3}" name="Column6631"/>
    <tableColumn id="6647" xr3:uid="{1915B146-0AE2-44D9-9F2B-DDA32768ED98}" name="Column6632"/>
    <tableColumn id="6648" xr3:uid="{B0D9981A-0580-4CFC-B4D1-BA3B2ABCAB58}" name="Column6633"/>
    <tableColumn id="6649" xr3:uid="{083D5FDF-D09C-415F-BC47-A8F8B912466F}" name="Column6634"/>
    <tableColumn id="6650" xr3:uid="{86C3EB2C-1FED-4056-9B1D-2869339EC5FE}" name="Column6635"/>
    <tableColumn id="6651" xr3:uid="{71ACCD7D-1B02-47DD-833D-3F029F4BE3E0}" name="Column6636"/>
    <tableColumn id="6652" xr3:uid="{4424BB60-75B4-41C7-BF35-E7F4D84DE63C}" name="Column6637"/>
    <tableColumn id="6653" xr3:uid="{F34F2DF4-F591-4B49-B72C-E3B2E2B30C4F}" name="Column6638"/>
    <tableColumn id="6654" xr3:uid="{0219DA40-AA75-4D7E-9689-206F0ECC8F3F}" name="Column6639"/>
    <tableColumn id="6655" xr3:uid="{7FDF7F2B-B336-4907-BFF9-BD7EE0C36B8C}" name="Column6640"/>
    <tableColumn id="6656" xr3:uid="{41EBB54E-C731-4D39-92B5-848D865EC033}" name="Column6641"/>
    <tableColumn id="6657" xr3:uid="{89812D90-1248-4184-AE12-67949AFFBF79}" name="Column6642"/>
    <tableColumn id="6658" xr3:uid="{0FC14BC8-6007-4A3A-918E-759FFFFCF029}" name="Column6643"/>
    <tableColumn id="6659" xr3:uid="{3B973748-83D6-457F-8547-4B2E6AE1F804}" name="Column6644"/>
    <tableColumn id="6660" xr3:uid="{73974315-D586-4DA9-95EA-4B3A531A5819}" name="Column6645"/>
    <tableColumn id="6661" xr3:uid="{4F81C97D-F7EC-4B0D-B1B6-4E2B7C0E81EC}" name="Column6646"/>
    <tableColumn id="6662" xr3:uid="{CADD865B-1804-4B54-B660-375C9D024C0D}" name="Column6647"/>
    <tableColumn id="6663" xr3:uid="{671C4874-8BD3-4BF3-AEC0-C2121594832B}" name="Column6648"/>
    <tableColumn id="6664" xr3:uid="{132CFD88-3342-4B1D-8279-1233C49675ED}" name="Column6649"/>
    <tableColumn id="6665" xr3:uid="{DE040A63-7B29-41B1-BFD6-0C76E2AC8099}" name="Column6650"/>
    <tableColumn id="6666" xr3:uid="{4B82593D-D240-483B-9A55-F340D9BF084A}" name="Column6651"/>
    <tableColumn id="6667" xr3:uid="{99B8E48B-D28E-4C0C-8216-9E7D62751836}" name="Column6652"/>
    <tableColumn id="6668" xr3:uid="{2B740686-9836-4B14-BB21-EE4C39E973A1}" name="Column6653"/>
    <tableColumn id="6669" xr3:uid="{B6C35D6C-CC7E-4F1B-8ED8-2F9A30163B3A}" name="Column6654"/>
    <tableColumn id="6670" xr3:uid="{01622D2D-F1A8-4A14-8014-3B76799EF420}" name="Column6655"/>
    <tableColumn id="6671" xr3:uid="{4AF11D72-1E17-462B-837A-9CD243E3401E}" name="Column6656"/>
    <tableColumn id="6672" xr3:uid="{4CF615FC-DBD9-4BAD-8A72-8DC58A4497C6}" name="Column6657"/>
    <tableColumn id="6673" xr3:uid="{44A4DF30-ADCC-46BB-8E4C-30F1E3955AEE}" name="Column6658"/>
    <tableColumn id="6674" xr3:uid="{15084860-0308-43B0-AC45-26254B8F3E4E}" name="Column6659"/>
    <tableColumn id="6675" xr3:uid="{12405ED8-FE92-462A-AFC0-52FF94BF9442}" name="Column6660"/>
    <tableColumn id="6676" xr3:uid="{E9C175E2-9071-4EAE-81CE-4A7DA20CCF78}" name="Column6661"/>
    <tableColumn id="6677" xr3:uid="{BD2D1849-D5B9-413E-AF09-12A6ACF13F61}" name="Column6662"/>
    <tableColumn id="6678" xr3:uid="{9432CF1A-87FC-41F7-8CEE-1CDCFBD36B60}" name="Column6663"/>
    <tableColumn id="6679" xr3:uid="{AA1E9AA4-7E43-4AC8-B4E8-257B54C8E600}" name="Column6664"/>
    <tableColumn id="6680" xr3:uid="{790ECC0F-3535-44FC-A603-0D564F2A95C3}" name="Column6665"/>
    <tableColumn id="6681" xr3:uid="{7759FE37-4250-4C13-AB36-A7BDEBBB3EE7}" name="Column6666"/>
    <tableColumn id="6682" xr3:uid="{C865E6FA-EF1B-4A23-936D-06446275CBE0}" name="Column6667"/>
    <tableColumn id="6683" xr3:uid="{EF81DF7B-CF07-4831-ADAB-D7E730832381}" name="Column6668"/>
    <tableColumn id="6684" xr3:uid="{BED945AD-36AE-46D3-A254-2EB5CAA367C8}" name="Column6669"/>
    <tableColumn id="6685" xr3:uid="{A06374D7-FFEB-4D4F-811D-4154F5AF460E}" name="Column6670"/>
    <tableColumn id="6686" xr3:uid="{8DC4DBF1-12D7-45DD-926C-F80C364D6D50}" name="Column6671"/>
    <tableColumn id="6687" xr3:uid="{526513F3-7E85-4191-A239-BD91BC5D9A65}" name="Column6672"/>
    <tableColumn id="6688" xr3:uid="{39688A7E-64E8-4997-839E-278DE6E7CF44}" name="Column6673"/>
    <tableColumn id="6689" xr3:uid="{CC7FE141-9807-47D2-8D78-9F53344D784E}" name="Column6674"/>
    <tableColumn id="6690" xr3:uid="{54C9002C-0430-41CC-AA4A-E73302A4C4CF}" name="Column6675"/>
    <tableColumn id="6691" xr3:uid="{E9FECA7F-28E6-4F3E-AC4C-BD9FA4211739}" name="Column6676"/>
    <tableColumn id="6692" xr3:uid="{DC6A3C06-CF91-4326-9579-DB520A4CFADB}" name="Column6677"/>
    <tableColumn id="6693" xr3:uid="{468F301F-CABE-486D-91EB-1DB02C95325A}" name="Column6678"/>
    <tableColumn id="6694" xr3:uid="{2C95377D-EBC5-45CD-B2F6-9EFFD201B5A5}" name="Column6679"/>
    <tableColumn id="6695" xr3:uid="{E2CF7674-F018-44A6-859B-4120C37410F9}" name="Column6680"/>
    <tableColumn id="6696" xr3:uid="{32A750BE-123B-4E8A-A5BD-75E8410D3912}" name="Column6681"/>
    <tableColumn id="6697" xr3:uid="{6E81B87D-3FA5-43D0-8F36-0E4EE21BE72F}" name="Column6682"/>
    <tableColumn id="6698" xr3:uid="{60FC8C32-ADCC-4625-90A1-3C9CE1C4570F}" name="Column6683"/>
    <tableColumn id="6699" xr3:uid="{26F07593-98A5-469B-952B-AFA7EBAEA2BD}" name="Column6684"/>
    <tableColumn id="6700" xr3:uid="{3B6BBADE-A31C-4221-A6B6-692C84302A55}" name="Column6685"/>
    <tableColumn id="6701" xr3:uid="{33E4AC79-CD7D-46CC-9321-FEACFB74BD2D}" name="Column6686"/>
    <tableColumn id="6702" xr3:uid="{61262368-9B66-4807-8BFC-810546A743E0}" name="Column6687"/>
    <tableColumn id="6703" xr3:uid="{CB195440-6D9C-4C94-A779-05DD5344BCCF}" name="Column6688"/>
    <tableColumn id="6704" xr3:uid="{B2A1B39D-472C-409E-8749-381DBAB6FA0D}" name="Column6689"/>
    <tableColumn id="6705" xr3:uid="{6C5F6F87-6D40-47BB-9C18-6C89F8126747}" name="Column6690"/>
    <tableColumn id="6706" xr3:uid="{FCA16484-E9E7-4CF7-B5D3-A00269E4C656}" name="Column6691"/>
    <tableColumn id="6707" xr3:uid="{0011074E-9C53-4A1D-9D07-A606A3765AA6}" name="Column6692"/>
    <tableColumn id="6708" xr3:uid="{5454222E-AA8F-48CF-A7D3-8581E2C7F022}" name="Column6693"/>
    <tableColumn id="6709" xr3:uid="{82DA7910-E5D1-4416-BC91-336954E356E7}" name="Column6694"/>
    <tableColumn id="6710" xr3:uid="{BABBC5E2-6A43-48EE-8B5A-3CF1ADF710FC}" name="Column6695"/>
    <tableColumn id="6711" xr3:uid="{FD261251-FB2E-4DA3-A92E-E32C646EE67A}" name="Column6696"/>
    <tableColumn id="6712" xr3:uid="{F8ACEC5F-2CC4-48A8-BDD6-8CD4EA914AFD}" name="Column6697"/>
    <tableColumn id="6713" xr3:uid="{3A0DDBA5-3874-45A3-A5D5-C9F41B6AE561}" name="Column6698"/>
    <tableColumn id="6714" xr3:uid="{503813FB-71AC-415E-B176-F44EB1D36A27}" name="Column6699"/>
    <tableColumn id="6715" xr3:uid="{549EA7B9-9186-452F-B42B-82577E8BC5D8}" name="Column6700"/>
    <tableColumn id="6716" xr3:uid="{39BDA8E3-8E3F-42F4-8595-751C90672988}" name="Column6701"/>
    <tableColumn id="6717" xr3:uid="{1CD7B9AC-5AC3-4B49-9669-1CA69DF2BD1A}" name="Column6702"/>
    <tableColumn id="6718" xr3:uid="{EC22956C-DEC4-4090-9B24-84198B999B34}" name="Column6703"/>
    <tableColumn id="6719" xr3:uid="{41653607-A20B-438D-AF86-F6F8817ABCE3}" name="Column6704"/>
    <tableColumn id="6720" xr3:uid="{B3BE9733-8207-4A27-A315-482F96FE8A66}" name="Column6705"/>
    <tableColumn id="6721" xr3:uid="{5BD0DF58-AC5F-4E08-B21E-B62DD3B8351F}" name="Column6706"/>
    <tableColumn id="6722" xr3:uid="{26FF5FC8-641D-41EA-AB37-A405D54463A9}" name="Column6707"/>
    <tableColumn id="6723" xr3:uid="{B3712371-E0BA-4D1C-BB77-E29DF7F9685D}" name="Column6708"/>
    <tableColumn id="6724" xr3:uid="{4EB67777-15A8-4126-87FB-D236FDACF413}" name="Column6709"/>
    <tableColumn id="6725" xr3:uid="{F0F5BC23-0275-46AA-B593-7A81C9EA9DAE}" name="Column6710"/>
    <tableColumn id="6726" xr3:uid="{BB260284-082B-4648-9CCC-17DA1A85DC8A}" name="Column6711"/>
    <tableColumn id="6727" xr3:uid="{833D593B-D25D-4463-B2A2-810F65CF2119}" name="Column6712"/>
    <tableColumn id="6728" xr3:uid="{EC2F4656-0BBD-4025-87C8-8CFDA0B9F2C4}" name="Column6713"/>
    <tableColumn id="6729" xr3:uid="{9D4D2350-8100-4086-8FF7-010E278C60B6}" name="Column6714"/>
    <tableColumn id="6730" xr3:uid="{DB7B07C2-8316-4599-A90F-08EEBDEF2C52}" name="Column6715"/>
    <tableColumn id="6731" xr3:uid="{9DFA7412-2222-4D6C-AD5E-A6DCD98E37F0}" name="Column6716"/>
    <tableColumn id="6732" xr3:uid="{7CE6177F-6663-4AE4-AC73-9BBC644F0217}" name="Column6717"/>
    <tableColumn id="6733" xr3:uid="{7A18F3B8-D543-4C8D-B9C0-E34F6C76A109}" name="Column6718"/>
    <tableColumn id="6734" xr3:uid="{64DCDE37-C03A-448F-B8C1-9FD12901E6DD}" name="Column6719"/>
    <tableColumn id="6735" xr3:uid="{CE9D466F-9018-4269-AD1A-FADE323231F3}" name="Column6720"/>
    <tableColumn id="6736" xr3:uid="{68EA9B80-6C4F-4F49-91DE-7797147F52E8}" name="Column6721"/>
    <tableColumn id="6737" xr3:uid="{E84D23DB-1013-4361-BB65-5FDC95A8314D}" name="Column6722"/>
    <tableColumn id="6738" xr3:uid="{67DFA6EB-A46D-49C9-97F0-24AF11141B4C}" name="Column6723"/>
    <tableColumn id="6739" xr3:uid="{0BF075CB-9DCC-4217-AA43-0637B39A0D65}" name="Column6724"/>
    <tableColumn id="6740" xr3:uid="{728478B9-F15F-4DCD-9A97-4B165D44AD00}" name="Column6725"/>
    <tableColumn id="6741" xr3:uid="{B1E57E46-72C2-4B67-8237-187A5BE0C166}" name="Column6726"/>
    <tableColumn id="6742" xr3:uid="{E7051D94-CE74-48B7-89F1-157125145F64}" name="Column6727"/>
    <tableColumn id="6743" xr3:uid="{A9B7EAC0-048F-4445-AA10-63CCC6B01FCF}" name="Column6728"/>
    <tableColumn id="6744" xr3:uid="{9529380D-6280-4329-90D2-04F1727C96EC}" name="Column6729"/>
    <tableColumn id="6745" xr3:uid="{E71D3BDC-9564-43A5-9BDA-A2B2DF227FE4}" name="Column6730"/>
    <tableColumn id="6746" xr3:uid="{146A944A-E0CE-405F-B2E3-FAA62A6BBCF8}" name="Column6731"/>
    <tableColumn id="6747" xr3:uid="{38A1F3BE-8B0E-4E0B-A4F5-E30D25EFFF97}" name="Column6732"/>
    <tableColumn id="6748" xr3:uid="{B9958D04-A8A9-4556-A7A9-3A50D6B8FCC9}" name="Column6733"/>
    <tableColumn id="6749" xr3:uid="{CA942E8B-D38C-4355-9EA5-9E22632D6E99}" name="Column6734"/>
    <tableColumn id="6750" xr3:uid="{A81DCB16-F05B-4FD3-BBE3-44C3FBD21910}" name="Column6735"/>
    <tableColumn id="6751" xr3:uid="{12BE46DD-D64E-4FC1-86B6-C755C5308C64}" name="Column6736"/>
    <tableColumn id="6752" xr3:uid="{69AB25D2-F05D-42A2-90DF-507C797CCE40}" name="Column6737"/>
    <tableColumn id="6753" xr3:uid="{1040DBCA-642B-491E-8F30-2D345AE3FD83}" name="Column6738"/>
    <tableColumn id="6754" xr3:uid="{BC3EB951-4794-4E69-81A5-72021FFBDE22}" name="Column6739"/>
    <tableColumn id="6755" xr3:uid="{D71718AD-7335-4B3F-AFFB-DBF4138C89AF}" name="Column6740"/>
    <tableColumn id="6756" xr3:uid="{9D5C2CCE-C95E-48F4-B28F-21CFF5687AC8}" name="Column6741"/>
    <tableColumn id="6757" xr3:uid="{50BB3543-60E0-4123-87CA-E842CB07B7EB}" name="Column6742"/>
    <tableColumn id="6758" xr3:uid="{C22E3CE0-1AE0-45D4-943B-0890C539916F}" name="Column6743"/>
    <tableColumn id="6759" xr3:uid="{64B7C0F2-B12B-4DBB-A270-780DCB9CCE91}" name="Column6744"/>
    <tableColumn id="6760" xr3:uid="{6F9978DB-306E-4B06-AD8D-9B5EDFA8D58F}" name="Column6745"/>
    <tableColumn id="6761" xr3:uid="{B002D634-5503-466A-8722-25B0B1D85CE4}" name="Column6746"/>
    <tableColumn id="6762" xr3:uid="{2977DDE5-22BC-4E59-A3B8-2C7A36BF331C}" name="Column6747"/>
    <tableColumn id="6763" xr3:uid="{537761C4-A5A9-44BC-AB2D-E0B2CE762B79}" name="Column6748"/>
    <tableColumn id="6764" xr3:uid="{009B339F-C93D-4DE9-BDBF-316F411111DD}" name="Column6749"/>
    <tableColumn id="6765" xr3:uid="{4CC520D0-FF6C-4822-809A-1A77A7276184}" name="Column6750"/>
    <tableColumn id="6766" xr3:uid="{412B3AC7-0AD0-4D32-AE74-BDEED8E500FA}" name="Column6751"/>
    <tableColumn id="6767" xr3:uid="{06C1C7FA-2101-48FD-BEED-E901B6057A61}" name="Column6752"/>
    <tableColumn id="6768" xr3:uid="{F91561A8-0090-49B2-8A84-89B55E2D24B4}" name="Column6753"/>
    <tableColumn id="6769" xr3:uid="{7309014B-780A-4541-A68F-AC8267EBE6BA}" name="Column6754"/>
    <tableColumn id="6770" xr3:uid="{1E4CFA76-CC47-415C-BFF5-111590A1D947}" name="Column6755"/>
    <tableColumn id="6771" xr3:uid="{8702A63A-5E22-47BB-8BC6-546AA0420C60}" name="Column6756"/>
    <tableColumn id="6772" xr3:uid="{7592A3CE-4737-4AC5-BA05-B8C3407A3B53}" name="Column6757"/>
    <tableColumn id="6773" xr3:uid="{EDF23B3F-1AC0-4000-AB92-956996A8A90D}" name="Column6758"/>
    <tableColumn id="6774" xr3:uid="{A65432AE-C247-4BC9-B109-6FC70E5F87DF}" name="Column6759"/>
    <tableColumn id="6775" xr3:uid="{2226CB32-230A-493D-AFC4-671BF59345FB}" name="Column6760"/>
    <tableColumn id="6776" xr3:uid="{09387175-11CE-45E3-86D8-3E3A4818D884}" name="Column6761"/>
    <tableColumn id="6777" xr3:uid="{D0293DEB-ABD8-4BCE-B0CA-4919B714D838}" name="Column6762"/>
    <tableColumn id="6778" xr3:uid="{62D3CD96-0DFA-4764-B896-1928001BB201}" name="Column6763"/>
    <tableColumn id="6779" xr3:uid="{ED74D1A4-7F80-495C-9695-BB6F43991828}" name="Column6764"/>
    <tableColumn id="6780" xr3:uid="{2FF1954C-138D-44AA-BA7C-13D5A24F8A12}" name="Column6765"/>
    <tableColumn id="6781" xr3:uid="{4744CFDA-B951-49A4-9E03-E9B38FDE9D28}" name="Column6766"/>
    <tableColumn id="6782" xr3:uid="{944E8AA5-7F71-4E86-8BB3-B47F255CA104}" name="Column6767"/>
    <tableColumn id="6783" xr3:uid="{F0AFF462-D7CA-4079-9953-00291FFC1916}" name="Column6768"/>
    <tableColumn id="6784" xr3:uid="{87BC5EC3-B6A6-40D3-AD90-5B09CC9303A9}" name="Column6769"/>
    <tableColumn id="6785" xr3:uid="{8E0BDC21-A7EB-440F-913C-605D3171A90D}" name="Column6770"/>
    <tableColumn id="6786" xr3:uid="{C0AD7826-01AA-46C0-8F41-55E09E8B138E}" name="Column6771"/>
    <tableColumn id="6787" xr3:uid="{80CCB137-421F-48D6-AB95-0592F551769D}" name="Column6772"/>
    <tableColumn id="6788" xr3:uid="{FF93AA7D-3AC8-4423-9FFF-47B2E4D69823}" name="Column6773"/>
    <tableColumn id="6789" xr3:uid="{74356CCE-A1FD-4F4C-BFBF-D69AA8863E71}" name="Column6774"/>
    <tableColumn id="6790" xr3:uid="{5E3AE4BD-2064-4F24-8674-B9D15886AC17}" name="Column6775"/>
    <tableColumn id="6791" xr3:uid="{C9A790AD-D1F7-418A-8152-D34F4C04E4BF}" name="Column6776"/>
    <tableColumn id="6792" xr3:uid="{1657D16E-CCAE-4CA8-8DCF-93AC0429A3C3}" name="Column6777"/>
    <tableColumn id="6793" xr3:uid="{090172BA-FE16-45AD-A79C-85A8C0CB5593}" name="Column6778"/>
    <tableColumn id="6794" xr3:uid="{E9646605-1E1F-4813-B2EA-43526C5D6AD8}" name="Column6779"/>
    <tableColumn id="6795" xr3:uid="{FAEEC90F-7B9A-4B63-96A5-E926D33F7C91}" name="Column6780"/>
    <tableColumn id="6796" xr3:uid="{DA997C7B-397E-47E0-BAF1-E52AC9137D2B}" name="Column6781"/>
    <tableColumn id="6797" xr3:uid="{24EC1EF1-D279-427B-94A5-BF88840C31F8}" name="Column6782"/>
    <tableColumn id="6798" xr3:uid="{1745310B-1142-448C-8BA7-152A6B61F734}" name="Column6783"/>
    <tableColumn id="6799" xr3:uid="{DC9539C4-69B5-47C2-8B1D-28375B2EE57D}" name="Column6784"/>
    <tableColumn id="6800" xr3:uid="{C444E381-80B2-4008-9DB3-2D440D583DDD}" name="Column6785"/>
    <tableColumn id="6801" xr3:uid="{DA373D48-DA93-4760-8B37-B63FE6CC8544}" name="Column6786"/>
    <tableColumn id="6802" xr3:uid="{6974A514-0E27-4AA9-87D2-357FB33F267A}" name="Column6787"/>
    <tableColumn id="6803" xr3:uid="{7DA505EF-3B97-4A26-847B-41751D453379}" name="Column6788"/>
    <tableColumn id="6804" xr3:uid="{720F58EA-E415-4676-8F4C-01D1A17339C9}" name="Column6789"/>
    <tableColumn id="6805" xr3:uid="{089BE603-0B58-4733-B5DF-9BD521079644}" name="Column6790"/>
    <tableColumn id="6806" xr3:uid="{22B8EE9C-455D-4908-9D3F-2AD98E25E5C1}" name="Column6791"/>
    <tableColumn id="6807" xr3:uid="{D123F662-3E3B-497F-9053-E614CF1B7D42}" name="Column6792"/>
    <tableColumn id="6808" xr3:uid="{6D091909-BD47-49A6-9406-23762514F3D4}" name="Column6793"/>
    <tableColumn id="6809" xr3:uid="{E07BB973-3382-400A-8773-1379CA9E93AA}" name="Column6794"/>
    <tableColumn id="6810" xr3:uid="{4695D424-33E7-4C21-8EEC-A2EBEC5C17C0}" name="Column6795"/>
    <tableColumn id="6811" xr3:uid="{5E10A298-D790-4F4A-9AB0-04376BD17B99}" name="Column6796"/>
    <tableColumn id="6812" xr3:uid="{425AB4E5-065D-45E6-B2FA-6055E7283F4E}" name="Column6797"/>
    <tableColumn id="6813" xr3:uid="{C9C9EAAD-00D1-48A1-99CB-68C83419EFD0}" name="Column6798"/>
    <tableColumn id="6814" xr3:uid="{6549224B-90CB-47C0-BC71-B2E672E42517}" name="Column6799"/>
    <tableColumn id="6815" xr3:uid="{0F115F38-122E-4882-B470-BB153D713AA3}" name="Column6800"/>
    <tableColumn id="6816" xr3:uid="{14692FAC-7AEF-4DE7-9969-CDA34239669E}" name="Column6801"/>
    <tableColumn id="6817" xr3:uid="{F80E5791-8DF5-4F05-8270-A6990FC8CA9B}" name="Column6802"/>
    <tableColumn id="6818" xr3:uid="{E1DD1E60-2F76-4D62-9CA7-672E8B4CB419}" name="Column6803"/>
    <tableColumn id="6819" xr3:uid="{67FCA6E0-93F2-4886-A766-2EA3FEE4BD98}" name="Column6804"/>
    <tableColumn id="6820" xr3:uid="{E474E52B-0BF6-4EDB-93F6-6F2E3785F0D5}" name="Column6805"/>
    <tableColumn id="6821" xr3:uid="{3701FE16-79C9-4011-83A6-DF467E68E455}" name="Column6806"/>
    <tableColumn id="6822" xr3:uid="{6B6B2F08-F212-4AC2-9C4E-BE05EB2E332E}" name="Column6807"/>
    <tableColumn id="6823" xr3:uid="{9FC06589-5B44-4162-A57D-3F0693B37387}" name="Column6808"/>
    <tableColumn id="6824" xr3:uid="{8ED140CC-C0F9-4B15-8F50-F3F713AB9CF9}" name="Column6809"/>
    <tableColumn id="6825" xr3:uid="{2BD66743-19BB-47BE-9C2D-D0B9570E4EEF}" name="Column6810"/>
    <tableColumn id="6826" xr3:uid="{473833D1-BA02-4339-9F06-3F7340D4EE4C}" name="Column6811"/>
    <tableColumn id="6827" xr3:uid="{7E914F8B-120A-43A7-A114-7ED81FCA419E}" name="Column6812"/>
    <tableColumn id="6828" xr3:uid="{39C661C6-A997-4D9F-A81A-2F02BF329C3A}" name="Column6813"/>
    <tableColumn id="6829" xr3:uid="{6FE11832-B906-40F4-9DC6-EA463AA9150C}" name="Column6814"/>
    <tableColumn id="6830" xr3:uid="{CC70F81D-0D02-4896-8921-6F7CE25DEAC9}" name="Column6815"/>
    <tableColumn id="6831" xr3:uid="{E5B8DE54-C2DD-45E2-A219-505B466F5B9B}" name="Column6816"/>
    <tableColumn id="6832" xr3:uid="{5719FAD7-A151-4E4F-B11E-5862A5169834}" name="Column6817"/>
    <tableColumn id="6833" xr3:uid="{0EBB5233-B166-4080-B09A-C24C324FBFE0}" name="Column6818"/>
    <tableColumn id="6834" xr3:uid="{8B2AE008-CB4A-428B-96D6-E8962E4EFC59}" name="Column6819"/>
    <tableColumn id="6835" xr3:uid="{8D196A17-7D23-4214-ADB4-3CFAC069DE25}" name="Column6820"/>
    <tableColumn id="6836" xr3:uid="{E290DE6E-64CF-4AAF-BA08-D81C5D983D46}" name="Column6821"/>
    <tableColumn id="6837" xr3:uid="{EE39CE3D-D00A-4734-AEB7-7DD2AAB53652}" name="Column6822"/>
    <tableColumn id="6838" xr3:uid="{CE98D52D-BDA9-437F-AC97-54CF0365452A}" name="Column6823"/>
    <tableColumn id="6839" xr3:uid="{DB6F0D5D-DF4B-4771-9D27-5052898ABACC}" name="Column6824"/>
    <tableColumn id="6840" xr3:uid="{C3F831EF-7444-49E9-942A-391BDC549DC2}" name="Column6825"/>
    <tableColumn id="6841" xr3:uid="{E3A39390-DC89-4CF3-B9FC-4A9A5902EBC6}" name="Column6826"/>
    <tableColumn id="6842" xr3:uid="{4940C723-2BB5-44F8-9173-7A93DDB1AC6E}" name="Column6827"/>
    <tableColumn id="6843" xr3:uid="{FE4C7919-AE28-4FF7-8696-FE25D6D59B44}" name="Column6828"/>
    <tableColumn id="6844" xr3:uid="{528EFCFA-0EA5-4984-A4A8-261E0A977187}" name="Column6829"/>
    <tableColumn id="6845" xr3:uid="{DDAA147B-C6E0-40DE-9274-870015624782}" name="Column6830"/>
    <tableColumn id="6846" xr3:uid="{DB617772-FADA-4CF7-A6E5-D7C223355AA5}" name="Column6831"/>
    <tableColumn id="6847" xr3:uid="{DF3E354D-157C-4F73-BDFE-61908BB8F17B}" name="Column6832"/>
    <tableColumn id="6848" xr3:uid="{E6BA1A94-7DE4-4FA9-8990-327D4F17DF8C}" name="Column6833"/>
    <tableColumn id="6849" xr3:uid="{5A6C43F4-DC83-42B2-A824-4EBF06AAC24A}" name="Column6834"/>
    <tableColumn id="6850" xr3:uid="{DD95F2F3-1DF6-459A-9593-6BCDE0CDE7A0}" name="Column6835"/>
    <tableColumn id="6851" xr3:uid="{73821EA6-B666-4E53-81C2-419EC81BFD92}" name="Column6836"/>
    <tableColumn id="6852" xr3:uid="{27418C20-72ED-47FA-8363-E0F0A04D96FB}" name="Column6837"/>
    <tableColumn id="6853" xr3:uid="{E4D7FEB9-D348-4318-A1C3-3875094725EE}" name="Column6838"/>
    <tableColumn id="6854" xr3:uid="{24614471-C709-4B4D-8960-8C2F4B839878}" name="Column6839"/>
    <tableColumn id="6855" xr3:uid="{311099BA-2E60-4A0B-8151-4C5157BF4434}" name="Column6840"/>
    <tableColumn id="6856" xr3:uid="{5B02B18D-8DCA-4D68-B7FC-B7C3D01156BC}" name="Column6841"/>
    <tableColumn id="6857" xr3:uid="{23CACD2C-9E87-4DEA-86A8-244AF81B7C2B}" name="Column6842"/>
    <tableColumn id="6858" xr3:uid="{D248ED6D-F2F6-415E-A94A-42CE963BD84F}" name="Column6843"/>
    <tableColumn id="6859" xr3:uid="{DC224DD9-29F4-4114-BC86-71417B7D79D1}" name="Column6844"/>
    <tableColumn id="6860" xr3:uid="{83237492-FE1A-4D4A-8F4D-93A2DD152621}" name="Column6845"/>
    <tableColumn id="6861" xr3:uid="{9E9C13C1-6237-4E17-93EF-91916E6B0659}" name="Column6846"/>
    <tableColumn id="6862" xr3:uid="{306606C6-B601-487B-8BD4-F741C6C30FE4}" name="Column6847"/>
    <tableColumn id="6863" xr3:uid="{93BAE6B3-C673-4E98-A3A9-A158C885D754}" name="Column6848"/>
    <tableColumn id="6864" xr3:uid="{FE189C0B-37F0-4422-98AC-2E624D23DD94}" name="Column6849"/>
    <tableColumn id="6865" xr3:uid="{85148679-B224-4547-B1DF-5640088EE9E0}" name="Column6850"/>
    <tableColumn id="6866" xr3:uid="{22FA30B6-350F-4AE6-AF80-5E8BB6F0E4BC}" name="Column6851"/>
    <tableColumn id="6867" xr3:uid="{3A452EC5-7329-4B96-865A-D80914F835B7}" name="Column6852"/>
    <tableColumn id="6868" xr3:uid="{07B47E1B-B856-47BE-8B3C-0103CFAD0134}" name="Column6853"/>
    <tableColumn id="6869" xr3:uid="{4C23C96E-1CE0-4EAD-9D67-0AEC34E7CBF8}" name="Column6854"/>
    <tableColumn id="6870" xr3:uid="{6B403DC2-BA13-4BDD-BCDD-1AF86B768D12}" name="Column6855"/>
    <tableColumn id="6871" xr3:uid="{DF7EFBFF-24F8-4FF8-85F2-053C514388F6}" name="Column6856"/>
    <tableColumn id="6872" xr3:uid="{A50C938F-6366-4DFA-85D2-24A3AC73313A}" name="Column6857"/>
    <tableColumn id="6873" xr3:uid="{5951AA48-F3A2-424A-9770-B14562EA5851}" name="Column6858"/>
    <tableColumn id="6874" xr3:uid="{D0189376-ADFD-436F-9E8A-07928E3EEA78}" name="Column6859"/>
    <tableColumn id="6875" xr3:uid="{5E2919AF-B8B6-48AE-829A-8FC99B5482A5}" name="Column6860"/>
    <tableColumn id="6876" xr3:uid="{86018027-17CD-4BC8-B3A0-A2448C7C6CD7}" name="Column6861"/>
    <tableColumn id="6877" xr3:uid="{726FBE0B-2686-4368-AB6B-373CEB7ACBC9}" name="Column6862"/>
    <tableColumn id="6878" xr3:uid="{41D7F30F-CC86-4DE6-B611-815D704B3E68}" name="Column6863"/>
    <tableColumn id="6879" xr3:uid="{39DD8DEA-7FE5-4838-8361-91758C0F2BE4}" name="Column6864"/>
    <tableColumn id="6880" xr3:uid="{3E627F25-49B3-494C-A843-32346039152E}" name="Column6865"/>
    <tableColumn id="6881" xr3:uid="{2E50B92F-FBDC-43C3-8849-F6ECCB549CD5}" name="Column6866"/>
    <tableColumn id="6882" xr3:uid="{80D9A56C-4B6C-43BD-BAD4-447DDB4FE163}" name="Column6867"/>
    <tableColumn id="6883" xr3:uid="{DD645763-C8E4-4A48-8124-23D440DD4BA7}" name="Column6868"/>
    <tableColumn id="6884" xr3:uid="{0AEF8455-C4C8-4BA2-9C84-82EE0FF782B6}" name="Column6869"/>
    <tableColumn id="6885" xr3:uid="{A38BF8B8-E42E-430F-9705-D9EECBA2EE55}" name="Column6870"/>
    <tableColumn id="6886" xr3:uid="{7FF78EA1-BE23-4362-AF97-E57E9ECFC3D5}" name="Column6871"/>
    <tableColumn id="6887" xr3:uid="{E200E57B-7CEF-4CA7-81A8-4CEC50DD7CC3}" name="Column6872"/>
    <tableColumn id="6888" xr3:uid="{5F6074C9-8ABF-43C0-A816-6F56F51EDC12}" name="Column6873"/>
    <tableColumn id="6889" xr3:uid="{FD5C5A93-357D-414B-9D68-07344C81E485}" name="Column6874"/>
    <tableColumn id="6890" xr3:uid="{EF74A71D-24B9-48FC-BE6F-0E28EFB473C9}" name="Column6875"/>
    <tableColumn id="6891" xr3:uid="{94BC015C-E196-4715-BBEA-EF622B348832}" name="Column6876"/>
    <tableColumn id="6892" xr3:uid="{A9070402-171C-4B33-914D-9D2CEB6EB55B}" name="Column6877"/>
    <tableColumn id="6893" xr3:uid="{2A62F28E-40FC-4DAA-96B8-7FA98007B819}" name="Column6878"/>
    <tableColumn id="6894" xr3:uid="{83AFAF67-D55E-4EE5-859A-EE597134F78F}" name="Column6879"/>
    <tableColumn id="6895" xr3:uid="{42BCDC6A-210B-4B59-8AA4-6BFDB648051C}" name="Column6880"/>
    <tableColumn id="6896" xr3:uid="{1D1DC33D-7C9E-4A48-8ECC-EA7F90443303}" name="Column6881"/>
    <tableColumn id="6897" xr3:uid="{21A3D8F7-2B5A-45AA-A22B-006ADBCB2438}" name="Column6882"/>
    <tableColumn id="6898" xr3:uid="{6C6456EA-8FB7-4602-8E51-C941F465EEF6}" name="Column6883"/>
    <tableColumn id="6899" xr3:uid="{77EF3137-9E59-409C-AD2B-EA58FC881D13}" name="Column6884"/>
    <tableColumn id="6900" xr3:uid="{D189A395-E0E2-4906-AB4B-F319033A1658}" name="Column6885"/>
    <tableColumn id="6901" xr3:uid="{710C3CB2-F289-464A-A9A6-219A99A86D1A}" name="Column6886"/>
    <tableColumn id="6902" xr3:uid="{55CE57CE-C968-419E-ACA8-C5B48E8DBB74}" name="Column6887"/>
    <tableColumn id="6903" xr3:uid="{9969B811-19D9-4DA8-A2FD-C95D4571A9A7}" name="Column6888"/>
    <tableColumn id="6904" xr3:uid="{7238143C-C7CD-4863-939D-F70DB81A7020}" name="Column6889"/>
    <tableColumn id="6905" xr3:uid="{CA5DAC05-2BD1-469A-A4B8-93EA6621D859}" name="Column6890"/>
    <tableColumn id="6906" xr3:uid="{491592F8-0EB9-4A4D-B9E8-54D8A7EFF0D7}" name="Column6891"/>
    <tableColumn id="6907" xr3:uid="{B81ED88B-85D8-45CB-83E1-B47C7297C8CB}" name="Column6892"/>
    <tableColumn id="6908" xr3:uid="{764ADE1C-F5EA-431C-9B24-C5953BEB84B5}" name="Column6893"/>
    <tableColumn id="6909" xr3:uid="{9A1D503D-B6F3-48A6-83C1-5F1766507301}" name="Column6894"/>
    <tableColumn id="6910" xr3:uid="{8005B2A0-57BE-449B-9F64-9826CEFCE82E}" name="Column6895"/>
    <tableColumn id="6911" xr3:uid="{C2B4F1F9-D8B9-4FF5-9B0C-1C364B32EEF2}" name="Column6896"/>
    <tableColumn id="6912" xr3:uid="{A77F6706-0B22-412B-96F0-41A6D12FD805}" name="Column6897"/>
    <tableColumn id="6913" xr3:uid="{56C52BEA-C9FB-444F-9AA6-2D8311BACD89}" name="Column6898"/>
    <tableColumn id="6914" xr3:uid="{420A8A93-A311-465C-A12D-7E556C01339B}" name="Column6899"/>
    <tableColumn id="6915" xr3:uid="{5A150B30-1370-4436-B702-63FCF5928FD3}" name="Column6900"/>
    <tableColumn id="6916" xr3:uid="{A63C9BA0-8408-4571-B747-A1CEEBED3EE1}" name="Column6901"/>
    <tableColumn id="6917" xr3:uid="{CF179C71-CB18-4F8F-B983-A1DBE60E6A73}" name="Column6902"/>
    <tableColumn id="6918" xr3:uid="{8C6929D1-D3C3-4CF7-AE20-A448591609B4}" name="Column6903"/>
    <tableColumn id="6919" xr3:uid="{2C3D3987-65F8-489D-91FD-BA50E337379E}" name="Column6904"/>
    <tableColumn id="6920" xr3:uid="{CBD805AC-E2F5-4A49-8D7C-E5D0F31506B0}" name="Column6905"/>
    <tableColumn id="6921" xr3:uid="{A1C45A69-8A7B-42E3-A0CA-3B04AE1DA6F1}" name="Column6906"/>
    <tableColumn id="6922" xr3:uid="{42609B8B-A359-4E01-8C6B-E8DA31B1ACA3}" name="Column6907"/>
    <tableColumn id="6923" xr3:uid="{C0F6527B-3E8A-4AEA-8688-C984424615EA}" name="Column6908"/>
    <tableColumn id="6924" xr3:uid="{337D9D9F-3385-45C4-B99E-07651C458AB9}" name="Column6909"/>
    <tableColumn id="6925" xr3:uid="{B24B37BA-3363-45E1-B9A6-CD24C843B5FF}" name="Column6910"/>
    <tableColumn id="6926" xr3:uid="{C6D902E9-9D38-4224-A53C-F7D27579DD16}" name="Column6911"/>
    <tableColumn id="6927" xr3:uid="{C5B947DE-3517-4F21-A4A5-5205FCD663B3}" name="Column6912"/>
    <tableColumn id="6928" xr3:uid="{A034A8DF-01D5-4B3E-92DB-264FB9D40F1D}" name="Column6913"/>
    <tableColumn id="6929" xr3:uid="{F49B62B3-57DC-47EE-BF19-A051F62ED33E}" name="Column6914"/>
    <tableColumn id="6930" xr3:uid="{5683C4A1-FEB7-4D96-BAD7-E0F8D1D16802}" name="Column6915"/>
    <tableColumn id="6931" xr3:uid="{D1289871-D7D4-4ADB-BBF7-D4AB0A3B9AB6}" name="Column6916"/>
    <tableColumn id="6932" xr3:uid="{BD9AC82E-1B1E-4EC8-9232-0C1AB12C8BCC}" name="Column6917"/>
    <tableColumn id="6933" xr3:uid="{33253BA5-2EEE-4641-9A3A-86B19513E011}" name="Column6918"/>
    <tableColumn id="6934" xr3:uid="{824E8C6E-79BA-48B4-9516-459A1DEAEFE8}" name="Column6919"/>
    <tableColumn id="6935" xr3:uid="{44546EF5-2468-4CB7-A083-C348499B562D}" name="Column6920"/>
    <tableColumn id="6936" xr3:uid="{C36D7AAB-D280-464A-8249-05AF9F6D2FD1}" name="Column6921"/>
    <tableColumn id="6937" xr3:uid="{DC4DFAED-5D45-4747-9772-83D2236758E8}" name="Column6922"/>
    <tableColumn id="6938" xr3:uid="{B5CD6AC8-1BEE-4398-BAE2-F55D14DF0296}" name="Column6923"/>
    <tableColumn id="6939" xr3:uid="{09CB5619-DE92-4561-8137-C1C44C43070C}" name="Column6924"/>
    <tableColumn id="6940" xr3:uid="{410D111F-0DFE-448E-914A-5491B1E5B458}" name="Column6925"/>
    <tableColumn id="6941" xr3:uid="{6D1B99E6-7E5A-44D3-A112-E1CB6ED10E61}" name="Column6926"/>
    <tableColumn id="6942" xr3:uid="{3B065A65-B6DF-4C69-B6BB-F1D690EA8A43}" name="Column6927"/>
    <tableColumn id="6943" xr3:uid="{9EA87812-F2DB-440E-9549-3EFDF1FC0976}" name="Column6928"/>
    <tableColumn id="6944" xr3:uid="{C62615E6-3793-483C-B77D-7D8C95A5BD1C}" name="Column6929"/>
    <tableColumn id="6945" xr3:uid="{939491DC-97A1-4252-A09C-DB31A263B716}" name="Column6930"/>
    <tableColumn id="6946" xr3:uid="{C34C86CF-7E1F-41AA-A594-6B5C0785091F}" name="Column6931"/>
    <tableColumn id="6947" xr3:uid="{5361C2CE-168F-4E4A-8614-B66658F93B1B}" name="Column6932"/>
    <tableColumn id="6948" xr3:uid="{5F30A7C0-C58B-4BC3-8FCA-E7FD05759B96}" name="Column6933"/>
    <tableColumn id="6949" xr3:uid="{BB420E38-8088-412E-B741-B3303EB94BCD}" name="Column6934"/>
    <tableColumn id="6950" xr3:uid="{6E615878-9B17-4858-A771-6B9F4CEACBB8}" name="Column6935"/>
    <tableColumn id="6951" xr3:uid="{27B58208-AB55-492B-9D23-6C102E7B6332}" name="Column6936"/>
    <tableColumn id="6952" xr3:uid="{D4F16364-914E-4045-BED2-56B30FB6C388}" name="Column6937"/>
    <tableColumn id="6953" xr3:uid="{09F2AB00-CBC3-4316-BD9C-B64D62771AD8}" name="Column6938"/>
    <tableColumn id="6954" xr3:uid="{7AA8C3A1-BEEA-41CC-997C-2EF5A94F4A40}" name="Column6939"/>
    <tableColumn id="6955" xr3:uid="{63C5FA66-2211-4B40-9ACE-271F0FD087DF}" name="Column6940"/>
    <tableColumn id="6956" xr3:uid="{7F943A18-1AAE-4D9E-B2F7-BAB1F9CAAF2A}" name="Column6941"/>
    <tableColumn id="6957" xr3:uid="{4EA4BE7B-3FFC-4C19-8AA9-0BF461B9D46D}" name="Column6942"/>
    <tableColumn id="6958" xr3:uid="{EA9B2484-9228-465E-AB0C-3DB586E5E266}" name="Column6943"/>
    <tableColumn id="6959" xr3:uid="{D749D0C7-34EA-4CF5-9F61-9C0EF5C8BEF6}" name="Column6944"/>
    <tableColumn id="6960" xr3:uid="{023B3720-BEF9-46E8-B2C1-096AAF6478BE}" name="Column6945"/>
    <tableColumn id="6961" xr3:uid="{112D9EFD-62B7-4EDD-96A0-F216E7CD5E89}" name="Column6946"/>
    <tableColumn id="6962" xr3:uid="{CE54C720-A2CA-49D5-BD66-EBC8789BB580}" name="Column6947"/>
    <tableColumn id="6963" xr3:uid="{4D029C62-96AD-40A5-B115-127B2CDD5521}" name="Column6948"/>
    <tableColumn id="6964" xr3:uid="{2B95C7F5-E330-41E6-A873-809C02C19124}" name="Column6949"/>
    <tableColumn id="6965" xr3:uid="{BB41DC10-83F6-447C-9575-4FC944338CD0}" name="Column6950"/>
    <tableColumn id="6966" xr3:uid="{6F47D988-E8CA-421E-B550-ADFBE73AE708}" name="Column6951"/>
    <tableColumn id="6967" xr3:uid="{6E022D54-1BD3-4313-BCF6-90901A63A7B8}" name="Column6952"/>
    <tableColumn id="6968" xr3:uid="{AFF9C07E-A967-4CBB-AC70-7D47FFB6E0DE}" name="Column6953"/>
    <tableColumn id="6969" xr3:uid="{11758A95-2BAF-476D-A5BA-CFAC1887EFD6}" name="Column6954"/>
    <tableColumn id="6970" xr3:uid="{95013255-0C1F-4716-A24C-1DD770364D84}" name="Column6955"/>
    <tableColumn id="6971" xr3:uid="{FF992A3D-6C8B-4DE6-ADAA-79D61C2DCCF3}" name="Column6956"/>
    <tableColumn id="6972" xr3:uid="{0B4117D4-7CAE-41B0-A1BA-C3DE16FB3638}" name="Column6957"/>
    <tableColumn id="6973" xr3:uid="{7759A6A5-9020-476D-A64D-B38DB2903620}" name="Column6958"/>
    <tableColumn id="6974" xr3:uid="{E44C119E-1200-48B4-B212-4860A51198C8}" name="Column6959"/>
    <tableColumn id="6975" xr3:uid="{8FB9F68C-E156-4AD1-801E-637DD19943E8}" name="Column6960"/>
    <tableColumn id="6976" xr3:uid="{8615E001-19C9-4A34-B7D0-714A7D12F8A8}" name="Column6961"/>
    <tableColumn id="6977" xr3:uid="{875816CC-2038-4399-8899-576CC733BC18}" name="Column6962"/>
    <tableColumn id="6978" xr3:uid="{383B9E38-F25B-4664-8412-91748F5BE1CB}" name="Column6963"/>
    <tableColumn id="6979" xr3:uid="{55D1A890-6948-4D5E-86BB-FAF08D4951BC}" name="Column6964"/>
    <tableColumn id="6980" xr3:uid="{B7306B7D-FB01-48A7-8393-21E53DF64E86}" name="Column6965"/>
    <tableColumn id="6981" xr3:uid="{C47A3C3C-7627-4E21-8D27-E3142C04943E}" name="Column6966"/>
    <tableColumn id="6982" xr3:uid="{3BF72670-D445-496E-94AF-A0BB87682F12}" name="Column6967"/>
    <tableColumn id="6983" xr3:uid="{BF4944DA-5F36-49E3-88FE-808B1D1C8EE4}" name="Column6968"/>
    <tableColumn id="6984" xr3:uid="{B629F5B8-B66A-45C6-9656-2C172E3662BB}" name="Column6969"/>
    <tableColumn id="6985" xr3:uid="{69532296-81F5-4AED-BE2B-E8407B43EE41}" name="Column6970"/>
    <tableColumn id="6986" xr3:uid="{F080F147-4EFD-49F5-9EB3-9BF79E60DEBA}" name="Column6971"/>
    <tableColumn id="6987" xr3:uid="{A0B1316B-ED12-43B5-AEFA-59586133C055}" name="Column6972"/>
    <tableColumn id="6988" xr3:uid="{3C1092F8-E7EA-419A-B36A-FB6A831D1909}" name="Column6973"/>
    <tableColumn id="6989" xr3:uid="{10A62182-7269-467B-BBA7-25AC4D0FA893}" name="Column6974"/>
    <tableColumn id="6990" xr3:uid="{98426EE9-897F-439C-B8C7-2FFB573EE73F}" name="Column6975"/>
    <tableColumn id="6991" xr3:uid="{B84D8D60-B632-4FF4-9BDA-196A0D1DB932}" name="Column6976"/>
    <tableColumn id="6992" xr3:uid="{0947664A-D848-467B-A8EC-3B67F975AA8C}" name="Column6977"/>
    <tableColumn id="6993" xr3:uid="{BB0329FF-E1B4-456A-A621-4626CCA6EAA0}" name="Column6978"/>
    <tableColumn id="6994" xr3:uid="{F2DC47DE-FA42-49A7-BEB1-17B4B5267EBD}" name="Column6979"/>
    <tableColumn id="6995" xr3:uid="{10D7124A-1304-419B-B165-2CE434CD6EAE}" name="Column6980"/>
    <tableColumn id="6996" xr3:uid="{645B44D2-E256-45BF-AA81-8918BE7C6F4D}" name="Column6981"/>
    <tableColumn id="6997" xr3:uid="{7857925F-B0BE-42BC-91EE-EB97DC6B4C76}" name="Column6982"/>
    <tableColumn id="6998" xr3:uid="{5E17807C-C64A-465D-8C19-7AA018B865DC}" name="Column6983"/>
    <tableColumn id="6999" xr3:uid="{BB7E1306-8231-4904-AFC3-5727722636E7}" name="Column6984"/>
    <tableColumn id="7000" xr3:uid="{34922F72-8179-400F-B864-A64550579D28}" name="Column6985"/>
    <tableColumn id="7001" xr3:uid="{138A0E90-C57F-400E-9208-6C7BD7F13697}" name="Column6986"/>
    <tableColumn id="7002" xr3:uid="{3A6FA8EA-6E62-4804-9179-1F481561B8D5}" name="Column6987"/>
    <tableColumn id="7003" xr3:uid="{5A9500AA-2DD3-4E97-B269-25F2A156636B}" name="Column6988"/>
    <tableColumn id="7004" xr3:uid="{64B22950-7783-462A-A006-7A06DBF7DBA0}" name="Column6989"/>
    <tableColumn id="7005" xr3:uid="{64818D1E-3DF8-4179-BFD1-3F64E16A311D}" name="Column6990"/>
    <tableColumn id="7006" xr3:uid="{A917ADFE-1401-459E-8525-4AC8D62D43F9}" name="Column6991"/>
    <tableColumn id="7007" xr3:uid="{9536151C-0139-4FCA-A38D-926F1696A339}" name="Column6992"/>
    <tableColumn id="7008" xr3:uid="{CC5B2A8F-EC24-4DED-8064-A36B8FA65BEE}" name="Column6993"/>
    <tableColumn id="7009" xr3:uid="{6C797124-D19B-4B62-92F5-EFEAAC9CD309}" name="Column6994"/>
    <tableColumn id="7010" xr3:uid="{13499046-6BD8-4CEC-89F8-E5E0D0064F37}" name="Column6995"/>
    <tableColumn id="7011" xr3:uid="{2ABEFCC9-0680-4148-A8FB-B84BA1152655}" name="Column6996"/>
    <tableColumn id="7012" xr3:uid="{551DDEF1-D0B0-4D56-BE36-D96CF0881C82}" name="Column6997"/>
    <tableColumn id="7013" xr3:uid="{6EDC93D0-87B3-4C84-9D63-5F1E2249526C}" name="Column6998"/>
    <tableColumn id="7014" xr3:uid="{4AF4DD43-1CD9-4B12-B862-D437238995F0}" name="Column6999"/>
    <tableColumn id="7015" xr3:uid="{A99E13A3-1C6D-4D36-8204-D8245ABC73CF}" name="Column7000"/>
    <tableColumn id="7016" xr3:uid="{D85475E7-5349-4990-B7C5-E4AE5E5C5FC6}" name="Column7001"/>
    <tableColumn id="7017" xr3:uid="{0436C888-701C-481E-9A88-50864A694928}" name="Column7002"/>
    <tableColumn id="7018" xr3:uid="{8B09707B-B2E9-4C37-9B16-89985C8AC807}" name="Column7003"/>
    <tableColumn id="7019" xr3:uid="{62A188B9-D8A0-4D58-B2D5-006E3BBE2938}" name="Column7004"/>
    <tableColumn id="7020" xr3:uid="{9F9CE0FF-6617-402F-8EAD-2FB0B378DF18}" name="Column7005"/>
    <tableColumn id="7021" xr3:uid="{47E937F9-13FA-4D3A-BFA9-9083AE642CC6}" name="Column7006"/>
    <tableColumn id="7022" xr3:uid="{B4C5C2F3-8EEE-494A-9F71-E06BCE8FA97D}" name="Column7007"/>
    <tableColumn id="7023" xr3:uid="{7CDDB353-F6A4-4D49-BAF4-2912790543EB}" name="Column7008"/>
    <tableColumn id="7024" xr3:uid="{69795EDD-BC8E-487E-A3CA-C10140367DEE}" name="Column7009"/>
    <tableColumn id="7025" xr3:uid="{62A8FA3D-1088-440E-ACA0-6B4E10C07340}" name="Column7010"/>
    <tableColumn id="7026" xr3:uid="{C8DAAE57-F648-44BE-8897-5BFEF150E506}" name="Column7011"/>
    <tableColumn id="7027" xr3:uid="{70516339-D450-4D8F-91EB-A49B1FEF6EF5}" name="Column7012"/>
    <tableColumn id="7028" xr3:uid="{9A9D2021-23AF-4032-817B-10184AB41610}" name="Column7013"/>
    <tableColumn id="7029" xr3:uid="{D913CAD6-4B21-47CA-9468-E4A017AED162}" name="Column7014"/>
    <tableColumn id="7030" xr3:uid="{DDDA6772-497F-4AF6-BD03-4D3111F0E32F}" name="Column7015"/>
    <tableColumn id="7031" xr3:uid="{2A1C772D-D5C6-4618-8038-FA91B5B40704}" name="Column7016"/>
    <tableColumn id="7032" xr3:uid="{32908BA4-B4F1-4962-8370-75DAC4F626AB}" name="Column7017"/>
    <tableColumn id="7033" xr3:uid="{139209F9-D9ED-4D65-86FE-2F11C8670B62}" name="Column7018"/>
    <tableColumn id="7034" xr3:uid="{B2324384-78B5-4342-BCC9-E083126A7442}" name="Column7019"/>
    <tableColumn id="7035" xr3:uid="{DF1DA4A6-3805-4C7E-9562-C5CD7C6E3689}" name="Column7020"/>
    <tableColumn id="7036" xr3:uid="{8C2490E2-BF69-4DFB-85E1-6B5332ECD94B}" name="Column7021"/>
    <tableColumn id="7037" xr3:uid="{C76F2D27-9597-4AD8-9C5D-6EB2EA3D9D87}" name="Column7022"/>
    <tableColumn id="7038" xr3:uid="{20153114-5BDE-4635-95CE-0F09EFAB1636}" name="Column7023"/>
    <tableColumn id="7039" xr3:uid="{FE884507-93B2-48DF-9705-3BBC8199C818}" name="Column7024"/>
    <tableColumn id="7040" xr3:uid="{7C5F0744-E70D-4BAE-98E9-80BEE84D5123}" name="Column7025"/>
    <tableColumn id="7041" xr3:uid="{9895135A-BAB8-4D3C-8C60-567762A691E9}" name="Column7026"/>
    <tableColumn id="7042" xr3:uid="{1F22DBC1-8B3D-424A-ABF0-3CEB35DC1469}" name="Column7027"/>
    <tableColumn id="7043" xr3:uid="{E0CCB235-BD93-44B4-94C6-B1A31EA6CC13}" name="Column7028"/>
    <tableColumn id="7044" xr3:uid="{4C009C42-6A11-4E79-AC8D-658DC3AB29CB}" name="Column7029"/>
    <tableColumn id="7045" xr3:uid="{DD16A9A3-C1C3-43AE-9F48-BD7ED3C4DDF8}" name="Column7030"/>
    <tableColumn id="7046" xr3:uid="{2B2AE990-FB7D-48E7-9B97-DA497E2C97A2}" name="Column7031"/>
    <tableColumn id="7047" xr3:uid="{102ADBE9-E153-43A6-B5EF-6A8C370BEF04}" name="Column7032"/>
    <tableColumn id="7048" xr3:uid="{700E280A-5364-4657-8AE4-F87BE33FC836}" name="Column7033"/>
    <tableColumn id="7049" xr3:uid="{AFADD272-4F40-4EDD-ACAA-A81EF69F95DD}" name="Column7034"/>
    <tableColumn id="7050" xr3:uid="{5D0CCE69-96E4-4DEE-9106-A862BE47D22B}" name="Column7035"/>
    <tableColumn id="7051" xr3:uid="{F7DF55D1-471B-48A2-95C8-4C5AD6105B72}" name="Column7036"/>
    <tableColumn id="7052" xr3:uid="{EB62F860-FC96-465D-A8B1-B6D311545C3B}" name="Column7037"/>
    <tableColumn id="7053" xr3:uid="{98D5C860-3227-4463-BAA6-A708630F862B}" name="Column7038"/>
    <tableColumn id="7054" xr3:uid="{7D6B204F-1FF9-4AB7-A2AD-8C975B82DB7A}" name="Column7039"/>
    <tableColumn id="7055" xr3:uid="{0F244B59-D0D1-4D2A-BF86-E9B65D8F1991}" name="Column7040"/>
    <tableColumn id="7056" xr3:uid="{6FDB3139-E949-4096-AE3B-B827F8FAEB08}" name="Column7041"/>
    <tableColumn id="7057" xr3:uid="{0DABF24B-40DA-4421-9726-616F7BD8DD8F}" name="Column7042"/>
    <tableColumn id="7058" xr3:uid="{73FE4ECB-ABE9-4D2D-9A1C-BE4273397F0F}" name="Column7043"/>
    <tableColumn id="7059" xr3:uid="{F2533BF8-F551-4757-9079-8A78129BAF00}" name="Column7044"/>
    <tableColumn id="7060" xr3:uid="{8CF7D2CD-BF0E-4F10-B74E-FBE5C81070F9}" name="Column7045"/>
    <tableColumn id="7061" xr3:uid="{070DF91A-113E-41F1-9D21-6B93F44C4B8C}" name="Column7046"/>
    <tableColumn id="7062" xr3:uid="{AE919AF3-2E2F-46FA-9CF6-F560BF1367FF}" name="Column7047"/>
    <tableColumn id="7063" xr3:uid="{54EA0A47-22B4-4BDA-9131-66CDC1091544}" name="Column7048"/>
    <tableColumn id="7064" xr3:uid="{67236A33-4132-4173-A3E6-79808C04A6AC}" name="Column7049"/>
    <tableColumn id="7065" xr3:uid="{C9A055F4-9F67-4ED7-8DB3-BE01A3BAEC8C}" name="Column7050"/>
    <tableColumn id="7066" xr3:uid="{AACEB77A-002D-41FA-96F8-3EE8868180FB}" name="Column7051"/>
    <tableColumn id="7067" xr3:uid="{D7E1B193-4EE4-43A9-9245-7C05B7CA8116}" name="Column7052"/>
    <tableColumn id="7068" xr3:uid="{2A832141-53DF-477F-A724-BE06B3E1776C}" name="Column7053"/>
    <tableColumn id="7069" xr3:uid="{CACA7A68-6F65-4CCF-83CE-693D4F521056}" name="Column7054"/>
    <tableColumn id="7070" xr3:uid="{696D84F3-C2CC-4EDC-87F8-490389EF374F}" name="Column7055"/>
    <tableColumn id="7071" xr3:uid="{3669A1F7-E297-4C84-80AD-84E869C1D828}" name="Column7056"/>
    <tableColumn id="7072" xr3:uid="{CBE11DEC-2B99-4B1C-B901-34D81A63716E}" name="Column7057"/>
    <tableColumn id="7073" xr3:uid="{F8631EF1-FC3C-4472-AB26-401360131DAD}" name="Column7058"/>
    <tableColumn id="7074" xr3:uid="{28C0FF5B-82A7-4E97-8187-86461C6C01CE}" name="Column7059"/>
    <tableColumn id="7075" xr3:uid="{A738CCF7-FE50-489F-BCA9-F409EF7949CE}" name="Column7060"/>
    <tableColumn id="7076" xr3:uid="{00AE7A62-5F6D-4F2A-9ACA-5B01AB37336B}" name="Column7061"/>
    <tableColumn id="7077" xr3:uid="{2434D2C5-1C82-460C-85EC-060EE01D176B}" name="Column7062"/>
    <tableColumn id="7078" xr3:uid="{A568D5DE-E978-4CCA-A227-D925A28BCCAB}" name="Column7063"/>
    <tableColumn id="7079" xr3:uid="{7F827092-7160-42BA-9A63-810309C2BCCB}" name="Column7064"/>
    <tableColumn id="7080" xr3:uid="{E90EC1EF-00FB-4618-B703-032854892E7E}" name="Column7065"/>
    <tableColumn id="7081" xr3:uid="{F3AA5409-C501-473F-9D64-8445E6F2FACE}" name="Column7066"/>
    <tableColumn id="7082" xr3:uid="{F0DB4BD6-8F2A-43D6-9D05-3F7E6B90C0CA}" name="Column7067"/>
    <tableColumn id="7083" xr3:uid="{552675C2-C978-494B-9F54-A3145DDFEFF4}" name="Column7068"/>
    <tableColumn id="7084" xr3:uid="{BDE8FE71-0240-48F1-8878-42B56518517E}" name="Column7069"/>
    <tableColumn id="7085" xr3:uid="{F7F87E91-F182-4D65-9DEF-46558ECA95CC}" name="Column7070"/>
    <tableColumn id="7086" xr3:uid="{F85ACB4C-36E3-4FEF-B2F7-83AF137CE238}" name="Column7071"/>
    <tableColumn id="7087" xr3:uid="{DA40A1FB-0CA5-4C74-92B3-CDB59E206066}" name="Column7072"/>
    <tableColumn id="7088" xr3:uid="{32CDC98E-52C9-43A9-B19B-CD151763FFF4}" name="Column7073"/>
    <tableColumn id="7089" xr3:uid="{13D6D36B-0AC9-47CC-BDA1-3E4E3AB0CA47}" name="Column7074"/>
    <tableColumn id="7090" xr3:uid="{FC48D243-AA9C-41AD-BD8B-9A2D87987A84}" name="Column7075"/>
    <tableColumn id="7091" xr3:uid="{507A89E3-B558-4507-85A1-823AA4A6D270}" name="Column7076"/>
    <tableColumn id="7092" xr3:uid="{35071C73-8ED7-4C76-AE41-8FB6A54D890C}" name="Column7077"/>
    <tableColumn id="7093" xr3:uid="{E11DEFE9-01A3-480C-A35D-C7580DF1C5FD}" name="Column7078"/>
    <tableColumn id="7094" xr3:uid="{D348DF18-6C50-400F-8BD2-8A8EAB31A148}" name="Column7079"/>
    <tableColumn id="7095" xr3:uid="{DB40CF49-8BE3-40E1-B5E3-8F6987BC46AD}" name="Column7080"/>
    <tableColumn id="7096" xr3:uid="{F30332B7-17C1-4DD5-8639-710F915B2860}" name="Column7081"/>
    <tableColumn id="7097" xr3:uid="{14FD8213-B059-450E-B761-C64CEF6C3621}" name="Column7082"/>
    <tableColumn id="7098" xr3:uid="{1DDCEBF8-559D-4C1D-86EB-D03ADAA4D132}" name="Column7083"/>
    <tableColumn id="7099" xr3:uid="{B33E42E1-AA15-4AF1-9CA4-5759D892A2C5}" name="Column7084"/>
    <tableColumn id="7100" xr3:uid="{F9069A71-2545-499F-9BA4-3E3A8138FB44}" name="Column7085"/>
    <tableColumn id="7101" xr3:uid="{EDE71E8C-F93D-47F5-AB9F-1E1B6DEA41FB}" name="Column7086"/>
    <tableColumn id="7102" xr3:uid="{1A65A4C0-CF1B-477F-94F8-9F9FC1842FE9}" name="Column7087"/>
    <tableColumn id="7103" xr3:uid="{9E212AB0-24C7-4E3F-81B9-6855BF41A65E}" name="Column7088"/>
    <tableColumn id="7104" xr3:uid="{7D852484-7EBE-4D59-84DF-2C42C21EDC37}" name="Column7089"/>
    <tableColumn id="7105" xr3:uid="{2F0722D7-7D06-46DC-997D-9E85E090327F}" name="Column7090"/>
    <tableColumn id="7106" xr3:uid="{EB9E608A-8871-4B27-B541-87EDA17EB30B}" name="Column7091"/>
    <tableColumn id="7107" xr3:uid="{086CA85B-4196-4CA4-BF10-443EBD058A63}" name="Column7092"/>
    <tableColumn id="7108" xr3:uid="{5B5AE138-9B2C-4CC9-BFB2-E69093521730}" name="Column7093"/>
    <tableColumn id="7109" xr3:uid="{2DAA32D1-B6C5-4F18-BCC3-D51F960803D3}" name="Column7094"/>
    <tableColumn id="7110" xr3:uid="{B94A453E-9553-4775-9B75-F25EF7B38565}" name="Column7095"/>
    <tableColumn id="7111" xr3:uid="{2A60A325-8BEA-4059-9CB7-B06B8AB328E4}" name="Column7096"/>
    <tableColumn id="7112" xr3:uid="{DBB7C53C-261C-47EF-B027-D35CD43AFA2D}" name="Column7097"/>
    <tableColumn id="7113" xr3:uid="{391E70AC-4270-4745-9A04-2D0579F82D71}" name="Column7098"/>
    <tableColumn id="7114" xr3:uid="{806428CB-0F3E-4DC7-89C9-0345657C1BCE}" name="Column7099"/>
    <tableColumn id="7115" xr3:uid="{73CCE007-D88C-466A-A2B2-F2CBDD2E9F40}" name="Column7100"/>
    <tableColumn id="7116" xr3:uid="{BFE92487-AC4C-4867-96A7-CD6690126305}" name="Column7101"/>
    <tableColumn id="7117" xr3:uid="{8CFA268E-5EA4-4305-A10E-6C68E4F675C0}" name="Column7102"/>
    <tableColumn id="7118" xr3:uid="{FFAA7945-950E-4D12-92FA-F6DC9F1F863D}" name="Column7103"/>
    <tableColumn id="7119" xr3:uid="{13B8EB34-0A9D-4843-BB3A-9CCCA94323B9}" name="Column7104"/>
    <tableColumn id="7120" xr3:uid="{352B2B05-CCED-44A4-A3B0-177BE3F0311A}" name="Column7105"/>
    <tableColumn id="7121" xr3:uid="{F461F87B-23D8-46A9-831E-B493B1F488E5}" name="Column7106"/>
    <tableColumn id="7122" xr3:uid="{44487693-4FD1-4D1E-AB01-C05A31697EC1}" name="Column7107"/>
    <tableColumn id="7123" xr3:uid="{F6D84B29-244E-4663-B234-9C1398388F9D}" name="Column7108"/>
    <tableColumn id="7124" xr3:uid="{1D6ADF07-BBFD-488B-AF10-CA551DF965F8}" name="Column7109"/>
    <tableColumn id="7125" xr3:uid="{E35522A0-A7BF-434C-9B0D-521D07BCA568}" name="Column7110"/>
    <tableColumn id="7126" xr3:uid="{E6D06800-7257-433B-B8F2-02F98E941791}" name="Column7111"/>
    <tableColumn id="7127" xr3:uid="{59375C67-3D24-400B-8264-056B1508EBC4}" name="Column7112"/>
    <tableColumn id="7128" xr3:uid="{C93BC054-A00D-49C1-AAF5-3D9218A17B7C}" name="Column7113"/>
    <tableColumn id="7129" xr3:uid="{9BA31BAF-7DD2-449C-AC03-4B5E24431DB4}" name="Column7114"/>
    <tableColumn id="7130" xr3:uid="{FCD225A2-FD99-438D-8DFE-D97CFE3EA5B4}" name="Column7115"/>
    <tableColumn id="7131" xr3:uid="{86A7E331-9ACE-48B7-B988-AA1D47096703}" name="Column7116"/>
    <tableColumn id="7132" xr3:uid="{632D04D0-B91D-491F-AA3B-99C90C8D17DB}" name="Column7117"/>
    <tableColumn id="7133" xr3:uid="{687EEC58-B2D3-46E7-B433-0F39D90D2A9F}" name="Column7118"/>
    <tableColumn id="7134" xr3:uid="{FF4E698C-8F23-4741-B1EF-0D7AD08EC4F3}" name="Column7119"/>
    <tableColumn id="7135" xr3:uid="{C0B24828-5428-433E-AD9F-829DFD4F38C7}" name="Column7120"/>
    <tableColumn id="7136" xr3:uid="{7A0F9053-F405-44AE-958C-EA33D7C691D9}" name="Column7121"/>
    <tableColumn id="7137" xr3:uid="{F2C9EC65-FF96-4D06-B9BF-8D32336DF633}" name="Column7122"/>
    <tableColumn id="7138" xr3:uid="{E42FDDB2-8E34-400C-B310-730F1865F6F5}" name="Column7123"/>
    <tableColumn id="7139" xr3:uid="{2141C9F3-C682-493C-9A4C-6FC513BB31DA}" name="Column7124"/>
    <tableColumn id="7140" xr3:uid="{E1A245D3-8221-461C-8B6C-A29D79A4C47E}" name="Column7125"/>
    <tableColumn id="7141" xr3:uid="{E33E805B-3456-4388-BA1C-1D6505B409C0}" name="Column7126"/>
    <tableColumn id="7142" xr3:uid="{3E787905-F0DE-412F-9D8A-1B9311FCFFCC}" name="Column7127"/>
    <tableColumn id="7143" xr3:uid="{65F38B01-0BC8-4BFF-AEF0-2D3498FAEF3B}" name="Column7128"/>
    <tableColumn id="7144" xr3:uid="{D5815567-5785-4F4D-BB7E-78675E38B9AB}" name="Column7129"/>
    <tableColumn id="7145" xr3:uid="{1AE481BB-2BF3-4D7E-9512-89B539002BB9}" name="Column7130"/>
    <tableColumn id="7146" xr3:uid="{3A524A7E-DDB9-4955-9E70-1184577D60E5}" name="Column7131"/>
    <tableColumn id="7147" xr3:uid="{5F7525EE-61AC-4181-8CE5-A1D7DAE4BC2F}" name="Column7132"/>
    <tableColumn id="7148" xr3:uid="{B54C7961-0A9C-48C9-9843-FD605F28129F}" name="Column7133"/>
    <tableColumn id="7149" xr3:uid="{15C0B6EE-002E-4ED9-934C-9C927D6827CC}" name="Column7134"/>
    <tableColumn id="7150" xr3:uid="{E0963E7A-FCA0-4E22-9249-0B6A912A736D}" name="Column7135"/>
    <tableColumn id="7151" xr3:uid="{5BEAA287-4FA0-4347-893E-86AB9048E347}" name="Column7136"/>
    <tableColumn id="7152" xr3:uid="{29E3E16D-83F4-4095-9F20-849BB0605CB8}" name="Column7137"/>
    <tableColumn id="7153" xr3:uid="{A80104E5-10EF-4253-AE82-393361F4315A}" name="Column7138"/>
    <tableColumn id="7154" xr3:uid="{B93C0FC0-A3AD-4794-BECB-69D9C01D2C98}" name="Column7139"/>
    <tableColumn id="7155" xr3:uid="{8A52B033-4E04-4991-9130-7A442CAF5BA9}" name="Column7140"/>
    <tableColumn id="7156" xr3:uid="{9E42D86F-23E6-4F36-B669-45856F67701B}" name="Column7141"/>
    <tableColumn id="7157" xr3:uid="{D5BC4087-CEAB-43BB-AFC4-610B02B177C7}" name="Column7142"/>
    <tableColumn id="7158" xr3:uid="{645DDEB6-7315-4E3C-9100-14A2BEA7EB52}" name="Column7143"/>
    <tableColumn id="7159" xr3:uid="{20BC394E-82A5-48D5-93CF-3BD64FAB62EF}" name="Column7144"/>
    <tableColumn id="7160" xr3:uid="{98526869-F34C-46B7-BA2C-851D848FB56C}" name="Column7145"/>
    <tableColumn id="7161" xr3:uid="{5E7A0298-D5FC-4AA0-85EB-37AFCEA2933F}" name="Column7146"/>
    <tableColumn id="7162" xr3:uid="{16EC6C3C-7469-4826-BC45-E5DDBC19447D}" name="Column7147"/>
    <tableColumn id="7163" xr3:uid="{3E4D5396-5610-4C98-8C29-593F757F9D7B}" name="Column7148"/>
    <tableColumn id="7164" xr3:uid="{F26BD5B2-8E8E-4D17-A1CF-F53AA61C2E97}" name="Column7149"/>
    <tableColumn id="7165" xr3:uid="{B5F7413F-FD4B-4EEE-A901-C5CE8934CCE2}" name="Column7150"/>
    <tableColumn id="7166" xr3:uid="{1AF9C211-49A5-4A82-B82F-AC85221CEBF2}" name="Column7151"/>
    <tableColumn id="7167" xr3:uid="{04FB9B9D-A1A4-466B-8819-555119E03D26}" name="Column7152"/>
    <tableColumn id="7168" xr3:uid="{EE11995A-C596-4D42-ABF5-E1D2786C0AF1}" name="Column7153"/>
    <tableColumn id="7169" xr3:uid="{8FEDBF83-2DBC-4503-8A7D-F2D6930CB31D}" name="Column7154"/>
    <tableColumn id="7170" xr3:uid="{A04B1903-8B35-43ED-B060-2252D61FE31A}" name="Column7155"/>
    <tableColumn id="7171" xr3:uid="{1E9D8B58-6837-426C-97B3-43633930F64D}" name="Column7156"/>
    <tableColumn id="7172" xr3:uid="{5F9B45C2-4AA0-47C6-A94C-270141794EF3}" name="Column7157"/>
    <tableColumn id="7173" xr3:uid="{8A4C9CB3-A3EA-4B78-8835-EF1BEA588BF0}" name="Column7158"/>
    <tableColumn id="7174" xr3:uid="{0D2E2B09-8898-42B4-A947-9211FDD8447D}" name="Column7159"/>
    <tableColumn id="7175" xr3:uid="{D8A12D9F-8923-42DA-81AD-ED80F553251B}" name="Column7160"/>
    <tableColumn id="7176" xr3:uid="{3E686F0B-1ECC-4A85-8E48-BD2FE48FB323}" name="Column7161"/>
    <tableColumn id="7177" xr3:uid="{AE847B8D-3E32-43FF-9A54-147C3D92AFB8}" name="Column7162"/>
    <tableColumn id="7178" xr3:uid="{0F1534E6-1BAA-4637-8FD5-610F21ECC75C}" name="Column7163"/>
    <tableColumn id="7179" xr3:uid="{23EDFAC0-95AF-4A51-B923-131864264D66}" name="Column7164"/>
    <tableColumn id="7180" xr3:uid="{F60B9BBD-DC01-41A5-8F7C-A2742FD87C7C}" name="Column7165"/>
    <tableColumn id="7181" xr3:uid="{6276C4F8-1400-497B-BF4E-713AE26D4E90}" name="Column7166"/>
    <tableColumn id="7182" xr3:uid="{3A92A6DD-85C5-4617-9D0F-00D0643C1AAF}" name="Column7167"/>
    <tableColumn id="7183" xr3:uid="{450068D3-B0EA-4491-825D-BA0E4DE71641}" name="Column7168"/>
    <tableColumn id="7184" xr3:uid="{0EA85B90-D409-47CA-841B-3DDF604B0F74}" name="Column7169"/>
    <tableColumn id="7185" xr3:uid="{1CFF36E8-7ADD-4C5C-BB66-F48D84C83A92}" name="Column7170"/>
    <tableColumn id="7186" xr3:uid="{E567E654-0FFD-4457-AA07-06DB29390DD2}" name="Column7171"/>
    <tableColumn id="7187" xr3:uid="{491443B4-2F21-4B36-8B93-15C91DB2DE48}" name="Column7172"/>
    <tableColumn id="7188" xr3:uid="{FDDC6F48-3843-4E1C-B6A5-0AB8D26FBBCB}" name="Column7173"/>
    <tableColumn id="7189" xr3:uid="{C7F34E1E-CBA5-4005-B59C-0239420AC142}" name="Column7174"/>
    <tableColumn id="7190" xr3:uid="{7B98529F-1405-4BFB-963E-77FF9D0F1B2B}" name="Column7175"/>
    <tableColumn id="7191" xr3:uid="{9EB3206A-6916-418C-870D-9FED2E71BD2C}" name="Column7176"/>
    <tableColumn id="7192" xr3:uid="{5B42E2CB-60FB-4623-8A2D-1FEC3311ACDF}" name="Column7177"/>
    <tableColumn id="7193" xr3:uid="{094AC449-3A53-48C8-91F0-F9E11F6E077B}" name="Column7178"/>
    <tableColumn id="7194" xr3:uid="{0F0C0794-7363-4BFD-BD4A-7DFB1AEC16FC}" name="Column7179"/>
    <tableColumn id="7195" xr3:uid="{F1C555A0-ED54-4FBF-8DB0-FF91F9264F15}" name="Column7180"/>
    <tableColumn id="7196" xr3:uid="{1B4CB1D9-551F-434F-AF36-C4E1D996CB6E}" name="Column7181"/>
    <tableColumn id="7197" xr3:uid="{C780B084-8FFC-44EB-9017-7E150ECC7F95}" name="Column7182"/>
    <tableColumn id="7198" xr3:uid="{3D791841-1BA4-47AF-B440-4D75A8C1C5B4}" name="Column7183"/>
    <tableColumn id="7199" xr3:uid="{6760ACC9-5F90-43FB-98E2-E928D18919F8}" name="Column7184"/>
    <tableColumn id="7200" xr3:uid="{AC3A9455-DDA9-49E5-8A31-C975729ED422}" name="Column7185"/>
    <tableColumn id="7201" xr3:uid="{5A69E38C-D15C-4FB1-B64A-05FD72AF4445}" name="Column7186"/>
    <tableColumn id="7202" xr3:uid="{69D6BE23-9AC5-47E1-9355-0B7FF919B36A}" name="Column7187"/>
    <tableColumn id="7203" xr3:uid="{70B514E4-9E65-4A00-AAA8-345F1EA4967A}" name="Column7188"/>
    <tableColumn id="7204" xr3:uid="{E4B67054-738B-4296-8D6E-1F9BEEAB7CD1}" name="Column7189"/>
    <tableColumn id="7205" xr3:uid="{F502034E-6E18-42D1-ACFD-A63474EE8C51}" name="Column7190"/>
    <tableColumn id="7206" xr3:uid="{6638F7F5-A0A0-454B-B41A-8BF66483C9DF}" name="Column7191"/>
    <tableColumn id="7207" xr3:uid="{8E17028E-7E5E-4A5F-920F-F5D331867921}" name="Column7192"/>
    <tableColumn id="7208" xr3:uid="{B49CE510-2B34-4057-872C-24F81DC22139}" name="Column7193"/>
    <tableColumn id="7209" xr3:uid="{A29E7C22-F63A-43CD-9F66-E791D17244AE}" name="Column7194"/>
    <tableColumn id="7210" xr3:uid="{44744E7B-6702-4404-8172-1A60582D81A6}" name="Column7195"/>
    <tableColumn id="7211" xr3:uid="{2944DB0A-6210-45D8-8DBE-938B0BC9D9B4}" name="Column7196"/>
    <tableColumn id="7212" xr3:uid="{8585FBAC-5223-4BFF-8E2F-A29B1CF1D51F}" name="Column7197"/>
    <tableColumn id="7213" xr3:uid="{45274DA5-0194-42BA-8313-2434817C2946}" name="Column7198"/>
    <tableColumn id="7214" xr3:uid="{020D8078-E585-470E-BB3A-F09E17230DBB}" name="Column7199"/>
    <tableColumn id="7215" xr3:uid="{B96BE975-4447-4EE3-93E1-484314149B85}" name="Column7200"/>
    <tableColumn id="7216" xr3:uid="{107B84C8-B7E9-4F1C-9EF1-5E5801CDCE3C}" name="Column7201"/>
    <tableColumn id="7217" xr3:uid="{A3371669-A2B4-4546-BB52-66AC828E018A}" name="Column7202"/>
    <tableColumn id="7218" xr3:uid="{F82F0FB2-34E6-47A1-863D-6EC347AB3986}" name="Column7203"/>
    <tableColumn id="7219" xr3:uid="{4C80714E-2282-46C9-9289-9C5AA6941BA8}" name="Column7204"/>
    <tableColumn id="7220" xr3:uid="{A668BA52-50B3-4518-AB09-CEAFE2382534}" name="Column7205"/>
    <tableColumn id="7221" xr3:uid="{D1020C03-A83A-47A9-9BC6-30CD60D264F8}" name="Column7206"/>
    <tableColumn id="7222" xr3:uid="{67A66B5A-6255-4209-875F-3F7F2763430B}" name="Column7207"/>
    <tableColumn id="7223" xr3:uid="{8F24B91B-6799-40DF-9204-45C3B5B9641C}" name="Column7208"/>
    <tableColumn id="7224" xr3:uid="{441C3DB8-6D09-45C2-B686-5DAD65240249}" name="Column7209"/>
    <tableColumn id="7225" xr3:uid="{429C8EA9-8EA4-4E3B-917D-AB558E0A2D66}" name="Column7210"/>
    <tableColumn id="7226" xr3:uid="{28AB5F1A-4BD5-476B-90F5-CE716BFC953D}" name="Column7211"/>
    <tableColumn id="7227" xr3:uid="{87394D39-A6B8-4CF4-B5A4-A4C9D2DB82A5}" name="Column7212"/>
    <tableColumn id="7228" xr3:uid="{673FF124-DD61-4A19-A711-83EFDA582600}" name="Column7213"/>
    <tableColumn id="7229" xr3:uid="{9843BA0C-9D48-42A9-A289-6A00EDCBF129}" name="Column7214"/>
    <tableColumn id="7230" xr3:uid="{5AE15978-C932-43DA-9543-46CE7CAD3FA1}" name="Column7215"/>
    <tableColumn id="7231" xr3:uid="{FF6C41EA-3F64-4074-8DE5-D05FF10A03EE}" name="Column7216"/>
    <tableColumn id="7232" xr3:uid="{3A728F23-7841-4173-BB0D-1324A38ED445}" name="Column7217"/>
    <tableColumn id="7233" xr3:uid="{1C44A436-D2CF-4413-805E-FD4F27C83BD4}" name="Column7218"/>
    <tableColumn id="7234" xr3:uid="{116A0409-B75B-43D8-96DD-B39C8A2FA18F}" name="Column7219"/>
    <tableColumn id="7235" xr3:uid="{06A121F5-CE34-4C78-A75E-C23F09DDAF09}" name="Column7220"/>
    <tableColumn id="7236" xr3:uid="{D91CACA6-7C5E-40B6-B178-6938F7045F23}" name="Column7221"/>
    <tableColumn id="7237" xr3:uid="{C3EEA32F-A8A0-4D67-988A-1D0CC5BC47DE}" name="Column7222"/>
    <tableColumn id="7238" xr3:uid="{94B87FF7-4988-46E7-8565-7B9313F952AF}" name="Column7223"/>
    <tableColumn id="7239" xr3:uid="{D684F8DC-A34E-4350-BECF-83D55F53DED0}" name="Column7224"/>
    <tableColumn id="7240" xr3:uid="{117ADB10-52D0-45CA-B001-5B858364A0EE}" name="Column7225"/>
    <tableColumn id="7241" xr3:uid="{7E1DA616-9042-479C-AEA0-92B3191F0B3D}" name="Column7226"/>
    <tableColumn id="7242" xr3:uid="{94C81500-5F71-4B64-B86B-05BBC585A29F}" name="Column7227"/>
    <tableColumn id="7243" xr3:uid="{A550B8E8-B1C9-4BAB-BE0D-F8967E40A908}" name="Column7228"/>
    <tableColumn id="7244" xr3:uid="{556C26B0-F3C2-4B86-B267-35C136884582}" name="Column7229"/>
    <tableColumn id="7245" xr3:uid="{4194A8B9-B60E-44A7-AE08-087960AB9B54}" name="Column7230"/>
    <tableColumn id="7246" xr3:uid="{114CA142-732A-4854-B60A-EC9BE447652F}" name="Column7231"/>
    <tableColumn id="7247" xr3:uid="{279884B7-4216-4DA5-8051-4ABFA15047F9}" name="Column7232"/>
    <tableColumn id="7248" xr3:uid="{EEA7FD15-6661-43C5-B667-99983D6FFFB1}" name="Column7233"/>
    <tableColumn id="7249" xr3:uid="{A67B3571-DD58-415C-832E-29AFE61CB836}" name="Column7234"/>
    <tableColumn id="7250" xr3:uid="{EC1744D9-D81E-4FCD-B59C-58F3373E0956}" name="Column7235"/>
    <tableColumn id="7251" xr3:uid="{2F3D9B7B-A5CD-428A-B6EE-46DB7DB7397E}" name="Column7236"/>
    <tableColumn id="7252" xr3:uid="{B2063B79-5060-4FB3-8357-664F29F45A5D}" name="Column7237"/>
    <tableColumn id="7253" xr3:uid="{9BF6AADC-43C0-4456-B960-1F2C23F7FC3C}" name="Column7238"/>
    <tableColumn id="7254" xr3:uid="{8D85E179-2F74-4713-9E80-07119400CC3E}" name="Column7239"/>
    <tableColumn id="7255" xr3:uid="{E0C35D5F-FFF8-4FF2-A0C3-96F0E3E9E79A}" name="Column7240"/>
    <tableColumn id="7256" xr3:uid="{C41AB44E-023A-45A9-999C-D53D39E9CEAC}" name="Column7241"/>
    <tableColumn id="7257" xr3:uid="{E842CB15-404B-47B9-AE03-8ACD5A6B3AE9}" name="Column7242"/>
    <tableColumn id="7258" xr3:uid="{9DEC4A4E-77E3-4768-9304-93A12224DD49}" name="Column7243"/>
    <tableColumn id="7259" xr3:uid="{F226D895-7611-448A-B517-A42A7CEA51E2}" name="Column7244"/>
    <tableColumn id="7260" xr3:uid="{CEED7072-699E-4288-A14B-7161EE0FC7B3}" name="Column7245"/>
    <tableColumn id="7261" xr3:uid="{E886CAA4-31E8-4D7E-87DD-2C756B5B9B3A}" name="Column7246"/>
    <tableColumn id="7262" xr3:uid="{96B85621-E436-440B-BC37-A44796C30D25}" name="Column7247"/>
    <tableColumn id="7263" xr3:uid="{3A6476E9-566B-4551-82B1-0A2AA293004E}" name="Column7248"/>
    <tableColumn id="7264" xr3:uid="{05BBA751-79FF-4106-B1B2-A2AEECDA4B48}" name="Column7249"/>
    <tableColumn id="7265" xr3:uid="{55D58088-7F18-4E07-8775-FF9E5AB0C7F6}" name="Column7250"/>
    <tableColumn id="7266" xr3:uid="{6E7CCA06-874F-453E-A6C8-35FF8864A5C4}" name="Column7251"/>
    <tableColumn id="7267" xr3:uid="{D24953D5-E1C7-479C-B6F3-B1EC31468025}" name="Column7252"/>
    <tableColumn id="7268" xr3:uid="{692477F0-4CD8-421E-9F3F-63B1FAD76DD4}" name="Column7253"/>
    <tableColumn id="7269" xr3:uid="{8FA020C3-7DA1-4DA0-8CDA-FD38FEBDB71A}" name="Column7254"/>
    <tableColumn id="7270" xr3:uid="{305E5FE5-30E1-4339-8943-EA3B713FC984}" name="Column7255"/>
    <tableColumn id="7271" xr3:uid="{EFFAEE88-39FB-4932-89EA-1F56AB4A08AC}" name="Column7256"/>
    <tableColumn id="7272" xr3:uid="{3AE58958-C1BF-42B3-AB80-B13BEF4CFFDD}" name="Column7257"/>
    <tableColumn id="7273" xr3:uid="{7415BF5F-6CAB-4F41-AC65-2FE01BD5484F}" name="Column7258"/>
    <tableColumn id="7274" xr3:uid="{6E63E771-0B39-4607-A2AF-D4E2BCB240BF}" name="Column7259"/>
    <tableColumn id="7275" xr3:uid="{0FB86025-F41A-422C-BCAA-AD24A2000B16}" name="Column7260"/>
    <tableColumn id="7276" xr3:uid="{D71142AA-5340-4391-835F-152EF27D10CA}" name="Column7261"/>
    <tableColumn id="7277" xr3:uid="{CFB1782D-7619-4082-902C-CEC4A8717740}" name="Column7262"/>
    <tableColumn id="7278" xr3:uid="{5B32FCF0-67D9-4593-9256-ACC62FBFE9A6}" name="Column7263"/>
    <tableColumn id="7279" xr3:uid="{915D0D5B-7997-492D-96EF-E2637AA8CFE1}" name="Column7264"/>
    <tableColumn id="7280" xr3:uid="{2C2D70BD-27C9-43C4-B362-8179FA9F4C53}" name="Column7265"/>
    <tableColumn id="7281" xr3:uid="{F59530B4-B950-4812-9A6B-35D1FE59474B}" name="Column7266"/>
    <tableColumn id="7282" xr3:uid="{2C1A4482-FE07-4328-8932-7493F031B292}" name="Column7267"/>
    <tableColumn id="7283" xr3:uid="{4523AC19-3BA7-4A61-B528-F6F067AA2587}" name="Column7268"/>
    <tableColumn id="7284" xr3:uid="{3D48FFC1-8B4D-4956-88C2-8424CDC72419}" name="Column7269"/>
    <tableColumn id="7285" xr3:uid="{A2FF9838-AB8D-4C42-8E5B-64E84A95E6FB}" name="Column7270"/>
    <tableColumn id="7286" xr3:uid="{3D88B693-B856-4E2B-BF0F-602958333928}" name="Column7271"/>
    <tableColumn id="7287" xr3:uid="{7DDCD2BD-A69E-473C-A9A0-C269E05586A1}" name="Column7272"/>
    <tableColumn id="7288" xr3:uid="{0D6E29BB-BA83-4CB3-9F12-869AEB81D8E5}" name="Column7273"/>
    <tableColumn id="7289" xr3:uid="{933A878A-6A23-4603-A590-644FE957338F}" name="Column7274"/>
    <tableColumn id="7290" xr3:uid="{DBB51238-DCBC-4D51-9878-F1604865E970}" name="Column7275"/>
    <tableColumn id="7291" xr3:uid="{99001074-48E3-4252-8ABC-4605E0D83C02}" name="Column7276"/>
    <tableColumn id="7292" xr3:uid="{241CCB6F-6F0F-41FD-8A01-3DD5BB785CC7}" name="Column7277"/>
    <tableColumn id="7293" xr3:uid="{54524BFD-3D0F-4BF3-BD88-D9594E9636BC}" name="Column7278"/>
    <tableColumn id="7294" xr3:uid="{C7E0CA75-3003-446B-8EFF-63B9FB40C828}" name="Column7279"/>
    <tableColumn id="7295" xr3:uid="{8D518393-F822-42A0-85F5-F1DB7DC55762}" name="Column7280"/>
    <tableColumn id="7296" xr3:uid="{60FA2A16-E0C4-4610-B732-1210DA9184D0}" name="Column7281"/>
    <tableColumn id="7297" xr3:uid="{A2E79666-B7A2-4A66-A3FC-C467E6AD3E73}" name="Column7282"/>
    <tableColumn id="7298" xr3:uid="{B6147803-9019-4984-9617-E3A411022923}" name="Column7283"/>
    <tableColumn id="7299" xr3:uid="{309BB45D-20DD-40FB-B50F-68D5EE9B3643}" name="Column7284"/>
    <tableColumn id="7300" xr3:uid="{0C135A8E-91EA-4731-B2AC-BDBDAD9FA630}" name="Column7285"/>
    <tableColumn id="7301" xr3:uid="{E7A073B3-C2AF-4143-A399-50270C5B0E73}" name="Column7286"/>
    <tableColumn id="7302" xr3:uid="{DA95FD96-A013-4786-AA9F-CC480408D388}" name="Column7287"/>
    <tableColumn id="7303" xr3:uid="{A1FB4595-24F4-4869-95BA-7607CA2E0343}" name="Column7288"/>
    <tableColumn id="7304" xr3:uid="{C11AA949-F1B8-4389-94BF-5994D127E2CD}" name="Column7289"/>
    <tableColumn id="7305" xr3:uid="{B8D3B9EF-4DAF-4604-B760-55E6A8826C75}" name="Column7290"/>
    <tableColumn id="7306" xr3:uid="{EBC89789-97B8-49A3-B67A-1B5568DF77DB}" name="Column7291"/>
    <tableColumn id="7307" xr3:uid="{AFA73B0B-6446-4E89-9D11-10E6621EE991}" name="Column7292"/>
    <tableColumn id="7308" xr3:uid="{9E5D2A6A-1D35-4A64-96D4-FC55603393F5}" name="Column7293"/>
    <tableColumn id="7309" xr3:uid="{E738C7E3-34FE-4EA3-B52D-73FA49F485CE}" name="Column7294"/>
    <tableColumn id="7310" xr3:uid="{281F4C86-BAA3-4CF9-BC5A-AACB40499107}" name="Column7295"/>
    <tableColumn id="7311" xr3:uid="{912218DA-83E0-4722-8F2B-3491D96EB66A}" name="Column7296"/>
    <tableColumn id="7312" xr3:uid="{27BFCCC2-5AA5-4829-9DC7-23E7870F5B8F}" name="Column7297"/>
    <tableColumn id="7313" xr3:uid="{90F85553-EF71-4C6E-8858-50520386349A}" name="Column7298"/>
    <tableColumn id="7314" xr3:uid="{8345A40A-6418-491F-B86B-FB5581821103}" name="Column7299"/>
    <tableColumn id="7315" xr3:uid="{795BE5F0-4A96-4FB3-9C6E-A135575FAFB3}" name="Column7300"/>
    <tableColumn id="7316" xr3:uid="{BF6D5CB2-2664-441F-AD6F-5C017E72831E}" name="Column7301"/>
    <tableColumn id="7317" xr3:uid="{2A590866-9AED-49E5-A39A-5692A98E5473}" name="Column7302"/>
    <tableColumn id="7318" xr3:uid="{59058C88-B512-4A96-9505-9A3CE59FDD08}" name="Column7303"/>
    <tableColumn id="7319" xr3:uid="{AF79B966-D86F-46A1-A980-50EA4CA75F1E}" name="Column7304"/>
    <tableColumn id="7320" xr3:uid="{96915D27-DFD3-453B-9A74-540F04828F23}" name="Column7305"/>
    <tableColumn id="7321" xr3:uid="{E9130901-0BE7-4217-8C91-ABA342153077}" name="Column7306"/>
    <tableColumn id="7322" xr3:uid="{DA3C92CF-D52E-4C63-AAAE-D9115CCDB62C}" name="Column7307"/>
    <tableColumn id="7323" xr3:uid="{F8C41D63-3504-4B19-A559-B87112BADAC5}" name="Column7308"/>
    <tableColumn id="7324" xr3:uid="{6CE36639-B4AE-4C43-A34C-B1E5DFEE9F2B}" name="Column7309"/>
    <tableColumn id="7325" xr3:uid="{944BE1BF-CEE8-40D2-A38E-69A271D46B7C}" name="Column7310"/>
    <tableColumn id="7326" xr3:uid="{E21559AA-3345-44E4-ADE5-47F4FE894D20}" name="Column7311"/>
    <tableColumn id="7327" xr3:uid="{842BF5D8-1B8F-4FEF-8F3A-F0F2EC1C8929}" name="Column7312"/>
    <tableColumn id="7328" xr3:uid="{7958D1AA-5163-4E43-BB48-BB48B49AB321}" name="Column7313"/>
    <tableColumn id="7329" xr3:uid="{3B7597A6-A622-4EAC-B341-C627B58E301A}" name="Column7314"/>
    <tableColumn id="7330" xr3:uid="{F9FC39A0-88A1-412B-9067-2132E678F53E}" name="Column7315"/>
    <tableColumn id="7331" xr3:uid="{83114936-07C7-4C02-983A-C1C9D3DA514E}" name="Column7316"/>
    <tableColumn id="7332" xr3:uid="{11CFD9B8-7568-4784-AC75-B1A355A4B73D}" name="Column7317"/>
    <tableColumn id="7333" xr3:uid="{AFEBCFDC-6F13-481C-9F4A-4E9F0D37EABD}" name="Column7318"/>
    <tableColumn id="7334" xr3:uid="{5E728525-255A-49A3-BBA0-E6378B4F569F}" name="Column7319"/>
    <tableColumn id="7335" xr3:uid="{BB35F414-F82E-4593-817E-5E6727EF75AD}" name="Column7320"/>
    <tableColumn id="7336" xr3:uid="{CBB7ACBC-BC31-4B67-ADA8-993FE7D081F1}" name="Column7321"/>
    <tableColumn id="7337" xr3:uid="{ACA99D7E-0F36-43C8-9740-747AFD3ED902}" name="Column7322"/>
    <tableColumn id="7338" xr3:uid="{61150FA3-AF3D-4A1C-9223-8AAD9E204FB2}" name="Column7323"/>
    <tableColumn id="7339" xr3:uid="{92F78155-E93B-4A70-A43A-CE2B1186BE2F}" name="Column7324"/>
    <tableColumn id="7340" xr3:uid="{31B46200-A150-4339-B42D-8A6A71CDF7FE}" name="Column7325"/>
    <tableColumn id="7341" xr3:uid="{976FFBD6-FF89-4164-90C9-95060821DF91}" name="Column7326"/>
    <tableColumn id="7342" xr3:uid="{3E03EACE-A0F9-4AF7-877B-9CD9249A0211}" name="Column7327"/>
    <tableColumn id="7343" xr3:uid="{DBF0026C-7038-4596-8951-F594DFA191D6}" name="Column7328"/>
    <tableColumn id="7344" xr3:uid="{123313F8-207D-43C2-9D2B-154B150F0892}" name="Column7329"/>
    <tableColumn id="7345" xr3:uid="{615C022A-AA75-4661-92C5-E66C5EB5AAFA}" name="Column7330"/>
    <tableColumn id="7346" xr3:uid="{035F8EE7-2AA8-48D9-89BE-E64281A8A44B}" name="Column7331"/>
    <tableColumn id="7347" xr3:uid="{54C1D852-76E1-40F0-BA2F-E442A6163F9F}" name="Column7332"/>
    <tableColumn id="7348" xr3:uid="{544FEA56-A72C-4E92-AD74-B2C43398B599}" name="Column7333"/>
    <tableColumn id="7349" xr3:uid="{930AB1EC-2C44-436D-A206-DC6F89B78B4A}" name="Column7334"/>
    <tableColumn id="7350" xr3:uid="{78AE713C-1EDE-41CD-8B6F-4314A05159D8}" name="Column7335"/>
    <tableColumn id="7351" xr3:uid="{48D9EAFB-9BF3-4D01-A763-1A20DA06853C}" name="Column7336"/>
    <tableColumn id="7352" xr3:uid="{108F3D39-3338-4B9E-931A-8821769E6CA8}" name="Column7337"/>
    <tableColumn id="7353" xr3:uid="{7E49DD1B-7609-4B50-8719-C406ABEE62B8}" name="Column7338"/>
    <tableColumn id="7354" xr3:uid="{224BCF1A-56C8-4DB0-ADB9-10863BB73CB9}" name="Column7339"/>
    <tableColumn id="7355" xr3:uid="{A5066BFE-60AD-41C3-9C5E-7283E7A8C0FD}" name="Column7340"/>
    <tableColumn id="7356" xr3:uid="{1C178D25-9843-4664-B089-BAD6EC0C6803}" name="Column7341"/>
    <tableColumn id="7357" xr3:uid="{F0092D20-5E77-4CBC-A1E2-B3818B3C9B0B}" name="Column7342"/>
    <tableColumn id="7358" xr3:uid="{D61E8DE4-895E-45D9-AAAC-EAF8F4916854}" name="Column7343"/>
    <tableColumn id="7359" xr3:uid="{44DB2A6F-1443-491B-B9B3-4197F3590738}" name="Column7344"/>
    <tableColumn id="7360" xr3:uid="{A74F9E86-F35F-4EDB-932A-C3C127EAF2A8}" name="Column7345"/>
    <tableColumn id="7361" xr3:uid="{6300F6FD-66B6-4ABC-9296-719C93448338}" name="Column7346"/>
    <tableColumn id="7362" xr3:uid="{61BB7B64-1A3E-444E-873F-802AFE08AE14}" name="Column7347"/>
    <tableColumn id="7363" xr3:uid="{49DFD710-2CA3-4FAE-A124-16C984F20A33}" name="Column7348"/>
    <tableColumn id="7364" xr3:uid="{1241CE6E-2D58-4F9C-9619-84AE67F3FF33}" name="Column7349"/>
    <tableColumn id="7365" xr3:uid="{B54059E2-A037-43A1-9E8D-BB1B0B3C1F14}" name="Column7350"/>
    <tableColumn id="7366" xr3:uid="{A54060AB-1E7F-4EF1-BE84-90F4BC3622C4}" name="Column7351"/>
    <tableColumn id="7367" xr3:uid="{32E4778E-6086-478C-B410-31D30F6E9ADE}" name="Column7352"/>
    <tableColumn id="7368" xr3:uid="{105368E7-3F55-4E64-95B6-EC254E550EFA}" name="Column7353"/>
    <tableColumn id="7369" xr3:uid="{1CB7D1EE-91B9-43EA-ADB0-B3643C9E49FE}" name="Column7354"/>
    <tableColumn id="7370" xr3:uid="{2A3E17DF-9672-4DE2-8000-6A1E2DD22C31}" name="Column7355"/>
    <tableColumn id="7371" xr3:uid="{15FCC2AB-8BA1-497B-830E-F6407C781210}" name="Column7356"/>
    <tableColumn id="7372" xr3:uid="{F0997E26-6C26-44DC-BC1E-D11323986F10}" name="Column7357"/>
    <tableColumn id="7373" xr3:uid="{0E1537B6-B3D4-4DD8-8CE8-1CE064CB70D4}" name="Column7358"/>
    <tableColumn id="7374" xr3:uid="{7EFD32A8-8CBC-4A16-A9F7-11ECE0061E3C}" name="Column7359"/>
    <tableColumn id="7375" xr3:uid="{4CE20DB1-083F-42C6-BA3D-1A8F93FA1A5B}" name="Column7360"/>
    <tableColumn id="7376" xr3:uid="{1A97394B-5690-4967-885E-6939BFECD2CB}" name="Column7361"/>
    <tableColumn id="7377" xr3:uid="{56255141-32B8-4B79-838E-787F409D7105}" name="Column7362"/>
    <tableColumn id="7378" xr3:uid="{799A7E8B-76E6-48B3-945F-E5631C15B7DF}" name="Column7363"/>
    <tableColumn id="7379" xr3:uid="{FB2DF4A9-BCF3-40CE-A494-D4E4B269C1E1}" name="Column7364"/>
    <tableColumn id="7380" xr3:uid="{563FC28A-63C0-4A9C-A643-F52027331D43}" name="Column7365"/>
    <tableColumn id="7381" xr3:uid="{E8E3DF08-BEEB-458C-92F3-71996443155F}" name="Column7366"/>
    <tableColumn id="7382" xr3:uid="{C2AC421A-7ACB-4D85-B690-C828327DD3A2}" name="Column7367"/>
    <tableColumn id="7383" xr3:uid="{99873C03-CE08-43E8-95D4-D3BA4DA2BB00}" name="Column7368"/>
    <tableColumn id="7384" xr3:uid="{74831278-995B-4690-8169-809ACBC7CF48}" name="Column7369"/>
    <tableColumn id="7385" xr3:uid="{C7721BD8-7509-45D4-A36A-FA67BEBF2E72}" name="Column7370"/>
    <tableColumn id="7386" xr3:uid="{669F20F4-5915-45E4-A885-90D42FE4DDBC}" name="Column7371"/>
    <tableColumn id="7387" xr3:uid="{BB54DA6F-77C5-466C-9025-59CDE2EC80EB}" name="Column7372"/>
    <tableColumn id="7388" xr3:uid="{983CA4D2-83CF-4746-93A3-0EFDC6858F34}" name="Column7373"/>
    <tableColumn id="7389" xr3:uid="{79083378-200C-4EDF-A11B-9E8C3FBC02E9}" name="Column7374"/>
    <tableColumn id="7390" xr3:uid="{2C793B5E-8FEC-47C6-AF4C-DEF6F14D84E8}" name="Column7375"/>
    <tableColumn id="7391" xr3:uid="{647EBCB4-D670-40E8-A0DE-011E73D56769}" name="Column7376"/>
    <tableColumn id="7392" xr3:uid="{685B48FD-CB80-4F74-BCBF-7993EFC3BFCC}" name="Column7377"/>
    <tableColumn id="7393" xr3:uid="{3A4DAAB1-DB15-465F-836D-2754033DE02E}" name="Column7378"/>
    <tableColumn id="7394" xr3:uid="{3E44A197-04F6-46D7-9B0C-3A9306A2577A}" name="Column7379"/>
    <tableColumn id="7395" xr3:uid="{F97BCBC5-40F4-4007-B68A-F500E3FA3030}" name="Column7380"/>
    <tableColumn id="7396" xr3:uid="{2B9850F5-CC25-458A-9F22-F9F77D384420}" name="Column7381"/>
    <tableColumn id="7397" xr3:uid="{0D0EE854-ADB6-4BD9-B7AB-C688EA6EBD91}" name="Column7382"/>
    <tableColumn id="7398" xr3:uid="{78999A64-2570-4962-8798-4EC871D5B836}" name="Column7383"/>
    <tableColumn id="7399" xr3:uid="{B1C1B56C-5AC1-4FEF-BA27-0E6BF651E807}" name="Column7384"/>
    <tableColumn id="7400" xr3:uid="{9E42D59D-9C7D-4EEC-968E-16EF3243C1AB}" name="Column7385"/>
    <tableColumn id="7401" xr3:uid="{95E3BBCB-D155-4FD2-BE54-260CDB356074}" name="Column7386"/>
    <tableColumn id="7402" xr3:uid="{053532A0-94E4-4488-A385-B530A691E4AE}" name="Column7387"/>
    <tableColumn id="7403" xr3:uid="{98BA916B-493D-4532-9367-5E6BC9FF7B64}" name="Column7388"/>
    <tableColumn id="7404" xr3:uid="{7FE377E8-F769-4EB1-8CCB-3885E14B50F8}" name="Column7389"/>
    <tableColumn id="7405" xr3:uid="{35C94940-DEED-4860-BE16-C8C4C2B81E8D}" name="Column7390"/>
    <tableColumn id="7406" xr3:uid="{0FF4E7CF-8D16-450F-8F79-1169459A1EB8}" name="Column7391"/>
    <tableColumn id="7407" xr3:uid="{DC7FD7F4-AEF6-4DCE-9BCB-60F3D5F9A5B7}" name="Column7392"/>
    <tableColumn id="7408" xr3:uid="{3BEA0AFE-D1C9-4CFD-8F3E-56DA496F23D9}" name="Column7393"/>
    <tableColumn id="7409" xr3:uid="{6E553D42-8D00-4D3F-A051-BBA003BB1587}" name="Column7394"/>
    <tableColumn id="7410" xr3:uid="{DAE7B0A1-E440-4E26-9579-7DC0A1E30269}" name="Column7395"/>
    <tableColumn id="7411" xr3:uid="{1BED9DDF-AEAC-494C-9EE4-D9DC61E1B991}" name="Column7396"/>
    <tableColumn id="7412" xr3:uid="{217B85CC-3FAC-48C7-8B45-F302C44524B3}" name="Column7397"/>
    <tableColumn id="7413" xr3:uid="{4F0CE799-5A57-439A-B904-402BC9B7066E}" name="Column7398"/>
    <tableColumn id="7414" xr3:uid="{3BA0A12B-3F6D-411A-99E0-F998FB7C533D}" name="Column7399"/>
    <tableColumn id="7415" xr3:uid="{0C49D6EB-24AA-4C51-BCBF-3DA697C3B709}" name="Column7400"/>
    <tableColumn id="7416" xr3:uid="{37E6FAA6-DA63-4D5C-A53D-D2EB74D4C065}" name="Column7401"/>
    <tableColumn id="7417" xr3:uid="{81C9FB8A-E7D1-45F1-B047-719E9EDC95D3}" name="Column7402"/>
    <tableColumn id="7418" xr3:uid="{D83A7A6C-0984-4C60-9748-0FF009C02DF1}" name="Column7403"/>
    <tableColumn id="7419" xr3:uid="{1F25EEDC-24DA-44D4-B64A-4C50E6F7053C}" name="Column7404"/>
    <tableColumn id="7420" xr3:uid="{BC0E4390-4EDA-4586-AE1B-03DB32538739}" name="Column7405"/>
    <tableColumn id="7421" xr3:uid="{9E3408E9-8481-4D9B-B3A2-4CA0940B221A}" name="Column7406"/>
    <tableColumn id="7422" xr3:uid="{F47A0CE1-FE77-461B-AF29-0A492E5E440B}" name="Column7407"/>
    <tableColumn id="7423" xr3:uid="{FCE47E5D-B70D-4B93-83A7-D8F4D6E30623}" name="Column7408"/>
    <tableColumn id="7424" xr3:uid="{D05DF95A-D60B-4A21-8935-7C08E0BF6F89}" name="Column7409"/>
    <tableColumn id="7425" xr3:uid="{A88A4776-5165-47FC-8A3B-473DB50C813C}" name="Column7410"/>
    <tableColumn id="7426" xr3:uid="{42278D6A-E97F-4DC7-A8D4-26A5B578C513}" name="Column7411"/>
    <tableColumn id="7427" xr3:uid="{F2B97433-F3B3-4E14-B169-FF36D4815943}" name="Column7412"/>
    <tableColumn id="7428" xr3:uid="{0CEFB578-B5E5-4813-A261-CF9304367465}" name="Column7413"/>
    <tableColumn id="7429" xr3:uid="{BE09C3B2-3A11-464D-A2FF-7276FEFA7BD6}" name="Column7414"/>
    <tableColumn id="7430" xr3:uid="{89D67FFB-A519-482F-A755-B6ABFE8D268E}" name="Column7415"/>
    <tableColumn id="7431" xr3:uid="{06EE507F-BE8B-43DF-8691-7EC2158C7E6C}" name="Column7416"/>
    <tableColumn id="7432" xr3:uid="{AD1F31B6-F460-4B80-A922-886C58363372}" name="Column7417"/>
    <tableColumn id="7433" xr3:uid="{EA82CFB6-1D36-4139-9794-AFFF0D626611}" name="Column7418"/>
    <tableColumn id="7434" xr3:uid="{FFF042BA-8A30-4509-894E-A10FF9043E99}" name="Column7419"/>
    <tableColumn id="7435" xr3:uid="{4E587384-D8D0-4B50-8061-E2AB299AC0FF}" name="Column7420"/>
    <tableColumn id="7436" xr3:uid="{86F200ED-5B50-48DD-B0CE-1C7044F4B371}" name="Column7421"/>
    <tableColumn id="7437" xr3:uid="{7C632E84-A6B5-41F8-944B-FFFAA0BA8000}" name="Column7422"/>
    <tableColumn id="7438" xr3:uid="{1B0B2E93-83A4-4543-BB72-01D18B5DFDAB}" name="Column7423"/>
    <tableColumn id="7439" xr3:uid="{45616B0A-689E-4218-8D49-6636005D80A3}" name="Column7424"/>
    <tableColumn id="7440" xr3:uid="{E5D90B0A-6486-46BE-AA61-6F5E3EBD4839}" name="Column7425"/>
    <tableColumn id="7441" xr3:uid="{CB09F0B9-C6EA-4604-BBD2-4483AC0DCF99}" name="Column7426"/>
    <tableColumn id="7442" xr3:uid="{522E3A7C-39CE-4214-9E43-872D94BF914C}" name="Column7427"/>
    <tableColumn id="7443" xr3:uid="{9FBEF668-838B-4EB1-97F2-19A8D867B072}" name="Column7428"/>
    <tableColumn id="7444" xr3:uid="{C842DE0A-C185-42B3-9D9D-DD67EB9B73FB}" name="Column7429"/>
    <tableColumn id="7445" xr3:uid="{4C4DC76B-DE94-4D6F-9203-0C066BA78F14}" name="Column7430"/>
    <tableColumn id="7446" xr3:uid="{181E5A73-04F1-4334-AB38-C55199569F7D}" name="Column7431"/>
    <tableColumn id="7447" xr3:uid="{988F1C55-5EB3-4DAD-B12A-1D19C449EA2C}" name="Column7432"/>
    <tableColumn id="7448" xr3:uid="{73C02075-F1B0-43A3-90AF-80249DB8EFB1}" name="Column7433"/>
    <tableColumn id="7449" xr3:uid="{56764AE4-E699-491B-A7D2-3C30D8461557}" name="Column7434"/>
    <tableColumn id="7450" xr3:uid="{82467DDD-3EDE-4CC3-9F2E-CC821574C839}" name="Column7435"/>
    <tableColumn id="7451" xr3:uid="{AB970D1A-F066-4787-8CF9-CBB31A0A12D5}" name="Column7436"/>
    <tableColumn id="7452" xr3:uid="{A82D4C70-9D79-4C33-B052-18BCE22FC0E3}" name="Column7437"/>
    <tableColumn id="7453" xr3:uid="{1B164A5A-F5F3-4882-AAC1-4C7C5E0F36C8}" name="Column7438"/>
    <tableColumn id="7454" xr3:uid="{C2E68567-1C33-46E6-B827-6EF8C9B7FBA3}" name="Column7439"/>
    <tableColumn id="7455" xr3:uid="{49FE3311-0215-4DAB-9A16-AB56B4B7312D}" name="Column7440"/>
    <tableColumn id="7456" xr3:uid="{D1D15D67-4A40-48C8-B9C7-FF6BDF9B6D4D}" name="Column7441"/>
    <tableColumn id="7457" xr3:uid="{8C2D789A-D3D3-45DB-9D9D-B26EF5B27DAC}" name="Column7442"/>
    <tableColumn id="7458" xr3:uid="{34BA1164-8036-4FE0-896A-2FFE68CF746D}" name="Column7443"/>
    <tableColumn id="7459" xr3:uid="{730D8802-536B-47C7-9534-FC5F4FCC85CA}" name="Column7444"/>
    <tableColumn id="7460" xr3:uid="{BA0D6EA5-423C-4D70-8405-5B1CDE37926D}" name="Column7445"/>
    <tableColumn id="7461" xr3:uid="{3281501E-C8F0-4D34-BC64-51187A955209}" name="Column7446"/>
    <tableColumn id="7462" xr3:uid="{5317D30C-02E9-410D-84FE-65310694DAF0}" name="Column7447"/>
    <tableColumn id="7463" xr3:uid="{9EB5C798-4033-474D-BEE7-B12EA815DB68}" name="Column7448"/>
    <tableColumn id="7464" xr3:uid="{C208968D-753C-498C-A9D0-A9C99196ECAF}" name="Column7449"/>
    <tableColumn id="7465" xr3:uid="{B40DC5B2-1740-4B71-9566-A28E11DDAB81}" name="Column7450"/>
    <tableColumn id="7466" xr3:uid="{D095E7A0-71C4-410E-9A45-ACC735CC8E9D}" name="Column7451"/>
    <tableColumn id="7467" xr3:uid="{FDD5942F-5A14-49DC-8BC9-125AEB043378}" name="Column7452"/>
    <tableColumn id="7468" xr3:uid="{A2FDEAC5-67ED-49DC-833B-AE348DA301E8}" name="Column7453"/>
    <tableColumn id="7469" xr3:uid="{4EE0832E-D87C-49F8-BEF2-7A14C93A610C}" name="Column7454"/>
    <tableColumn id="7470" xr3:uid="{249C5E71-1202-428D-A3E2-BF1D8F06EFFC}" name="Column7455"/>
    <tableColumn id="7471" xr3:uid="{129F260A-4266-4238-8B84-23BCEC843C5C}" name="Column7456"/>
    <tableColumn id="7472" xr3:uid="{0D3EAF6F-AFAB-4E7B-8BF4-93421B6DA919}" name="Column7457"/>
    <tableColumn id="7473" xr3:uid="{8B22C846-47E1-4331-A0B0-FE30B3819FCA}" name="Column7458"/>
    <tableColumn id="7474" xr3:uid="{C1680644-3AC9-4078-9A1D-78E2F9933E46}" name="Column7459"/>
    <tableColumn id="7475" xr3:uid="{93B41A75-79A7-4B45-9AF4-0EA8F61FE159}" name="Column7460"/>
    <tableColumn id="7476" xr3:uid="{52D0F0D0-E164-4B54-88BD-2368EA05B996}" name="Column7461"/>
    <tableColumn id="7477" xr3:uid="{D301D17C-4C5A-4B63-9709-FB45884AAD8A}" name="Column7462"/>
    <tableColumn id="7478" xr3:uid="{BAD4E760-1185-4B29-96AD-326B87F5368D}" name="Column7463"/>
    <tableColumn id="7479" xr3:uid="{24E590F6-7940-4B29-A9C3-064EA7296E74}" name="Column7464"/>
    <tableColumn id="7480" xr3:uid="{6F0311B2-D381-4118-ADF4-8CA098546A3A}" name="Column7465"/>
    <tableColumn id="7481" xr3:uid="{D4ED9412-2F1E-4D5E-BD26-4F601F708B40}" name="Column7466"/>
    <tableColumn id="7482" xr3:uid="{7994DEF7-21B4-4C6E-A016-C1B6FB71A5BE}" name="Column7467"/>
    <tableColumn id="7483" xr3:uid="{78E945D0-F8E1-4ADA-8E70-0FFBEBF5B23A}" name="Column7468"/>
    <tableColumn id="7484" xr3:uid="{E64450AF-2B02-485D-BBA8-995DCE5909F0}" name="Column7469"/>
    <tableColumn id="7485" xr3:uid="{395CFF65-F310-4F15-9026-B672EB266D73}" name="Column7470"/>
    <tableColumn id="7486" xr3:uid="{F0670386-F638-40B3-9362-BC462D753AEF}" name="Column7471"/>
    <tableColumn id="7487" xr3:uid="{C09B6BF4-5740-4E37-888B-90EA1FCC67E7}" name="Column7472"/>
    <tableColumn id="7488" xr3:uid="{9E770E8C-28DD-4C97-86AB-0DBD0CF7924F}" name="Column7473"/>
    <tableColumn id="7489" xr3:uid="{569C8B39-CBA0-48D5-9191-8C055EBB15CF}" name="Column7474"/>
    <tableColumn id="7490" xr3:uid="{8507A7AE-8606-4B96-AC08-A5EA1BAAC138}" name="Column7475"/>
    <tableColumn id="7491" xr3:uid="{8DBCE4B5-7F41-4F64-8424-E342695FFE47}" name="Column7476"/>
    <tableColumn id="7492" xr3:uid="{7D531ED7-1762-401F-8907-1A5E2E0644D7}" name="Column7477"/>
    <tableColumn id="7493" xr3:uid="{0B4D4DDA-9C41-47F9-AAB9-8B3E5B18CD9F}" name="Column7478"/>
    <tableColumn id="7494" xr3:uid="{6C4512E0-55F6-433E-9592-714A23177058}" name="Column7479"/>
    <tableColumn id="7495" xr3:uid="{DD398C27-FB5F-47D4-8AB7-C5E11976D63C}" name="Column7480"/>
    <tableColumn id="7496" xr3:uid="{274685DA-B1F6-44D4-B10F-C773FC41FF81}" name="Column7481"/>
    <tableColumn id="7497" xr3:uid="{4808198F-141B-4B4F-A7A7-D88FBA024670}" name="Column7482"/>
    <tableColumn id="7498" xr3:uid="{312FDDDE-5935-421D-8F12-494DD918C4FC}" name="Column7483"/>
    <tableColumn id="7499" xr3:uid="{B2AC355F-65F7-4181-B4A5-47E0959E1D06}" name="Column7484"/>
    <tableColumn id="7500" xr3:uid="{A910FB78-084B-477A-A479-1881F2B6B4BE}" name="Column7485"/>
    <tableColumn id="7501" xr3:uid="{D141371B-495C-4192-9850-EB22A4B6D14E}" name="Column7486"/>
    <tableColumn id="7502" xr3:uid="{D44EF05C-BE38-4177-8A87-63D32AA9014C}" name="Column7487"/>
    <tableColumn id="7503" xr3:uid="{FAD46B8F-8117-45E4-9005-E75280EB6DDA}" name="Column7488"/>
    <tableColumn id="7504" xr3:uid="{74316601-F22D-4294-A8CD-80A2E56BD73E}" name="Column7489"/>
    <tableColumn id="7505" xr3:uid="{9EC657BD-652C-477F-B46D-EA9D104F4C91}" name="Column7490"/>
    <tableColumn id="7506" xr3:uid="{1DC7A244-0B51-4856-8DB9-D342D6B28794}" name="Column7491"/>
    <tableColumn id="7507" xr3:uid="{6BD20875-8C08-48F5-8146-14D197231230}" name="Column7492"/>
    <tableColumn id="7508" xr3:uid="{BF82BE45-D7B2-4E68-B7C6-99A792CE3C6C}" name="Column7493"/>
    <tableColumn id="7509" xr3:uid="{F0D28EFD-6564-4C58-8731-33196D5C16E7}" name="Column7494"/>
    <tableColumn id="7510" xr3:uid="{BDADBFBE-C7A7-4A8D-9CF7-47449F7A04B8}" name="Column7495"/>
    <tableColumn id="7511" xr3:uid="{0382076E-48FC-451C-9E93-E0C7C4199D2A}" name="Column7496"/>
    <tableColumn id="7512" xr3:uid="{C460FF48-685E-4491-B781-E6E63BCC5B03}" name="Column7497"/>
    <tableColumn id="7513" xr3:uid="{665A3B26-63A6-42C9-9008-7F612687D7BA}" name="Column7498"/>
    <tableColumn id="7514" xr3:uid="{1A4F25E7-F3AC-437B-930B-75F40AF67772}" name="Column7499"/>
    <tableColumn id="7515" xr3:uid="{31D5AAF3-1659-4E27-BC9A-C7EB8936CF31}" name="Column7500"/>
    <tableColumn id="7516" xr3:uid="{30C463BF-E198-413C-A3DD-A340BF39557A}" name="Column7501"/>
    <tableColumn id="7517" xr3:uid="{513FBBBA-4421-43C2-AE7D-5E8FD544F461}" name="Column7502"/>
    <tableColumn id="7518" xr3:uid="{8B6DE7E2-7191-4D52-A51E-C2B29C399F24}" name="Column7503"/>
    <tableColumn id="7519" xr3:uid="{07D04F60-B54F-4D21-AB18-24E8AADFA333}" name="Column7504"/>
    <tableColumn id="7520" xr3:uid="{732F8F0F-EECE-4A89-B2CE-7C6BF60B7638}" name="Column7505"/>
    <tableColumn id="7521" xr3:uid="{DB7C7F03-E15A-4177-9DF8-CF7C1E8453D6}" name="Column7506"/>
    <tableColumn id="7522" xr3:uid="{C8609946-5E3C-4215-B6CD-F71754AB714F}" name="Column7507"/>
    <tableColumn id="7523" xr3:uid="{F5C9B199-0F52-4D2C-AF9D-FD08DC7BFCBC}" name="Column7508"/>
    <tableColumn id="7524" xr3:uid="{5E015A3C-BF9F-449B-8E6F-10F71E6E303E}" name="Column7509"/>
    <tableColumn id="7525" xr3:uid="{DD20ED85-3E77-4702-8D97-91835E713841}" name="Column7510"/>
    <tableColumn id="7526" xr3:uid="{AF39C9EC-D332-4838-AC55-976463BCD530}" name="Column7511"/>
    <tableColumn id="7527" xr3:uid="{3DD24B4B-D9F4-4A79-A47F-D9B1CE0AC5EA}" name="Column7512"/>
    <tableColumn id="7528" xr3:uid="{8373AB38-6456-482F-9B12-F6558942056A}" name="Column7513"/>
    <tableColumn id="7529" xr3:uid="{375A033F-3A5D-4E97-9285-91485869F08A}" name="Column7514"/>
    <tableColumn id="7530" xr3:uid="{FDC677E0-850D-4F05-A027-0BF36178E7F8}" name="Column7515"/>
    <tableColumn id="7531" xr3:uid="{D08FDCAC-785E-4B03-8D9E-E0AAE014FD25}" name="Column7516"/>
    <tableColumn id="7532" xr3:uid="{40AC3D0D-6B0C-427B-A032-40CA9D6E9E3E}" name="Column7517"/>
    <tableColumn id="7533" xr3:uid="{0EC78A55-1457-4B7D-969E-E3157FB4C354}" name="Column7518"/>
    <tableColumn id="7534" xr3:uid="{F2049D4C-228F-47AB-A32F-16C92B24D141}" name="Column7519"/>
    <tableColumn id="7535" xr3:uid="{5F68A239-A0E3-41A5-B1BB-F9A5CCB5E436}" name="Column7520"/>
    <tableColumn id="7536" xr3:uid="{9B63DF5A-19D8-4879-AEE2-38284A26143D}" name="Column7521"/>
    <tableColumn id="7537" xr3:uid="{8B2AC87B-2C8B-440D-94BF-49EA52889672}" name="Column7522"/>
    <tableColumn id="7538" xr3:uid="{DD2238F3-63A7-45AD-ABF2-5E48DAD89C98}" name="Column7523"/>
    <tableColumn id="7539" xr3:uid="{0B6356ED-5886-43FC-A612-0665756314DF}" name="Column7524"/>
    <tableColumn id="7540" xr3:uid="{F8833564-CCE0-4675-98FF-C39BAD5C598E}" name="Column7525"/>
    <tableColumn id="7541" xr3:uid="{33ADF9E0-C4F6-461D-8FDA-DED86E39E81F}" name="Column7526"/>
    <tableColumn id="7542" xr3:uid="{B3FD2E04-C0E4-4DA8-A6E8-27A02EE0B1DA}" name="Column7527"/>
    <tableColumn id="7543" xr3:uid="{F029474A-549A-4630-9B01-3065433A9EF0}" name="Column7528"/>
    <tableColumn id="7544" xr3:uid="{80A74201-CC42-42C3-9D86-D3EFD89FCC6D}" name="Column7529"/>
    <tableColumn id="7545" xr3:uid="{8C98DEB1-F13F-43AB-86A3-164E2FA223FA}" name="Column7530"/>
    <tableColumn id="7546" xr3:uid="{FBC013A2-0543-4133-97DB-1442350B5BED}" name="Column7531"/>
    <tableColumn id="7547" xr3:uid="{0CEF14F3-4548-439F-864E-44078BB110DE}" name="Column7532"/>
    <tableColumn id="7548" xr3:uid="{11A663B6-4E0C-482E-B420-0CD0CFA0107C}" name="Column7533"/>
    <tableColumn id="7549" xr3:uid="{51B1255E-DCFE-48B8-9CE2-81D148F85692}" name="Column7534"/>
    <tableColumn id="7550" xr3:uid="{78931077-2B5F-486F-B655-008FD2D5DC15}" name="Column7535"/>
    <tableColumn id="7551" xr3:uid="{D8A719BC-045E-4A21-BE67-4CE5C74AC58B}" name="Column7536"/>
    <tableColumn id="7552" xr3:uid="{C11503BC-79D9-47BE-9E3E-21A79774351F}" name="Column7537"/>
    <tableColumn id="7553" xr3:uid="{7C68D0DB-A3C0-4E14-A874-9713D5F362D6}" name="Column7538"/>
    <tableColumn id="7554" xr3:uid="{E044AD78-7BFC-4C76-9DC5-65A20385EDA6}" name="Column7539"/>
    <tableColumn id="7555" xr3:uid="{D47D598F-E46A-4FF1-A77F-EF151A73A2F6}" name="Column7540"/>
    <tableColumn id="7556" xr3:uid="{4B45D906-0FF4-4438-9F24-951A592E8045}" name="Column7541"/>
    <tableColumn id="7557" xr3:uid="{E2FCCF12-A7F2-4D59-9A65-D1086583E539}" name="Column7542"/>
    <tableColumn id="7558" xr3:uid="{94DF202C-61F9-4EFE-B301-23A48D00C66C}" name="Column7543"/>
    <tableColumn id="7559" xr3:uid="{2F8781CE-F532-4BCE-9642-89BABFAC1E74}" name="Column7544"/>
    <tableColumn id="7560" xr3:uid="{58315DB6-BD27-4C7B-865A-0BE5D1F4EF5B}" name="Column7545"/>
    <tableColumn id="7561" xr3:uid="{BFF82209-EE12-4812-BF6E-BF9157435589}" name="Column7546"/>
    <tableColumn id="7562" xr3:uid="{384AD453-29A6-43CD-8F49-7B19BC5AA0A8}" name="Column7547"/>
    <tableColumn id="7563" xr3:uid="{0DDAF8BC-2FCF-49FB-BB2C-4A28E0561936}" name="Column7548"/>
    <tableColumn id="7564" xr3:uid="{B7359143-23CC-4B87-B695-85A4516F3E2F}" name="Column7549"/>
    <tableColumn id="7565" xr3:uid="{18E07F4E-FB70-4A57-B689-135ED2ADFC2C}" name="Column7550"/>
    <tableColumn id="7566" xr3:uid="{26BE7706-E355-4BAF-896A-C28FFA03A168}" name="Column7551"/>
    <tableColumn id="7567" xr3:uid="{E443820A-6FA5-45B6-9554-C47F449139D7}" name="Column7552"/>
    <tableColumn id="7568" xr3:uid="{BB13F896-2BF6-4CFE-95F7-DBFE1BCBDDB3}" name="Column7553"/>
    <tableColumn id="7569" xr3:uid="{3EB24B70-8013-43EF-A968-DCD1674EF731}" name="Column7554"/>
    <tableColumn id="7570" xr3:uid="{2154D267-7A95-45BA-ADFD-266F4B92208A}" name="Column7555"/>
    <tableColumn id="7571" xr3:uid="{1EBE7378-127C-4A1F-AE78-B645F1F37A73}" name="Column7556"/>
    <tableColumn id="7572" xr3:uid="{4CE91FD9-7750-46FB-81E1-0567C8245AC6}" name="Column7557"/>
    <tableColumn id="7573" xr3:uid="{92909981-0225-4429-9F27-B6C40375643D}" name="Column7558"/>
    <tableColumn id="7574" xr3:uid="{F1042257-09FA-40AB-89BD-0C97416F4E95}" name="Column7559"/>
    <tableColumn id="7575" xr3:uid="{D84CD866-1D5F-43DD-8A29-3C44EDCF531B}" name="Column7560"/>
    <tableColumn id="7576" xr3:uid="{61DE0BBD-2156-4EE1-8E6F-524C9246D63F}" name="Column7561"/>
    <tableColumn id="7577" xr3:uid="{47F4D4EE-EE04-413C-8DF6-ACAC1A5008FB}" name="Column7562"/>
    <tableColumn id="7578" xr3:uid="{EBAECD97-58DA-40F5-A37A-EB8D9680D3FE}" name="Column7563"/>
    <tableColumn id="7579" xr3:uid="{54910794-C94E-4A03-92EB-9BDA19065F5F}" name="Column7564"/>
    <tableColumn id="7580" xr3:uid="{490277AB-26D9-4171-877D-FE022819272D}" name="Column7565"/>
    <tableColumn id="7581" xr3:uid="{F09AFA79-A094-43AB-9AD9-CD1CC7D1D120}" name="Column7566"/>
    <tableColumn id="7582" xr3:uid="{EE60BF76-9957-49D7-A028-5EECECB2607F}" name="Column7567"/>
    <tableColumn id="7583" xr3:uid="{6D511A78-4C03-4495-90DA-0EE4590FD890}" name="Column7568"/>
    <tableColumn id="7584" xr3:uid="{0561CCD6-D639-4AEC-958E-A062F8F9A559}" name="Column7569"/>
    <tableColumn id="7585" xr3:uid="{99BA719B-0B2A-41D1-892C-6DCC4F18935A}" name="Column7570"/>
    <tableColumn id="7586" xr3:uid="{FF7B3FD0-177D-4174-BF53-A050BE19D003}" name="Column7571"/>
    <tableColumn id="7587" xr3:uid="{DD46C617-2810-49D3-808D-EB7F85B04E08}" name="Column7572"/>
    <tableColumn id="7588" xr3:uid="{51DBA235-C17D-425B-BF41-33428A763A8A}" name="Column7573"/>
    <tableColumn id="7589" xr3:uid="{73F575DB-2B4E-476C-852B-08ED6BCC65C6}" name="Column7574"/>
    <tableColumn id="7590" xr3:uid="{C1691004-7DF2-465A-92ED-4F1C9E052197}" name="Column7575"/>
    <tableColumn id="7591" xr3:uid="{6EFCEEEA-75C7-4A10-B140-BD2FAA7D0E85}" name="Column7576"/>
    <tableColumn id="7592" xr3:uid="{416D20B0-53C1-4513-AEE4-4C1CA5FF3A06}" name="Column7577"/>
    <tableColumn id="7593" xr3:uid="{F4C8C4C4-6978-4EC7-BA83-B46130645203}" name="Column7578"/>
    <tableColumn id="7594" xr3:uid="{94BC1BF3-ED7E-4850-8D3F-D7BA50C60C77}" name="Column7579"/>
    <tableColumn id="7595" xr3:uid="{B0F72EE2-9DD9-4FEE-8327-ABC82B8E92CC}" name="Column7580"/>
    <tableColumn id="7596" xr3:uid="{478AF849-5F08-490D-ACD7-782538EDBA49}" name="Column7581"/>
    <tableColumn id="7597" xr3:uid="{95AE5388-41F5-45C0-8D3A-A4D0BB393373}" name="Column7582"/>
    <tableColumn id="7598" xr3:uid="{EFB1F2E3-CED6-455B-B894-D6EC4E9DAE95}" name="Column7583"/>
    <tableColumn id="7599" xr3:uid="{E0686047-0138-42A5-88FD-C5E6FD990972}" name="Column7584"/>
    <tableColumn id="7600" xr3:uid="{43FDC4FE-20E4-4A15-B662-D7493B15D764}" name="Column7585"/>
    <tableColumn id="7601" xr3:uid="{FDDA1239-BEF9-4233-9ABA-3FFD22EE5565}" name="Column7586"/>
    <tableColumn id="7602" xr3:uid="{E185C10F-2DD6-42C5-8DA8-47DBDDC2E8F6}" name="Column7587"/>
    <tableColumn id="7603" xr3:uid="{89A1D42B-EF2F-4E52-9CE5-A75B4036009F}" name="Column7588"/>
    <tableColumn id="7604" xr3:uid="{CD3A61C4-42A8-4832-AA67-1D39AFA72B7E}" name="Column7589"/>
    <tableColumn id="7605" xr3:uid="{B36BD445-7E2B-4800-AC60-82A62106C489}" name="Column7590"/>
    <tableColumn id="7606" xr3:uid="{CB98B5D6-92A5-4ACE-A9D0-140B27C91C5A}" name="Column7591"/>
    <tableColumn id="7607" xr3:uid="{A3ED03AA-919B-4142-ADB8-F45AB7A6A482}" name="Column7592"/>
    <tableColumn id="7608" xr3:uid="{F2994C90-3BE2-4415-9E46-A4D168551BB8}" name="Column7593"/>
    <tableColumn id="7609" xr3:uid="{452F9D2B-CE59-41CC-B9E3-880C192B7ADC}" name="Column7594"/>
    <tableColumn id="7610" xr3:uid="{607F8211-21DD-4261-8E68-FF8D7D3EB9FD}" name="Column7595"/>
    <tableColumn id="7611" xr3:uid="{2063C282-57E9-48FA-846D-7547790D1A43}" name="Column7596"/>
    <tableColumn id="7612" xr3:uid="{D6DC6B40-532B-4CAF-ADCC-A8916C6DD2EE}" name="Column7597"/>
    <tableColumn id="7613" xr3:uid="{8153FB6E-E0A4-4672-BD19-069D968786AC}" name="Column7598"/>
    <tableColumn id="7614" xr3:uid="{AFCF14D6-11E4-47EC-B1DD-6FD6534E2242}" name="Column7599"/>
    <tableColumn id="7615" xr3:uid="{CB31668F-FBC3-4ED6-A123-479631691ED1}" name="Column7600"/>
    <tableColumn id="7616" xr3:uid="{5C01060E-D293-43C2-9AB8-657F3BDD5B27}" name="Column7601"/>
    <tableColumn id="7617" xr3:uid="{8DA6C1D2-C562-4659-8A5C-8B12DE7A4470}" name="Column7602"/>
    <tableColumn id="7618" xr3:uid="{9F8433A5-D05C-4429-8C2E-1C81A58F2B99}" name="Column7603"/>
    <tableColumn id="7619" xr3:uid="{13FCB9EF-5716-46DD-A404-99D9E36A9876}" name="Column7604"/>
    <tableColumn id="7620" xr3:uid="{B3FA4881-B844-4E14-B88C-B31AFB315377}" name="Column7605"/>
    <tableColumn id="7621" xr3:uid="{A1E5AF76-EBB6-44B2-9CB1-68C6ACE3B8D7}" name="Column7606"/>
    <tableColumn id="7622" xr3:uid="{B7510B5C-867E-4906-A21A-B6E47D44A069}" name="Column7607"/>
    <tableColumn id="7623" xr3:uid="{8910D197-1859-4557-AE59-CAFD02E9BD05}" name="Column7608"/>
    <tableColumn id="7624" xr3:uid="{59396B9A-9570-4BED-9E0D-AB7F6CE88E99}" name="Column7609"/>
    <tableColumn id="7625" xr3:uid="{8D6048CA-1BF3-4A7B-98CB-2986F23C0348}" name="Column7610"/>
    <tableColumn id="7626" xr3:uid="{C56BB7CF-4EB0-4AC5-B0B2-693B4981C2C4}" name="Column7611"/>
    <tableColumn id="7627" xr3:uid="{59748FD0-C1E3-4BE6-B09F-043850D789D4}" name="Column7612"/>
    <tableColumn id="7628" xr3:uid="{A564A258-FF07-4D3C-9B25-3EB0D31D3ED7}" name="Column7613"/>
    <tableColumn id="7629" xr3:uid="{69B8524A-4784-48FF-A715-4AADE1796C02}" name="Column7614"/>
    <tableColumn id="7630" xr3:uid="{7FAAD22F-74F4-42FE-969B-E12DDE40C47A}" name="Column7615"/>
    <tableColumn id="7631" xr3:uid="{A9335CCE-23E7-4CB7-897B-9491406DA47D}" name="Column7616"/>
    <tableColumn id="7632" xr3:uid="{CC9D3949-D38B-4E84-92B5-080509B8BFE6}" name="Column7617"/>
    <tableColumn id="7633" xr3:uid="{EAB1C0EE-2C2D-4501-BDBE-9F6C7BAF30A2}" name="Column7618"/>
    <tableColumn id="7634" xr3:uid="{DCF111A2-092C-416D-8517-D9FCC64771AB}" name="Column7619"/>
    <tableColumn id="7635" xr3:uid="{A7C0AA0B-7323-4676-A6DF-2F26C8699917}" name="Column7620"/>
    <tableColumn id="7636" xr3:uid="{6D8E4BD7-78BD-45ED-8ED4-B5DC0403793F}" name="Column7621"/>
    <tableColumn id="7637" xr3:uid="{E4D63558-7A35-4495-BE09-E4818C467219}" name="Column7622"/>
    <tableColumn id="7638" xr3:uid="{078C0DE3-A6DB-4146-83BF-E9DF8ED0F3B7}" name="Column7623"/>
    <tableColumn id="7639" xr3:uid="{1E41A2A8-D245-482E-B492-2AFEF846FBFB}" name="Column7624"/>
    <tableColumn id="7640" xr3:uid="{C30E0FC3-1FCD-4EA0-9369-0A6EE50A7C55}" name="Column7625"/>
    <tableColumn id="7641" xr3:uid="{E87D9E18-630A-41B4-A143-66B359E2F7B1}" name="Column7626"/>
    <tableColumn id="7642" xr3:uid="{8E7A333D-4BC8-40F0-BA0E-381DE764270A}" name="Column7627"/>
    <tableColumn id="7643" xr3:uid="{0029180B-E96B-456D-B16F-D8B5ECFCAB99}" name="Column7628"/>
    <tableColumn id="7644" xr3:uid="{206825F9-E0AF-4E05-8CEB-7114E80335AD}" name="Column7629"/>
    <tableColumn id="7645" xr3:uid="{C6576E7D-11F4-41F2-A2CC-749E48BF8DA6}" name="Column7630"/>
    <tableColumn id="7646" xr3:uid="{1340356C-D0F4-4E3D-8CFD-00DE9ADFF1A0}" name="Column7631"/>
    <tableColumn id="7647" xr3:uid="{665103CC-AEC4-4F31-81B0-13B5330F3D37}" name="Column7632"/>
    <tableColumn id="7648" xr3:uid="{8765A87D-95FC-42EC-B3A6-1994ADD086AE}" name="Column7633"/>
    <tableColumn id="7649" xr3:uid="{27418E05-9A56-451B-85E9-E0566FCDD693}" name="Column7634"/>
    <tableColumn id="7650" xr3:uid="{ECCF8DCF-E233-4EC0-84EE-4E3C62E147AB}" name="Column7635"/>
    <tableColumn id="7651" xr3:uid="{1CC3E04A-41D2-491E-BE4F-EF4F9D5264C7}" name="Column7636"/>
    <tableColumn id="7652" xr3:uid="{22A44337-F343-4B28-A2CA-1EADC427773D}" name="Column7637"/>
    <tableColumn id="7653" xr3:uid="{CEB38517-A193-4697-8852-6A2FE336E6C6}" name="Column7638"/>
    <tableColumn id="7654" xr3:uid="{EAF60D6A-F4D5-434F-BAB5-5DD2A227FD47}" name="Column7639"/>
    <tableColumn id="7655" xr3:uid="{F3B919B2-5AC0-4409-BAE3-BD6983F7DF59}" name="Column7640"/>
    <tableColumn id="7656" xr3:uid="{687679C8-D74D-4F71-994E-E86187FAF1DE}" name="Column7641"/>
    <tableColumn id="7657" xr3:uid="{8764E1E1-C813-423F-8EC5-374660D91D43}" name="Column7642"/>
    <tableColumn id="7658" xr3:uid="{A7BA8820-8DE0-44C1-B7F1-8A5C0404E08B}" name="Column7643"/>
    <tableColumn id="7659" xr3:uid="{2F208136-3ED0-4C07-B04D-269DE3723993}" name="Column7644"/>
    <tableColumn id="7660" xr3:uid="{C317AAD8-4F4E-4EC9-91D3-DE14388DF7BF}" name="Column7645"/>
    <tableColumn id="7661" xr3:uid="{FDEB4938-BF0A-4600-AF3C-1DF0A6415C6A}" name="Column7646"/>
    <tableColumn id="7662" xr3:uid="{713D75A6-6672-48ED-B9C7-B0804B597A2B}" name="Column7647"/>
    <tableColumn id="7663" xr3:uid="{BAF06A3B-BE61-45FA-A4FE-20B07A531B5F}" name="Column7648"/>
    <tableColumn id="7664" xr3:uid="{BB3DF980-8711-4981-8521-C69827F9C1FA}" name="Column7649"/>
    <tableColumn id="7665" xr3:uid="{55F4683E-680F-474D-9260-2D6391FAFCF3}" name="Column7650"/>
    <tableColumn id="7666" xr3:uid="{29441B92-7CA3-43B0-AE12-C1B229EDE7D0}" name="Column7651"/>
    <tableColumn id="7667" xr3:uid="{3A57144E-5368-4E73-86A6-8271D2C6A33D}" name="Column7652"/>
    <tableColumn id="7668" xr3:uid="{46E535F9-A3E0-4B48-BD38-BC8670DA9352}" name="Column7653"/>
    <tableColumn id="7669" xr3:uid="{74C2F072-BF97-42BE-92F7-463FB81DD825}" name="Column7654"/>
    <tableColumn id="7670" xr3:uid="{AB7B23F0-8854-4F20-B131-6ABBB4E712A4}" name="Column7655"/>
    <tableColumn id="7671" xr3:uid="{74FAE237-04C8-48AD-8BCA-5BB0B8759D0B}" name="Column7656"/>
    <tableColumn id="7672" xr3:uid="{45245B70-97E6-4D75-8651-C4D59049CF13}" name="Column7657"/>
    <tableColumn id="7673" xr3:uid="{85B8D64E-F8E5-4FA6-B7BD-BA40670C1A7D}" name="Column7658"/>
    <tableColumn id="7674" xr3:uid="{6AD999C1-9ED4-4765-858A-F5103BF10E9C}" name="Column7659"/>
    <tableColumn id="7675" xr3:uid="{4BC44FE2-2837-4142-8104-6EFACAE9339B}" name="Column7660"/>
    <tableColumn id="7676" xr3:uid="{930EB0B4-307F-4D79-82FA-600F04713114}" name="Column7661"/>
    <tableColumn id="7677" xr3:uid="{4718D23F-5E81-45BD-AE6C-7F237C4A165B}" name="Column7662"/>
    <tableColumn id="7678" xr3:uid="{D02DBFC8-0429-45F4-A95D-44F2AD0F7506}" name="Column7663"/>
    <tableColumn id="7679" xr3:uid="{F057BEB8-7B0D-496E-8117-ABF83BC3B98F}" name="Column7664"/>
    <tableColumn id="7680" xr3:uid="{C4D78A07-337B-4318-879B-FB8A8587532F}" name="Column7665"/>
    <tableColumn id="7681" xr3:uid="{CF705F21-D9B8-4DF5-8E0F-C7E8C25B658A}" name="Column7666"/>
    <tableColumn id="7682" xr3:uid="{E791DDF9-EE6A-4B7A-AB7E-5D13D91A4AE7}" name="Column7667"/>
    <tableColumn id="7683" xr3:uid="{9424416B-A82C-4B8D-9F7F-48009F0EAFC0}" name="Column7668"/>
    <tableColumn id="7684" xr3:uid="{6A8722AD-87F9-4008-B42F-B45B81F8C099}" name="Column7669"/>
    <tableColumn id="7685" xr3:uid="{48007C6A-385B-4890-A1B2-7B1305877905}" name="Column7670"/>
    <tableColumn id="7686" xr3:uid="{74616CA7-7935-4D13-A615-54B7FA5A4548}" name="Column7671"/>
    <tableColumn id="7687" xr3:uid="{A7184014-ED54-4749-8C61-2D99073F380B}" name="Column7672"/>
    <tableColumn id="7688" xr3:uid="{0FDCB702-D133-4C9E-8A68-7114ABF8E8F2}" name="Column7673"/>
    <tableColumn id="7689" xr3:uid="{73073204-9F10-44EB-9EF7-8049FF079EB3}" name="Column7674"/>
    <tableColumn id="7690" xr3:uid="{93410754-D787-40DC-A595-F46C98568ED9}" name="Column7675"/>
    <tableColumn id="7691" xr3:uid="{B72D18B0-ED40-46E6-8A35-16760D7D6D14}" name="Column7676"/>
    <tableColumn id="7692" xr3:uid="{E0F03023-6D46-46DA-8EB5-F47C977DFBDB}" name="Column7677"/>
    <tableColumn id="7693" xr3:uid="{3116B33B-1A08-4E1B-8F35-B4342F98C07F}" name="Column7678"/>
    <tableColumn id="7694" xr3:uid="{8E56A0ED-B2F8-46FB-A8FD-353DB72D613E}" name="Column7679"/>
    <tableColumn id="7695" xr3:uid="{0C716B3E-B919-4878-A2E5-15EEE5B963D6}" name="Column7680"/>
    <tableColumn id="7696" xr3:uid="{CDC8E0D6-B3D4-4CCC-937C-45354CFF8C34}" name="Column7681"/>
    <tableColumn id="7697" xr3:uid="{63003B11-D8A4-4C01-B4B7-189F452436DC}" name="Column7682"/>
    <tableColumn id="7698" xr3:uid="{7A278ADF-23D8-4EA0-9DD9-7C4E17B9A460}" name="Column7683"/>
    <tableColumn id="7699" xr3:uid="{87194C39-0AEF-44EF-9CD2-763594564E3D}" name="Column7684"/>
    <tableColumn id="7700" xr3:uid="{21A4100C-819D-44C0-BA32-BC1634628124}" name="Column7685"/>
    <tableColumn id="7701" xr3:uid="{C605848F-24F3-4254-ADC5-8521D604A44B}" name="Column7686"/>
    <tableColumn id="7702" xr3:uid="{E28AFA93-D71B-4C21-AC2C-C72590733F0A}" name="Column7687"/>
    <tableColumn id="7703" xr3:uid="{6A505BE9-BE5C-45E9-B7EE-F4F52E4BFED3}" name="Column7688"/>
    <tableColumn id="7704" xr3:uid="{D3027047-D5B1-4103-AE7A-D5FE031986B5}" name="Column7689"/>
    <tableColumn id="7705" xr3:uid="{0D82452A-B2E8-4C0F-BEB3-30A53919551A}" name="Column7690"/>
    <tableColumn id="7706" xr3:uid="{4F42A0BA-ED64-4ABD-9B2D-25812EA2EAED}" name="Column7691"/>
    <tableColumn id="7707" xr3:uid="{F011EA3E-D7C7-417A-8FD4-9E150DB1640B}" name="Column7692"/>
    <tableColumn id="7708" xr3:uid="{05BCDE7B-6276-428F-93CF-B23A87E5C6BC}" name="Column7693"/>
    <tableColumn id="7709" xr3:uid="{CF991425-83EF-4C7E-8823-750A0E8071A5}" name="Column7694"/>
    <tableColumn id="7710" xr3:uid="{4714E832-7208-470B-99AA-27B33725EB97}" name="Column7695"/>
    <tableColumn id="7711" xr3:uid="{B1AC973F-10F7-4EE9-8B3A-4D57FC52A5F7}" name="Column7696"/>
    <tableColumn id="7712" xr3:uid="{21F75F9A-1E27-4EF1-AE7C-DF012DA998E7}" name="Column7697"/>
    <tableColumn id="7713" xr3:uid="{72751233-47D5-40B5-B7E6-0DBAC2854985}" name="Column7698"/>
    <tableColumn id="7714" xr3:uid="{C3461982-3163-43AD-8531-9F7367272153}" name="Column7699"/>
    <tableColumn id="7715" xr3:uid="{3871F53A-F124-4020-9FD0-06F29D8D19BD}" name="Column7700"/>
    <tableColumn id="7716" xr3:uid="{DAE4C2FC-9D8F-42AF-92E1-843A7DAF4313}" name="Column7701"/>
    <tableColumn id="7717" xr3:uid="{EC84FF53-FF64-42C6-AF3A-2F626B77A63A}" name="Column7702"/>
    <tableColumn id="7718" xr3:uid="{20EDABA9-AE77-4FFE-899B-A927C769BCB7}" name="Column7703"/>
    <tableColumn id="7719" xr3:uid="{6532F483-4B69-496E-A93E-A7EF3A3EF31D}" name="Column7704"/>
    <tableColumn id="7720" xr3:uid="{E5ADD531-31F6-4F01-B1EF-A4CB90095EDC}" name="Column7705"/>
    <tableColumn id="7721" xr3:uid="{BF47FD0F-110E-4D27-A085-4D887E969F7F}" name="Column7706"/>
    <tableColumn id="7722" xr3:uid="{44FFB788-2F9A-46C4-B72E-117CCD6C8ABB}" name="Column7707"/>
    <tableColumn id="7723" xr3:uid="{BDAB73B1-BEEC-4691-9176-B5E13072AFF8}" name="Column7708"/>
    <tableColumn id="7724" xr3:uid="{176FC1AF-547A-4F98-8697-3517342DE746}" name="Column7709"/>
    <tableColumn id="7725" xr3:uid="{E88F920F-6F54-441E-819A-E21EE76430FE}" name="Column7710"/>
    <tableColumn id="7726" xr3:uid="{4851A778-427B-4D30-98E8-F2676642D357}" name="Column7711"/>
    <tableColumn id="7727" xr3:uid="{A5600B22-20F1-4DC0-B7F4-AB311A7CF9FF}" name="Column7712"/>
    <tableColumn id="7728" xr3:uid="{51AE7386-D599-4F45-880C-15E50FBE024A}" name="Column7713"/>
    <tableColumn id="7729" xr3:uid="{BC4F7420-4896-4551-8DF2-ABEA788325B9}" name="Column7714"/>
    <tableColumn id="7730" xr3:uid="{4DFED5F0-F52D-4EC9-B76B-C7427E7E7BFD}" name="Column7715"/>
    <tableColumn id="7731" xr3:uid="{BB51B536-D123-43EA-B5BC-49D48A09583D}" name="Column7716"/>
    <tableColumn id="7732" xr3:uid="{55E03174-F59D-41C7-A896-FDB580993DAF}" name="Column7717"/>
    <tableColumn id="7733" xr3:uid="{7C2DF604-20E7-4E73-983A-E2A6293F2301}" name="Column7718"/>
    <tableColumn id="7734" xr3:uid="{FFF45E1F-A5C2-4F2E-971C-B433CA30965C}" name="Column7719"/>
    <tableColumn id="7735" xr3:uid="{7698E4D2-85D3-4C9A-A6CE-546585ABAA38}" name="Column7720"/>
    <tableColumn id="7736" xr3:uid="{21AA4AFC-BD76-407E-9234-AED93843ADDD}" name="Column7721"/>
    <tableColumn id="7737" xr3:uid="{D2662695-373A-4CD7-AC9E-279B4BE6F68F}" name="Column7722"/>
    <tableColumn id="7738" xr3:uid="{EC3F7FE7-C95B-401B-AA8C-BCD2388AB6C2}" name="Column7723"/>
    <tableColumn id="7739" xr3:uid="{8064479C-88F9-4896-A3E8-57BD0DCA2E53}" name="Column7724"/>
    <tableColumn id="7740" xr3:uid="{D9357C96-8A60-42B5-AB03-41ABD7E02C3F}" name="Column7725"/>
    <tableColumn id="7741" xr3:uid="{4E2ADA5E-1EFC-4A8A-A7BA-BDF6334EE9CD}" name="Column7726"/>
    <tableColumn id="7742" xr3:uid="{D95CB648-6C1F-4387-A541-2ABAE35E223A}" name="Column7727"/>
    <tableColumn id="7743" xr3:uid="{6BF49CF2-DC61-46CB-A0A7-A265A7767F2D}" name="Column7728"/>
    <tableColumn id="7744" xr3:uid="{B91AE148-7655-4094-985A-713F70B49F3B}" name="Column7729"/>
    <tableColumn id="7745" xr3:uid="{D07C4077-CE75-44A8-A80F-D0D7C7B2109D}" name="Column7730"/>
    <tableColumn id="7746" xr3:uid="{CBE708AF-3B28-4FED-A352-E9AB2090997D}" name="Column7731"/>
    <tableColumn id="7747" xr3:uid="{ED1470BB-78E9-4006-A8BE-4B34CF46E482}" name="Column7732"/>
    <tableColumn id="7748" xr3:uid="{7758E21C-B7E2-4505-84AB-54CB7949528A}" name="Column7733"/>
    <tableColumn id="7749" xr3:uid="{9DCAE38D-2457-407A-A60A-9418AF756C28}" name="Column7734"/>
    <tableColumn id="7750" xr3:uid="{93578464-C731-4431-8BCD-8121242EDA79}" name="Column7735"/>
    <tableColumn id="7751" xr3:uid="{14862322-A1C9-4054-AFED-A460F3C779AC}" name="Column7736"/>
    <tableColumn id="7752" xr3:uid="{43D63A31-A4EF-4733-B7D3-9CAF475CFBDE}" name="Column7737"/>
    <tableColumn id="7753" xr3:uid="{3264FE8E-BABA-404D-8EB2-7BEEC69F4134}" name="Column7738"/>
    <tableColumn id="7754" xr3:uid="{1F7AA037-A183-42CF-A7B0-A0121149C7C9}" name="Column7739"/>
    <tableColumn id="7755" xr3:uid="{55C5F264-51C2-4029-95EE-1DB9529F505B}" name="Column7740"/>
    <tableColumn id="7756" xr3:uid="{0E923CB6-EA2A-40C9-8F29-93AC56454778}" name="Column7741"/>
    <tableColumn id="7757" xr3:uid="{CBBB2A77-F290-449B-831C-058DAFB0DC81}" name="Column7742"/>
    <tableColumn id="7758" xr3:uid="{B5827C41-D641-489D-A40D-184163E2C19F}" name="Column7743"/>
    <tableColumn id="7759" xr3:uid="{87F8892A-768B-425F-BCA6-03D1B9692964}" name="Column7744"/>
    <tableColumn id="7760" xr3:uid="{CE525AB7-87D9-4E44-BBEA-78097A29189E}" name="Column7745"/>
    <tableColumn id="7761" xr3:uid="{E0928B90-F17C-434A-8878-CDEB566C3FE6}" name="Column7746"/>
    <tableColumn id="7762" xr3:uid="{654745CA-6277-46AF-BADF-8C7885C28247}" name="Column7747"/>
    <tableColumn id="7763" xr3:uid="{B86F844F-25B4-4972-94CB-50D2B6DAC1AE}" name="Column7748"/>
    <tableColumn id="7764" xr3:uid="{3C674D29-B4B6-425F-B521-1B4883D4D374}" name="Column7749"/>
    <tableColumn id="7765" xr3:uid="{9B0F3E19-9D33-48AC-B5F2-A135E170749C}" name="Column7750"/>
    <tableColumn id="7766" xr3:uid="{CE086436-2C70-492F-A19B-B23DF1561338}" name="Column7751"/>
    <tableColumn id="7767" xr3:uid="{200458D0-0040-4A13-A97D-247D84641F9A}" name="Column7752"/>
    <tableColumn id="7768" xr3:uid="{F0D693C4-F5B0-46E8-BEDD-A3CD021C2CBE}" name="Column7753"/>
    <tableColumn id="7769" xr3:uid="{A286A861-34AD-4938-B049-E10AD9F33E04}" name="Column7754"/>
    <tableColumn id="7770" xr3:uid="{FB895532-A1D2-41FE-ACBC-20E1C8D0153C}" name="Column7755"/>
    <tableColumn id="7771" xr3:uid="{EF702896-B723-4F25-83D8-011471A584DC}" name="Column7756"/>
    <tableColumn id="7772" xr3:uid="{CD795976-5525-4ABD-BE62-53C988DA8267}" name="Column7757"/>
    <tableColumn id="7773" xr3:uid="{CD0F4E22-B0C4-4029-ADB8-44CBBC598077}" name="Column7758"/>
    <tableColumn id="7774" xr3:uid="{FE24B446-2F7D-461A-A613-B5284E64A5A9}" name="Column7759"/>
    <tableColumn id="7775" xr3:uid="{4A9A1DCE-30D0-426B-AD7A-C4826DAA47E0}" name="Column7760"/>
    <tableColumn id="7776" xr3:uid="{EFC5A425-27D0-495B-9101-6A12952861A0}" name="Column7761"/>
    <tableColumn id="7777" xr3:uid="{C89D9BEF-D939-4F37-8F75-EFE83DA3E8E8}" name="Column7762"/>
    <tableColumn id="7778" xr3:uid="{EA511486-8309-4FA2-B551-54D9E87548AB}" name="Column7763"/>
    <tableColumn id="7779" xr3:uid="{1E91E830-16D4-47BB-9FEE-03D8A9F3B718}" name="Column7764"/>
    <tableColumn id="7780" xr3:uid="{EAD80624-30E7-4B77-99EC-8563607E1D05}" name="Column7765"/>
    <tableColumn id="7781" xr3:uid="{29EEAA10-0137-4E51-A133-F9E8427B1D3D}" name="Column7766"/>
    <tableColumn id="7782" xr3:uid="{7610147A-0273-426F-9AA1-4DA3D7096F51}" name="Column7767"/>
    <tableColumn id="7783" xr3:uid="{0E782572-A665-4207-993D-1D06FF65A0F8}" name="Column7768"/>
    <tableColumn id="7784" xr3:uid="{B7921CE3-CE0F-4BFB-9E20-6913F15927BB}" name="Column7769"/>
    <tableColumn id="7785" xr3:uid="{677CBA6E-D4E1-486D-850D-85CE8BF03BA7}" name="Column7770"/>
    <tableColumn id="7786" xr3:uid="{CA1645E5-0920-4084-AB50-F37FD2F38A44}" name="Column7771"/>
    <tableColumn id="7787" xr3:uid="{E80A738C-08DE-4E7F-9316-56DC034A8DFF}" name="Column7772"/>
    <tableColumn id="7788" xr3:uid="{F5FA8A28-F802-441E-9743-EC98D0A50B53}" name="Column7773"/>
    <tableColumn id="7789" xr3:uid="{7104697F-7A2C-4CF2-AB63-44D6B49E2797}" name="Column7774"/>
    <tableColumn id="7790" xr3:uid="{7E57FE71-C72C-4B91-A44D-8DF13273782E}" name="Column7775"/>
    <tableColumn id="7791" xr3:uid="{24CD40CA-9D7B-465B-A23A-3535023EA9E9}" name="Column7776"/>
    <tableColumn id="7792" xr3:uid="{DAAB2990-0F83-4456-B204-19466E8930F4}" name="Column7777"/>
    <tableColumn id="7793" xr3:uid="{9B59EED6-C88F-4B49-84FE-B08C1543456F}" name="Column7778"/>
    <tableColumn id="7794" xr3:uid="{343A13FC-C14B-40D5-BBC9-0CC0B86AF202}" name="Column7779"/>
    <tableColumn id="7795" xr3:uid="{AF9E21B9-3ACA-43EE-BFF9-DAE8FFAB03F2}" name="Column7780"/>
    <tableColumn id="7796" xr3:uid="{5893220D-C2D2-47DF-B554-C19F0A66978B}" name="Column7781"/>
    <tableColumn id="7797" xr3:uid="{7F146B41-C69F-43A4-A84A-B2C2579648FF}" name="Column7782"/>
    <tableColumn id="7798" xr3:uid="{C54DFCB7-BF3C-4CF2-B746-CE617560038D}" name="Column7783"/>
    <tableColumn id="7799" xr3:uid="{549755C4-6898-49EC-82BB-C196F4BF1BE9}" name="Column7784"/>
    <tableColumn id="7800" xr3:uid="{77CADD5F-73F4-48D6-97DA-4905CEC39808}" name="Column7785"/>
    <tableColumn id="7801" xr3:uid="{727C0B67-1584-4A47-8FCD-3EDC7F039E54}" name="Column7786"/>
    <tableColumn id="7802" xr3:uid="{99A0517B-5492-4FB4-A009-EC93B39433DF}" name="Column7787"/>
    <tableColumn id="7803" xr3:uid="{02F5095A-7BDA-45E3-AE06-06C79D434897}" name="Column7788"/>
    <tableColumn id="7804" xr3:uid="{050B9D71-9DF9-496E-9265-D57C9285A1E3}" name="Column7789"/>
    <tableColumn id="7805" xr3:uid="{ADCD9831-EB1D-4CD2-A102-902D4A67D867}" name="Column7790"/>
    <tableColumn id="7806" xr3:uid="{6504D841-5A40-4843-94E6-8BAF43F10CE3}" name="Column7791"/>
    <tableColumn id="7807" xr3:uid="{2A4EDDD5-D8A3-4B2E-8468-0CF43EC77AA3}" name="Column7792"/>
    <tableColumn id="7808" xr3:uid="{738BA298-ED68-4CFD-9C31-0A91EA64973D}" name="Column7793"/>
    <tableColumn id="7809" xr3:uid="{1A367D09-90E3-43A0-B51D-D74DFC6D9F8F}" name="Column7794"/>
    <tableColumn id="7810" xr3:uid="{34D4C5E8-BF00-4754-8468-E8873D5A1432}" name="Column7795"/>
    <tableColumn id="7811" xr3:uid="{E2320A5E-B4DF-4921-84FD-9010949B52F9}" name="Column7796"/>
    <tableColumn id="7812" xr3:uid="{98361CDD-5BA3-46DE-8DE6-2898345AB8A0}" name="Column7797"/>
    <tableColumn id="7813" xr3:uid="{CA3CF492-26AC-4891-903C-279F31F6669A}" name="Column7798"/>
    <tableColumn id="7814" xr3:uid="{BB0201F8-02DF-4E0B-AF18-E7EB22643CBA}" name="Column7799"/>
    <tableColumn id="7815" xr3:uid="{20631088-AE0E-4490-AAD4-158DA4E58D66}" name="Column7800"/>
    <tableColumn id="7816" xr3:uid="{CC3C0708-C703-4E42-8A3C-77FECAE706D4}" name="Column7801"/>
    <tableColumn id="7817" xr3:uid="{7B858A5F-765F-437B-A989-7CC7710B9CD2}" name="Column7802"/>
    <tableColumn id="7818" xr3:uid="{47FC2E17-C987-4F05-AF75-35D5BA25228E}" name="Column7803"/>
    <tableColumn id="7819" xr3:uid="{DD23A908-3049-4F8D-B4BE-EA22260E59FD}" name="Column7804"/>
    <tableColumn id="7820" xr3:uid="{7E31C9F7-D010-4923-9CD3-0280CA5DF495}" name="Column7805"/>
    <tableColumn id="7821" xr3:uid="{88035BBF-71F6-4A2E-B01F-52C1294C3EE4}" name="Column7806"/>
    <tableColumn id="7822" xr3:uid="{F3D497C0-3670-4431-8282-F23E2D0FBECC}" name="Column7807"/>
    <tableColumn id="7823" xr3:uid="{F76E72DC-01CB-46CE-B39F-5301B41B36BE}" name="Column7808"/>
    <tableColumn id="7824" xr3:uid="{327504C4-6748-4E8B-99C3-DD1F8A6EB499}" name="Column7809"/>
    <tableColumn id="7825" xr3:uid="{1777445E-BE16-4DE3-BEB1-46478F6BED6D}" name="Column7810"/>
    <tableColumn id="7826" xr3:uid="{927DBD6B-A24B-423C-9898-1283381E17E3}" name="Column7811"/>
    <tableColumn id="7827" xr3:uid="{0C7DC62F-545A-4774-802E-8FF95D453CA9}" name="Column7812"/>
    <tableColumn id="7828" xr3:uid="{17500F08-96C0-4C8F-B972-D7C463B404CC}" name="Column7813"/>
    <tableColumn id="7829" xr3:uid="{40402DB4-89E1-4955-8E5F-413C6A8BBBC3}" name="Column7814"/>
    <tableColumn id="7830" xr3:uid="{F6BC9CB5-9A3C-4306-9B01-44822799BE96}" name="Column7815"/>
    <tableColumn id="7831" xr3:uid="{994528AC-8F41-45DB-96C8-4BD839319344}" name="Column7816"/>
    <tableColumn id="7832" xr3:uid="{5BCC443F-D6F2-4DAE-B988-A94241304D1D}" name="Column7817"/>
    <tableColumn id="7833" xr3:uid="{EFD0412E-5763-4F07-A1A6-EA9458C2D26A}" name="Column7818"/>
    <tableColumn id="7834" xr3:uid="{C74D8FD1-879E-4C1C-8DD8-E541154F591E}" name="Column7819"/>
    <tableColumn id="7835" xr3:uid="{EFD68749-AA6A-4036-A47A-FFCD500D9607}" name="Column7820"/>
    <tableColumn id="7836" xr3:uid="{06742BB0-9091-4133-A2DE-9B3FD9C2B318}" name="Column7821"/>
    <tableColumn id="7837" xr3:uid="{79A69E97-93F0-496F-B836-61FCC3D152F7}" name="Column7822"/>
    <tableColumn id="7838" xr3:uid="{819836FC-5E64-48B5-B686-1694ABCF63A7}" name="Column7823"/>
    <tableColumn id="7839" xr3:uid="{87BB7C52-EF76-468F-819C-167739F2E00C}" name="Column7824"/>
    <tableColumn id="7840" xr3:uid="{02C6B19B-83B0-4F15-B3AA-E0EA9002576F}" name="Column7825"/>
    <tableColumn id="7841" xr3:uid="{E6D68651-C046-490B-AC7A-C6B7AF146EAE}" name="Column7826"/>
    <tableColumn id="7842" xr3:uid="{F978CABE-4861-4704-9F5C-8F0309C5622F}" name="Column7827"/>
    <tableColumn id="7843" xr3:uid="{0136376D-6464-4767-8539-E5CEC4F566A9}" name="Column7828"/>
    <tableColumn id="7844" xr3:uid="{41F45647-73F2-4D49-B91C-4EC7B3B77885}" name="Column7829"/>
    <tableColumn id="7845" xr3:uid="{5453E903-C2AA-4C0F-9E05-68378BAA83B2}" name="Column7830"/>
    <tableColumn id="7846" xr3:uid="{CDD3D440-A7A2-48AF-B08E-EAC2F8228B6C}" name="Column7831"/>
    <tableColumn id="7847" xr3:uid="{8DC8F820-2ABC-44D8-A346-62B98BAE37D8}" name="Column7832"/>
    <tableColumn id="7848" xr3:uid="{8A4D700E-00A4-4F92-94DA-D9A5BF3FCFCB}" name="Column7833"/>
    <tableColumn id="7849" xr3:uid="{E8C8DE7C-4BD2-4C1B-A909-9EAD83FA4AA6}" name="Column7834"/>
    <tableColumn id="7850" xr3:uid="{6243B0EA-25B8-462A-AC83-B6DB67BC1E98}" name="Column7835"/>
    <tableColumn id="7851" xr3:uid="{F128B45C-12C1-400B-8589-9B5435369C9E}" name="Column7836"/>
    <tableColumn id="7852" xr3:uid="{7ED21A48-6FC0-4097-9F15-D09F88B49E8B}" name="Column7837"/>
    <tableColumn id="7853" xr3:uid="{41C38D5E-2FA3-4160-8176-8DE09209915D}" name="Column7838"/>
    <tableColumn id="7854" xr3:uid="{2057AD73-E908-41AB-97DA-CDF929442F9E}" name="Column7839"/>
    <tableColumn id="7855" xr3:uid="{90A8A017-373D-4AD2-8C64-A482BE398D27}" name="Column7840"/>
    <tableColumn id="7856" xr3:uid="{7136F361-B836-4CBC-80DC-FCCD734CA0A3}" name="Column7841"/>
    <tableColumn id="7857" xr3:uid="{9268733D-10BC-40B4-A371-CA2550D16D2F}" name="Column7842"/>
    <tableColumn id="7858" xr3:uid="{23B369EE-97EC-4A9B-8247-8CABC6970541}" name="Column7843"/>
    <tableColumn id="7859" xr3:uid="{9F9F4001-3F90-418D-ADA9-86C583D35064}" name="Column7844"/>
    <tableColumn id="7860" xr3:uid="{7FDED357-11E8-4236-825C-D68A770F7063}" name="Column7845"/>
    <tableColumn id="7861" xr3:uid="{AB935339-D8A9-4073-B896-20529C5379A7}" name="Column7846"/>
    <tableColumn id="7862" xr3:uid="{64FF9FE9-AC73-4831-9842-A110915D34F8}" name="Column7847"/>
    <tableColumn id="7863" xr3:uid="{451E8963-C4CE-423F-828E-ABEDDAFFA580}" name="Column7848"/>
    <tableColumn id="7864" xr3:uid="{C08B2838-A4BE-47B4-BC89-D9E9C877B32F}" name="Column7849"/>
    <tableColumn id="7865" xr3:uid="{39501D4A-E408-490F-9E00-7A410CA5BD35}" name="Column7850"/>
    <tableColumn id="7866" xr3:uid="{67CAA0BF-04EE-4AFC-B3DF-575B1F3AB021}" name="Column7851"/>
    <tableColumn id="7867" xr3:uid="{5C5A04C3-41A9-409D-AC50-069AFEC7EC86}" name="Column7852"/>
    <tableColumn id="7868" xr3:uid="{2BFBC7B8-0FC3-4A81-A5AA-9AFC7A62F180}" name="Column7853"/>
    <tableColumn id="7869" xr3:uid="{87AA8C50-7A63-4F76-A480-A21F445C92B6}" name="Column7854"/>
    <tableColumn id="7870" xr3:uid="{FF6B2E00-339C-4EA4-B624-2F15FCEBC1DC}" name="Column7855"/>
    <tableColumn id="7871" xr3:uid="{93C8CB5A-F757-4D5A-B958-560527763336}" name="Column7856"/>
    <tableColumn id="7872" xr3:uid="{6ACB32A2-3562-4B1B-A5A9-938D7793CCA8}" name="Column7857"/>
    <tableColumn id="7873" xr3:uid="{D0671064-8751-4D0C-827D-0299C84C13BE}" name="Column7858"/>
    <tableColumn id="7874" xr3:uid="{3845E9D0-A24B-45EC-8B1E-0D8D1626A2E4}" name="Column7859"/>
    <tableColumn id="7875" xr3:uid="{BA8F1A96-C19C-493E-A72B-39B859B2BCB6}" name="Column7860"/>
    <tableColumn id="7876" xr3:uid="{017BE23A-02B3-4640-AEE1-054FD0B1A5DE}" name="Column7861"/>
    <tableColumn id="7877" xr3:uid="{87650FDD-055C-4000-9522-B43428330BF0}" name="Column7862"/>
    <tableColumn id="7878" xr3:uid="{09CC1543-2F4C-4CCB-8321-015B0C99C2DA}" name="Column7863"/>
    <tableColumn id="7879" xr3:uid="{26F3AAB6-C8AE-45B5-A757-886C962E12BE}" name="Column7864"/>
    <tableColumn id="7880" xr3:uid="{BC845063-EA41-408E-8989-72E1EBD2F0E5}" name="Column7865"/>
    <tableColumn id="7881" xr3:uid="{6D9CC16C-86E6-4FA7-B57D-0F4B5252A15C}" name="Column7866"/>
    <tableColumn id="7882" xr3:uid="{CFFC2DBB-EF74-4593-8868-6C75C682EF1A}" name="Column7867"/>
    <tableColumn id="7883" xr3:uid="{9534B598-8DE0-45AA-BFFF-29359D901E59}" name="Column7868"/>
    <tableColumn id="7884" xr3:uid="{08AC087F-E4A2-4B64-AABC-BE949FF3609C}" name="Column7869"/>
    <tableColumn id="7885" xr3:uid="{AEA5E420-ABB7-43E1-B570-748F3C647B32}" name="Column7870"/>
    <tableColumn id="7886" xr3:uid="{336C1D9C-8D80-483F-8D4F-07E5F0BA3264}" name="Column7871"/>
    <tableColumn id="7887" xr3:uid="{227CB977-E1A7-4CDA-AF4D-25B53C1E22F4}" name="Column7872"/>
    <tableColumn id="7888" xr3:uid="{2E6968BA-8EE4-4FB9-8D9D-43FD78BB68AC}" name="Column7873"/>
    <tableColumn id="7889" xr3:uid="{F822DE32-3F46-44ED-8C28-4EE311BC8687}" name="Column7874"/>
    <tableColumn id="7890" xr3:uid="{4C947A01-5C36-4411-B5F9-A30EC4BA1684}" name="Column7875"/>
    <tableColumn id="7891" xr3:uid="{1792FC0A-3D8E-4A57-B85C-52A61D8B3855}" name="Column7876"/>
    <tableColumn id="7892" xr3:uid="{4BD57A7E-5291-4252-A4CE-F993A6F37E3D}" name="Column7877"/>
    <tableColumn id="7893" xr3:uid="{D5DD0194-AD4C-458C-AC77-1974F75EEFEF}" name="Column7878"/>
    <tableColumn id="7894" xr3:uid="{7DEAAF54-1E6A-4D11-93C1-7ED295617596}" name="Column7879"/>
    <tableColumn id="7895" xr3:uid="{763D5BEA-B3E5-40AF-A48C-D1A92F54C451}" name="Column7880"/>
    <tableColumn id="7896" xr3:uid="{C9DDFCD4-2427-46B7-86FD-0652391F0ABE}" name="Column7881"/>
    <tableColumn id="7897" xr3:uid="{BF9EF358-1263-40DB-9688-7D0979B371B6}" name="Column7882"/>
    <tableColumn id="7898" xr3:uid="{755FEA52-E0BC-40E5-BF1C-FD164B1C454C}" name="Column7883"/>
    <tableColumn id="7899" xr3:uid="{B4A93BCC-DC78-490A-9513-EE7EC4C72AF1}" name="Column7884"/>
    <tableColumn id="7900" xr3:uid="{133BA3BF-DF3B-4818-88D4-2ABC42102949}" name="Column7885"/>
    <tableColumn id="7901" xr3:uid="{5CCBE700-9F76-4920-A773-F5D26DC5D516}" name="Column7886"/>
    <tableColumn id="7902" xr3:uid="{D99320C2-593F-4995-B1F1-95FE536A4EE4}" name="Column7887"/>
    <tableColumn id="7903" xr3:uid="{6CDCC908-07D5-44D0-A4B6-5700CC4440E2}" name="Column7888"/>
    <tableColumn id="7904" xr3:uid="{A2298ED1-AB27-44A9-A083-A4079616CC12}" name="Column7889"/>
    <tableColumn id="7905" xr3:uid="{23D13358-0ECC-4065-89AE-140DBC4648AE}" name="Column7890"/>
    <tableColumn id="7906" xr3:uid="{929637C1-4C40-4E01-B1FD-F318F535859B}" name="Column7891"/>
    <tableColumn id="7907" xr3:uid="{6BCDFE39-4A84-421E-BFFB-6EA44E0A2013}" name="Column7892"/>
    <tableColumn id="7908" xr3:uid="{C59B2AFF-F712-4074-8379-129D11D27F35}" name="Column7893"/>
    <tableColumn id="7909" xr3:uid="{308D2AC8-11A9-4E45-A3A4-5C1B6C77250A}" name="Column7894"/>
    <tableColumn id="7910" xr3:uid="{4C09D121-E59C-486E-BAA2-6DE1B5D7FC29}" name="Column7895"/>
    <tableColumn id="7911" xr3:uid="{49214C68-F329-44AE-A311-DA3E15B976B3}" name="Column7896"/>
    <tableColumn id="7912" xr3:uid="{90B1E5CE-AED7-417C-941E-C3188699526D}" name="Column7897"/>
    <tableColumn id="7913" xr3:uid="{780EA976-58D0-4D32-9A45-F0B61335D8CD}" name="Column7898"/>
    <tableColumn id="7914" xr3:uid="{8C262051-117B-4532-9BC6-AB2A47F3602B}" name="Column7899"/>
    <tableColumn id="7915" xr3:uid="{3F062449-422F-4553-BA4D-455F9EE0807A}" name="Column7900"/>
    <tableColumn id="7916" xr3:uid="{4366A74A-A7B3-4A64-8544-BEB476E9D96B}" name="Column7901"/>
    <tableColumn id="7917" xr3:uid="{56C6DF3E-A616-4A56-8C16-57DD6A7B0FDA}" name="Column7902"/>
    <tableColumn id="7918" xr3:uid="{09AFEB42-480B-4B16-812C-215C5F4704FB}" name="Column7903"/>
    <tableColumn id="7919" xr3:uid="{6F790BD5-8832-4B50-B30F-C4F2A2AED089}" name="Column7904"/>
    <tableColumn id="7920" xr3:uid="{43FE81FC-9956-4F68-A2ED-858D868578F0}" name="Column7905"/>
    <tableColumn id="7921" xr3:uid="{B9027977-BE26-49F2-AD97-65C1CE102E38}" name="Column7906"/>
    <tableColumn id="7922" xr3:uid="{1E462B06-3815-4AF7-B234-4DEFF3CEA299}" name="Column7907"/>
    <tableColumn id="7923" xr3:uid="{A12AA704-21F2-4DAD-A6B2-B86A2D650496}" name="Column7908"/>
    <tableColumn id="7924" xr3:uid="{97CD02A9-12B9-4595-BFFE-3C18C29C31E4}" name="Column7909"/>
    <tableColumn id="7925" xr3:uid="{4AA08070-ED46-4428-B01D-446B6146A505}" name="Column7910"/>
    <tableColumn id="7926" xr3:uid="{7F506348-6749-4EC9-B664-378431A4EDE1}" name="Column7911"/>
    <tableColumn id="7927" xr3:uid="{07A6E5B1-6787-44A2-B11B-4B21F76B211A}" name="Column7912"/>
    <tableColumn id="7928" xr3:uid="{0693F85B-2BE7-4B75-8654-C535AC0AA102}" name="Column7913"/>
    <tableColumn id="7929" xr3:uid="{42BF4B31-507E-429B-9095-8C943C075B20}" name="Column7914"/>
    <tableColumn id="7930" xr3:uid="{89971E0D-F492-45D9-8BD0-146370CC7725}" name="Column7915"/>
    <tableColumn id="7931" xr3:uid="{04D3C173-FDC5-48F9-92BC-9164305D67AD}" name="Column7916"/>
    <tableColumn id="7932" xr3:uid="{565EA30E-3257-4C01-83A3-6085C039971D}" name="Column7917"/>
    <tableColumn id="7933" xr3:uid="{377E0527-91B0-4573-9EA4-FD9B50B38D8A}" name="Column7918"/>
    <tableColumn id="7934" xr3:uid="{907DFB9E-DA27-47A4-9704-CB96C46FB517}" name="Column7919"/>
    <tableColumn id="7935" xr3:uid="{5FA03F08-D37A-4141-A756-06708A62326A}" name="Column7920"/>
    <tableColumn id="7936" xr3:uid="{E5401652-7C32-48CD-8CEE-2C23F137EBCB}" name="Column7921"/>
    <tableColumn id="7937" xr3:uid="{9E16A814-AA58-4C53-8B18-4C3D2930E4AB}" name="Column7922"/>
    <tableColumn id="7938" xr3:uid="{E54596AB-CB77-4306-BC25-264160EDA473}" name="Column7923"/>
    <tableColumn id="7939" xr3:uid="{6EB65657-F6D1-4CCA-8833-079719E54F99}" name="Column7924"/>
    <tableColumn id="7940" xr3:uid="{5D1CA3BE-38E5-49F5-8736-58DFC2035AFC}" name="Column7925"/>
    <tableColumn id="7941" xr3:uid="{04462C58-70F9-4509-9182-079A7D172EDC}" name="Column7926"/>
    <tableColumn id="7942" xr3:uid="{475A2E22-4CC8-4E5E-8D2B-D43B0323067A}" name="Column7927"/>
    <tableColumn id="7943" xr3:uid="{313E94EE-1387-4791-A21E-9C381BC99068}" name="Column7928"/>
    <tableColumn id="7944" xr3:uid="{BFA77D5B-9EDB-4A26-9CBB-DF9A1567D827}" name="Column7929"/>
    <tableColumn id="7945" xr3:uid="{52AFE505-62F6-47F4-A947-347B8369BE7B}" name="Column7930"/>
    <tableColumn id="7946" xr3:uid="{82AC3E18-A6B7-4E34-85A7-B46A099FD8F8}" name="Column7931"/>
    <tableColumn id="7947" xr3:uid="{467D734D-F150-4D33-9F7E-DD18082017DF}" name="Column7932"/>
    <tableColumn id="7948" xr3:uid="{22A339A0-685A-4256-8972-B119C0050A73}" name="Column7933"/>
    <tableColumn id="7949" xr3:uid="{317E9CC7-BD72-4310-9BC2-D577879250B9}" name="Column7934"/>
    <tableColumn id="7950" xr3:uid="{B150AC7C-262F-45AA-9494-8D7FCC8DB160}" name="Column7935"/>
    <tableColumn id="7951" xr3:uid="{6F534F4C-E138-425F-8D30-1A491BC5049F}" name="Column7936"/>
    <tableColumn id="7952" xr3:uid="{0FEF49BB-F647-48FD-8AC5-7A6646707E60}" name="Column7937"/>
    <tableColumn id="7953" xr3:uid="{BAC4ED1C-AC0D-4F1E-A81A-0AAD62301BAA}" name="Column7938"/>
    <tableColumn id="7954" xr3:uid="{8219B6E9-3277-436B-90BB-5C61E9C9D0D7}" name="Column7939"/>
    <tableColumn id="7955" xr3:uid="{5280405E-47F4-488E-BA70-8A98AFA999DC}" name="Column7940"/>
    <tableColumn id="7956" xr3:uid="{3E3A763E-32AA-4F81-AFA6-172A948F5110}" name="Column7941"/>
    <tableColumn id="7957" xr3:uid="{5B2DF0A2-253C-45D5-B9B7-48190576B1AC}" name="Column7942"/>
    <tableColumn id="7958" xr3:uid="{1CCDE450-8C5C-4D56-A1C5-958E476F4AAC}" name="Column7943"/>
    <tableColumn id="7959" xr3:uid="{5612C30C-C22E-43FB-8E49-58F5B5027661}" name="Column7944"/>
    <tableColumn id="7960" xr3:uid="{E5FE94AB-9620-408D-8A15-245970231975}" name="Column7945"/>
    <tableColumn id="7961" xr3:uid="{962AC617-45B5-4112-91CD-8F48F67E597E}" name="Column7946"/>
    <tableColumn id="7962" xr3:uid="{7AABE88F-594F-49FD-A2CC-709BEBCCDE2A}" name="Column7947"/>
    <tableColumn id="7963" xr3:uid="{0C4B2C06-39A8-4D91-9F93-91FE3D8AB946}" name="Column7948"/>
    <tableColumn id="7964" xr3:uid="{C3F42166-E004-46ED-BA43-01E8BFD0ED5B}" name="Column7949"/>
    <tableColumn id="7965" xr3:uid="{FB49DA7F-FA37-4815-B199-454523DB111C}" name="Column7950"/>
    <tableColumn id="7966" xr3:uid="{21B9E8B2-F9B4-491A-B8BA-E0860643F7EC}" name="Column7951"/>
    <tableColumn id="7967" xr3:uid="{29DFF752-5DE0-4BA9-A97B-C976D1200604}" name="Column7952"/>
    <tableColumn id="7968" xr3:uid="{108F493C-6B22-462A-B2DD-9C92065605BC}" name="Column7953"/>
    <tableColumn id="7969" xr3:uid="{721034CB-5370-483E-8A27-14EA2D8155EC}" name="Column7954"/>
    <tableColumn id="7970" xr3:uid="{9EBCBD8D-F25B-4F34-BC0B-F7A68B1159C2}" name="Column7955"/>
    <tableColumn id="7971" xr3:uid="{7CA89859-659D-46D6-88B9-D2E0AAF40D9B}" name="Column7956"/>
    <tableColumn id="7972" xr3:uid="{EE32A0C9-4098-42F0-ACCE-B9BD635E89B0}" name="Column7957"/>
    <tableColumn id="7973" xr3:uid="{01397E5A-00D3-4FA0-9A44-3C7D2C23A469}" name="Column7958"/>
    <tableColumn id="7974" xr3:uid="{D4AD5B4C-643A-433D-8A35-4FFC2517CD67}" name="Column7959"/>
    <tableColumn id="7975" xr3:uid="{EAC69577-2F9E-4314-A6CD-7CB48B15733F}" name="Column7960"/>
    <tableColumn id="7976" xr3:uid="{413C87CE-8397-4395-8E41-BBB130F2655C}" name="Column7961"/>
    <tableColumn id="7977" xr3:uid="{A7C6935C-7BDA-4985-AA78-B564A4187615}" name="Column7962"/>
    <tableColumn id="7978" xr3:uid="{05649AD1-F3D9-4A0E-BBD3-BB4530B0F3E8}" name="Column7963"/>
    <tableColumn id="7979" xr3:uid="{36969A61-204F-4A71-B97A-DDF59F1287ED}" name="Column7964"/>
    <tableColumn id="7980" xr3:uid="{4D8CC6D8-3940-4267-8D1F-A83A3322FC8B}" name="Column7965"/>
    <tableColumn id="7981" xr3:uid="{B4167084-8C54-4E89-8D7A-72FD934FD96E}" name="Column7966"/>
    <tableColumn id="7982" xr3:uid="{E7AB01BE-67CD-4654-9AEC-F1CA083E67E9}" name="Column7967"/>
    <tableColumn id="7983" xr3:uid="{E098F4E5-5E25-471C-BC98-F266E1063152}" name="Column7968"/>
    <tableColumn id="7984" xr3:uid="{54B08FFA-8424-4B08-B3E1-601D9E5388F6}" name="Column7969"/>
    <tableColumn id="7985" xr3:uid="{1C63886E-CAB3-4932-A9B1-032275CBADC4}" name="Column7970"/>
    <tableColumn id="7986" xr3:uid="{D0D8E98D-996F-470F-A3C6-D3A4D06EDC7E}" name="Column7971"/>
    <tableColumn id="7987" xr3:uid="{6E1FAEDB-A8B8-403D-8A4C-D8980AAC4357}" name="Column7972"/>
    <tableColumn id="7988" xr3:uid="{84D1E6AE-299C-46BB-91C0-5F712DC9E1D3}" name="Column7973"/>
    <tableColumn id="7989" xr3:uid="{DD1965FF-F659-40D1-B096-ECAC9BB73EF4}" name="Column7974"/>
    <tableColumn id="7990" xr3:uid="{89E88D7B-319C-4530-8348-5330C5053E51}" name="Column7975"/>
    <tableColumn id="7991" xr3:uid="{460BC343-A6FD-4A38-BEBB-560214A25FBB}" name="Column7976"/>
    <tableColumn id="7992" xr3:uid="{0F2DFCE3-EC28-43EE-8EA4-4235FFCC73D4}" name="Column7977"/>
    <tableColumn id="7993" xr3:uid="{CDAA0F83-54FA-4BE1-B985-2C61C146AC3E}" name="Column7978"/>
    <tableColumn id="7994" xr3:uid="{F5B20588-8AC8-433B-98BB-A81CA88082F6}" name="Column7979"/>
    <tableColumn id="7995" xr3:uid="{B228943B-B758-4135-8F23-A966BFCDC862}" name="Column7980"/>
    <tableColumn id="7996" xr3:uid="{8B4C132E-F460-4865-B388-7D72D3DB3378}" name="Column7981"/>
    <tableColumn id="7997" xr3:uid="{0ED6B004-2FB4-4862-A7AB-5015C1A2B74E}" name="Column7982"/>
    <tableColumn id="7998" xr3:uid="{9BD221E0-4CB9-46BF-BE19-1829EBF0625D}" name="Column7983"/>
    <tableColumn id="7999" xr3:uid="{2802573F-37B3-4C9D-9D59-664081994C8A}" name="Column7984"/>
    <tableColumn id="8000" xr3:uid="{D6F71BC1-B225-4AD1-8C18-2DF47F8F7063}" name="Column7985"/>
    <tableColumn id="8001" xr3:uid="{9C6E6762-8BFF-489A-9419-9402561B8AA3}" name="Column7986"/>
    <tableColumn id="8002" xr3:uid="{DC972068-5B02-4BDA-B275-366195AEA51B}" name="Column7987"/>
    <tableColumn id="8003" xr3:uid="{DD798E67-22CB-4548-BBAE-D176B31BB172}" name="Column7988"/>
    <tableColumn id="8004" xr3:uid="{AB59386D-50F5-47A2-B19B-FD36F7517A06}" name="Column7989"/>
    <tableColumn id="8005" xr3:uid="{11811188-2AD3-45B8-9832-88B288566623}" name="Column7990"/>
    <tableColumn id="8006" xr3:uid="{6BA6FE85-1877-495A-B413-81233EBE4CA1}" name="Column7991"/>
    <tableColumn id="8007" xr3:uid="{53A5403B-9FDE-4E6F-B28B-4F97B2EC4E58}" name="Column7992"/>
    <tableColumn id="8008" xr3:uid="{300B9611-8980-4C3F-9D94-6AA6B4467FE0}" name="Column7993"/>
    <tableColumn id="8009" xr3:uid="{3BF8EA35-1091-4268-805E-7544D148A2A6}" name="Column7994"/>
    <tableColumn id="8010" xr3:uid="{C48CF1CD-B519-458A-B13D-6E59B857FCEB}" name="Column7995"/>
    <tableColumn id="8011" xr3:uid="{9F4622BF-0886-4F9F-A39F-A249CED375EB}" name="Column7996"/>
    <tableColumn id="8012" xr3:uid="{C2FCF24A-65AB-4B4A-A0D2-333EC898EB3C}" name="Column7997"/>
    <tableColumn id="8013" xr3:uid="{46F6D169-5B45-4956-BB79-E738757A78B6}" name="Column7998"/>
    <tableColumn id="8014" xr3:uid="{17905C37-7942-4298-81BF-B366648D1FCC}" name="Column7999"/>
    <tableColumn id="8015" xr3:uid="{E6314055-1DD8-4540-ABE7-450DDA0B29EF}" name="Column8000"/>
    <tableColumn id="8016" xr3:uid="{EA6F4943-231E-4FB8-B523-936387486C0A}" name="Column8001"/>
    <tableColumn id="8017" xr3:uid="{59FF1938-357B-45E8-B69F-11311B9A8D46}" name="Column8002"/>
    <tableColumn id="8018" xr3:uid="{F25236F3-C490-4571-BF82-427E5D004AF7}" name="Column8003"/>
    <tableColumn id="8019" xr3:uid="{4A7DD05B-446D-4DF5-AB9E-132D8F111408}" name="Column8004"/>
    <tableColumn id="8020" xr3:uid="{99206F01-4F63-4F3E-86D3-CB3A06F351FC}" name="Column8005"/>
    <tableColumn id="8021" xr3:uid="{1D6549BD-0082-48FE-82E5-3E1B53E743A2}" name="Column8006"/>
    <tableColumn id="8022" xr3:uid="{B859F7F0-12EF-4933-83F8-DD5E59C13425}" name="Column8007"/>
    <tableColumn id="8023" xr3:uid="{D59F043B-D004-468C-A7C3-0D2BF0C5C33C}" name="Column8008"/>
    <tableColumn id="8024" xr3:uid="{A9C150EF-9C88-44FD-B8BB-99C4288E2D21}" name="Column8009"/>
    <tableColumn id="8025" xr3:uid="{7CA2D962-0358-4162-BBDE-B07ECD40E7A1}" name="Column8010"/>
    <tableColumn id="8026" xr3:uid="{751566B5-08D4-4C4E-BE6D-0CE62A4A6A03}" name="Column8011"/>
    <tableColumn id="8027" xr3:uid="{4A32E1D5-EC11-4D26-905A-EC5BCDEC4D09}" name="Column8012"/>
    <tableColumn id="8028" xr3:uid="{CD28A2C3-0352-4284-BFAB-1A7FC1A31EC3}" name="Column8013"/>
    <tableColumn id="8029" xr3:uid="{B6B85F6B-BD0A-43B0-9D2A-21713EA1FEE1}" name="Column8014"/>
    <tableColumn id="8030" xr3:uid="{37E87406-DC93-41E3-97AA-5FE184179470}" name="Column8015"/>
    <tableColumn id="8031" xr3:uid="{A35DD8D6-A231-43C2-A2E3-101AA9043227}" name="Column8016"/>
    <tableColumn id="8032" xr3:uid="{BB3000ED-C5EB-46A0-8623-7FD8535AB8AD}" name="Column8017"/>
    <tableColumn id="8033" xr3:uid="{93C2A06A-8D00-4D4A-B5C8-BA664B99B6BF}" name="Column8018"/>
    <tableColumn id="8034" xr3:uid="{8507F759-9BC7-41C2-B142-5A944F550E77}" name="Column8019"/>
    <tableColumn id="8035" xr3:uid="{0B4F8405-DA12-49C1-9F94-2D2A4C03E32E}" name="Column8020"/>
    <tableColumn id="8036" xr3:uid="{8CEE565B-5118-474D-AEFA-A94FCB4CFB44}" name="Column8021"/>
    <tableColumn id="8037" xr3:uid="{34C32617-8C44-426F-91F6-E829F80E17A0}" name="Column8022"/>
    <tableColumn id="8038" xr3:uid="{7F2DD225-86DD-4AF7-BD6C-029FD7B0BEAB}" name="Column8023"/>
    <tableColumn id="8039" xr3:uid="{E63340A2-50B1-443E-8168-D71FD2A6E722}" name="Column8024"/>
    <tableColumn id="8040" xr3:uid="{691F7130-7FBD-4CAC-BEC3-A8EE16510C83}" name="Column8025"/>
    <tableColumn id="8041" xr3:uid="{D4100E86-0212-49F6-807F-6E1EF45202CC}" name="Column8026"/>
    <tableColumn id="8042" xr3:uid="{787A154C-571F-4F9F-B506-535AD6075753}" name="Column8027"/>
    <tableColumn id="8043" xr3:uid="{52065047-20DD-4FF4-A227-C6D78963F81F}" name="Column8028"/>
    <tableColumn id="8044" xr3:uid="{FE7DD1C0-3B14-4110-83AA-64CB4EE61DF4}" name="Column8029"/>
    <tableColumn id="8045" xr3:uid="{8267399F-4A4B-4C61-90A6-4AD2ACAA2186}" name="Column8030"/>
    <tableColumn id="8046" xr3:uid="{07C323A9-A4F0-464D-A676-3453DBB20F67}" name="Column8031"/>
    <tableColumn id="8047" xr3:uid="{51A101DF-E492-4016-99C9-FBADCD292A41}" name="Column8032"/>
    <tableColumn id="8048" xr3:uid="{5FAF6077-1A66-4CBE-8725-630CD9942370}" name="Column8033"/>
    <tableColumn id="8049" xr3:uid="{32DCAFB7-3845-4FA5-A9D0-4B1B377C0218}" name="Column8034"/>
    <tableColumn id="8050" xr3:uid="{87841AA8-264B-470B-BD42-11E40061F784}" name="Column8035"/>
    <tableColumn id="8051" xr3:uid="{089BE0C7-F49C-487F-A9C2-59D6C3B3962A}" name="Column8036"/>
    <tableColumn id="8052" xr3:uid="{7AD8190B-6AF6-4FEF-A4E7-4953E0E5181D}" name="Column8037"/>
    <tableColumn id="8053" xr3:uid="{0366F822-F0E7-4B14-BA2E-A98DA7313692}" name="Column8038"/>
    <tableColumn id="8054" xr3:uid="{26D5AFCA-EAF7-4943-AE88-526E383CC58B}" name="Column8039"/>
    <tableColumn id="8055" xr3:uid="{BC208F3F-4C09-4268-9735-0AF6A9A2831D}" name="Column8040"/>
    <tableColumn id="8056" xr3:uid="{6F9A5329-A616-4D39-AA82-5D419C7FDCFF}" name="Column8041"/>
    <tableColumn id="8057" xr3:uid="{392FC58F-BA67-43FA-918B-DC8A1F0DE13B}" name="Column8042"/>
    <tableColumn id="8058" xr3:uid="{9C93D7B6-974D-4775-AEC2-3718E5F2EAF5}" name="Column8043"/>
    <tableColumn id="8059" xr3:uid="{9AED564C-BB14-406E-8187-DAD9F97B75BC}" name="Column8044"/>
    <tableColumn id="8060" xr3:uid="{01A5D4D5-3A57-4546-A1E3-5881B584D47A}" name="Column8045"/>
    <tableColumn id="8061" xr3:uid="{9D1D9AE6-BF51-4228-BC10-267F3B1DB493}" name="Column8046"/>
    <tableColumn id="8062" xr3:uid="{30B4146B-B62B-4E71-B2A3-3118CCCA1465}" name="Column8047"/>
    <tableColumn id="8063" xr3:uid="{1548C998-4392-4928-9363-4B64766F2E20}" name="Column8048"/>
    <tableColumn id="8064" xr3:uid="{D73932EF-382D-4970-9580-D3FDE018706F}" name="Column8049"/>
    <tableColumn id="8065" xr3:uid="{7D626F1A-97C8-4118-B99F-F103505ED8E4}" name="Column8050"/>
    <tableColumn id="8066" xr3:uid="{73876B60-BF40-42CC-91D5-21FE9BE9CAC4}" name="Column8051"/>
    <tableColumn id="8067" xr3:uid="{A0F334CB-9416-43E7-B22F-D0F7C3B316BC}" name="Column8052"/>
    <tableColumn id="8068" xr3:uid="{63E0DECC-F921-447A-91FA-818E9883AC19}" name="Column8053"/>
    <tableColumn id="8069" xr3:uid="{937A140F-C745-4988-BA87-064E1B30617D}" name="Column8054"/>
    <tableColumn id="8070" xr3:uid="{EC14134A-4AAE-456B-AA08-9DEEDA6DBFCC}" name="Column8055"/>
    <tableColumn id="8071" xr3:uid="{E1E66942-36C5-40CC-828B-C89722355002}" name="Column8056"/>
    <tableColumn id="8072" xr3:uid="{7B4CF554-4F51-4EB9-AA3F-017D147B7B2F}" name="Column8057"/>
    <tableColumn id="8073" xr3:uid="{55341A65-BB05-4593-AA66-981B58F29E0B}" name="Column8058"/>
    <tableColumn id="8074" xr3:uid="{A6FAAD17-DF99-4C3E-B536-3C83E05D4AD1}" name="Column8059"/>
    <tableColumn id="8075" xr3:uid="{2E057520-5AB6-4D4D-83A1-FA7D70E1776F}" name="Column8060"/>
    <tableColumn id="8076" xr3:uid="{352DFE43-293A-482A-AC55-C0ECFC96E3F5}" name="Column8061"/>
    <tableColumn id="8077" xr3:uid="{1C2E5ACF-0936-42DC-85A5-BA747ACE3D0C}" name="Column8062"/>
    <tableColumn id="8078" xr3:uid="{2AB81AE0-5B88-44B0-844F-16555FEB40A9}" name="Column8063"/>
    <tableColumn id="8079" xr3:uid="{58756608-465C-45A0-BC28-725FBAAD63DF}" name="Column8064"/>
    <tableColumn id="8080" xr3:uid="{16894E2F-C4E4-4B13-A669-C5D65FC8B001}" name="Column8065"/>
    <tableColumn id="8081" xr3:uid="{05ED794A-E47D-467A-B3B1-A056FD97C6BC}" name="Column8066"/>
    <tableColumn id="8082" xr3:uid="{F72E8EFF-DE14-49FD-8BAA-4180A8EA1DA6}" name="Column8067"/>
    <tableColumn id="8083" xr3:uid="{1E8C80B6-6D87-4261-B8A0-C8BC426C4AA7}" name="Column8068"/>
    <tableColumn id="8084" xr3:uid="{0F381E06-A951-46C9-85A7-3E92CC01DADB}" name="Column8069"/>
    <tableColumn id="8085" xr3:uid="{8FAA70C3-12AB-41CE-9557-0FCA48F246AE}" name="Column8070"/>
    <tableColumn id="8086" xr3:uid="{4F50DD71-00D2-47BB-96AF-ADF8D3EE3B19}" name="Column8071"/>
    <tableColumn id="8087" xr3:uid="{14D1F641-D824-493F-BF0F-A26288AD2281}" name="Column8072"/>
    <tableColumn id="8088" xr3:uid="{906BFECB-1E67-4DB4-98B2-126B88A08133}" name="Column8073"/>
    <tableColumn id="8089" xr3:uid="{B7A66093-D918-472B-BA09-DD9B6E46836D}" name="Column8074"/>
    <tableColumn id="8090" xr3:uid="{920C4D6C-DD26-4E45-978D-C317646B8ADA}" name="Column8075"/>
    <tableColumn id="8091" xr3:uid="{9A2F1FE7-B631-4186-9FD7-98F2EBDEE742}" name="Column8076"/>
    <tableColumn id="8092" xr3:uid="{0D28A983-A89C-430A-A67A-F39405DA8104}" name="Column8077"/>
    <tableColumn id="8093" xr3:uid="{9DF7B60E-1BD9-47D7-9C62-D354E0F98AF1}" name="Column8078"/>
    <tableColumn id="8094" xr3:uid="{3754163C-5043-456A-B9F0-2E28782FBAFA}" name="Column8079"/>
    <tableColumn id="8095" xr3:uid="{FCDD3B38-87F6-45A8-9400-B52308DA69FC}" name="Column8080"/>
    <tableColumn id="8096" xr3:uid="{BCC04462-AE67-4F09-9236-61A6F92EDA80}" name="Column8081"/>
    <tableColumn id="8097" xr3:uid="{4B4FB99D-BEF2-478E-ADD7-F591AA011622}" name="Column8082"/>
    <tableColumn id="8098" xr3:uid="{B4D33309-155B-4354-9E9C-48055B3DE402}" name="Column8083"/>
    <tableColumn id="8099" xr3:uid="{9A3C9E75-EC82-4B8F-8058-952F54BBFD60}" name="Column8084"/>
    <tableColumn id="8100" xr3:uid="{4E941A5F-F01F-44B6-848B-F6435C7EBCC6}" name="Column8085"/>
    <tableColumn id="8101" xr3:uid="{49265A2D-DF54-4665-B5FD-91B3CDF254BE}" name="Column8086"/>
    <tableColumn id="8102" xr3:uid="{CF1D20D1-A1BF-4728-B908-28542965F848}" name="Column8087"/>
    <tableColumn id="8103" xr3:uid="{EE27454D-EECA-4C40-A4FB-CAC317F3CE5E}" name="Column8088"/>
    <tableColumn id="8104" xr3:uid="{32649674-63FE-4A4A-99E1-0E62DC81406F}" name="Column8089"/>
    <tableColumn id="8105" xr3:uid="{378E0DF0-B99D-4FFC-8501-A98282AEB59C}" name="Column8090"/>
    <tableColumn id="8106" xr3:uid="{3B67ECAC-DDBE-4EB6-B28F-0E9297AD43A2}" name="Column8091"/>
    <tableColumn id="8107" xr3:uid="{BA7BB63F-3388-4571-8818-B2D4C1F4A8C6}" name="Column8092"/>
    <tableColumn id="8108" xr3:uid="{8BD69092-8FDD-4384-B56F-FCF92CED28CA}" name="Column8093"/>
    <tableColumn id="8109" xr3:uid="{91F7734E-6793-48CE-BD0F-B1FDCD45CF44}" name="Column8094"/>
    <tableColumn id="8110" xr3:uid="{980AF0F1-EB14-437A-937F-A805F0A08247}" name="Column8095"/>
    <tableColumn id="8111" xr3:uid="{8A8382F0-4765-4C36-AA3A-82119B5C87BA}" name="Column8096"/>
    <tableColumn id="8112" xr3:uid="{4CAE5199-8661-4F08-A9E6-60FF7D2A0EE1}" name="Column8097"/>
    <tableColumn id="8113" xr3:uid="{2096F4A4-ED31-42D8-87B1-DBD02EAACBEA}" name="Column8098"/>
    <tableColumn id="8114" xr3:uid="{4731FB6F-F01B-4C07-97FE-A2B210FE0B20}" name="Column8099"/>
    <tableColumn id="8115" xr3:uid="{45803859-529F-4CA6-9011-DF031CCC9AD7}" name="Column8100"/>
    <tableColumn id="8116" xr3:uid="{2BF05E4D-C8B7-4248-A43D-972E64865C01}" name="Column8101"/>
    <tableColumn id="8117" xr3:uid="{64427236-0A91-49AD-93E9-8FEA8FD13453}" name="Column8102"/>
    <tableColumn id="8118" xr3:uid="{D5334180-6427-4249-80D1-A11FC1789D0A}" name="Column8103"/>
    <tableColumn id="8119" xr3:uid="{13E11101-3EFB-46B5-980F-A28A852FE5CC}" name="Column8104"/>
    <tableColumn id="8120" xr3:uid="{E3333ABE-E692-4D94-A180-0BD2A6A45B94}" name="Column8105"/>
    <tableColumn id="8121" xr3:uid="{4C064CC4-B18B-478D-903F-8F7ECCB29690}" name="Column8106"/>
    <tableColumn id="8122" xr3:uid="{04CF1ACD-E3D2-49DA-9AA8-54DBA35FBA9C}" name="Column8107"/>
    <tableColumn id="8123" xr3:uid="{03859D45-9B91-4FF5-BFEC-83359878576D}" name="Column8108"/>
    <tableColumn id="8124" xr3:uid="{D5FFC532-54D0-4773-8D9F-181FA4FEC352}" name="Column8109"/>
    <tableColumn id="8125" xr3:uid="{9CA61E4B-5881-46EE-B096-DA85A09A5905}" name="Column8110"/>
    <tableColumn id="8126" xr3:uid="{55BBC539-2596-4C05-9D31-E1C16D3F7EEC}" name="Column8111"/>
    <tableColumn id="8127" xr3:uid="{B84B4BFB-B9E0-45B4-B903-A11625311357}" name="Column8112"/>
    <tableColumn id="8128" xr3:uid="{42C83843-5A5F-412D-AAB2-70DAD0576464}" name="Column8113"/>
    <tableColumn id="8129" xr3:uid="{17C544CC-C6A2-401B-8133-4562A5E89C01}" name="Column8114"/>
    <tableColumn id="8130" xr3:uid="{634D163C-679B-49AD-A6BA-667BD8AB29BF}" name="Column8115"/>
    <tableColumn id="8131" xr3:uid="{F39AB6AA-3953-4E28-B4EA-73781682105B}" name="Column8116"/>
    <tableColumn id="8132" xr3:uid="{4ED03FEB-052E-4A7B-92BE-5A79C49B7B75}" name="Column8117"/>
    <tableColumn id="8133" xr3:uid="{79D0AB14-B040-4564-B075-66C28A3E5FCB}" name="Column8118"/>
    <tableColumn id="8134" xr3:uid="{93353F90-3374-409B-923F-1963471C3252}" name="Column8119"/>
    <tableColumn id="8135" xr3:uid="{B4AB2C26-5E96-41CB-87C9-BA2BAB01A615}" name="Column8120"/>
    <tableColumn id="8136" xr3:uid="{86E416DD-5B36-4562-947D-70B05C042DAF}" name="Column8121"/>
    <tableColumn id="8137" xr3:uid="{472B0BA6-DBF9-4A00-8224-C5557BA54A43}" name="Column8122"/>
    <tableColumn id="8138" xr3:uid="{1DE3F2E4-C5F5-480B-AF08-F46CD68466F6}" name="Column8123"/>
    <tableColumn id="8139" xr3:uid="{DC421FDA-EB99-4FF0-BE77-F5D62AF8C44D}" name="Column8124"/>
    <tableColumn id="8140" xr3:uid="{2E821947-A483-42B1-B639-134E8593B771}" name="Column8125"/>
    <tableColumn id="8141" xr3:uid="{6882F33A-E58C-4866-B2DA-B8158CB5DE87}" name="Column8126"/>
    <tableColumn id="8142" xr3:uid="{BF354136-F083-4C08-82DA-85FC467D2D97}" name="Column8127"/>
    <tableColumn id="8143" xr3:uid="{A8947BFA-6295-43A4-A412-45D4493798A8}" name="Column8128"/>
    <tableColumn id="8144" xr3:uid="{431FC7C8-C50A-4CC9-8BC1-D8DD157A38BC}" name="Column8129"/>
    <tableColumn id="8145" xr3:uid="{5E79271A-DDC6-4922-A443-E6268BDC1F9F}" name="Column8130"/>
    <tableColumn id="8146" xr3:uid="{B416E121-EA52-4633-B281-221BEB57662F}" name="Column8131"/>
    <tableColumn id="8147" xr3:uid="{A6A62437-25A8-4C08-AD4A-F4C5B8FD5087}" name="Column8132"/>
    <tableColumn id="8148" xr3:uid="{0A3123A0-5087-4ECE-AC6A-77A36B78069D}" name="Column8133"/>
    <tableColumn id="8149" xr3:uid="{DC2A40EC-C691-48E2-BDB2-0963BA038D9D}" name="Column8134"/>
    <tableColumn id="8150" xr3:uid="{32ADD26E-E7FB-41D7-A769-9B43540B3957}" name="Column8135"/>
    <tableColumn id="8151" xr3:uid="{80CB38E4-3C82-4419-9204-CFDA6DE29B39}" name="Column8136"/>
    <tableColumn id="8152" xr3:uid="{8B0B1FFF-CE44-4C49-BB81-4949C91A128E}" name="Column8137"/>
    <tableColumn id="8153" xr3:uid="{ECB0B104-5EBB-4A5A-9278-D8983C79C9EB}" name="Column8138"/>
    <tableColumn id="8154" xr3:uid="{575EFC76-8FE1-46D0-B290-396731CD33D8}" name="Column8139"/>
    <tableColumn id="8155" xr3:uid="{46453F29-7571-46C6-8B19-F8D6A4DD0FED}" name="Column8140"/>
    <tableColumn id="8156" xr3:uid="{3AF09017-A760-4825-A848-07960CBB76F0}" name="Column8141"/>
    <tableColumn id="8157" xr3:uid="{8436A95E-47EF-474F-9320-1D717D087B4F}" name="Column8142"/>
    <tableColumn id="8158" xr3:uid="{15AEBCBE-4871-4232-B97B-AA2EF86E7DEC}" name="Column8143"/>
    <tableColumn id="8159" xr3:uid="{2F64DA57-B8A5-4909-B67D-548D1367E9CB}" name="Column8144"/>
    <tableColumn id="8160" xr3:uid="{B2392A91-BA12-4DC9-B0C0-3F910249194C}" name="Column8145"/>
    <tableColumn id="8161" xr3:uid="{E5D474DC-80A5-49EC-BBC4-595AE5FE6A0D}" name="Column8146"/>
    <tableColumn id="8162" xr3:uid="{E3EB7459-ABD6-4E8B-9D3E-F74B5DE9D833}" name="Column8147"/>
    <tableColumn id="8163" xr3:uid="{8ED48B3B-CC1D-4898-B6A7-8462A46DA78F}" name="Column8148"/>
    <tableColumn id="8164" xr3:uid="{5010FD81-B9A3-438B-A251-CD1DBDA8863E}" name="Column8149"/>
    <tableColumn id="8165" xr3:uid="{170E0AF5-2BF5-4CC2-B9CE-5B3F1EAF58E3}" name="Column8150"/>
    <tableColumn id="8166" xr3:uid="{5FD55B95-4135-4C6F-8573-FEFF6BB4E81D}" name="Column8151"/>
    <tableColumn id="8167" xr3:uid="{C24C1BDD-6605-43D4-A505-F76AEF1DFFB3}" name="Column8152"/>
    <tableColumn id="8168" xr3:uid="{508B53CD-FEA3-4A2A-9AC8-FF5A53D1B470}" name="Column8153"/>
    <tableColumn id="8169" xr3:uid="{02235D8F-80E5-438F-8E09-9DE5DE346736}" name="Column8154"/>
    <tableColumn id="8170" xr3:uid="{FF0DE527-8945-4AAC-80AD-6FE2C859C3E0}" name="Column8155"/>
    <tableColumn id="8171" xr3:uid="{5B56CB69-A061-4C39-B701-0A1A35595BCA}" name="Column8156"/>
    <tableColumn id="8172" xr3:uid="{4E4C07F2-A18C-4255-BF27-822F2FB351B2}" name="Column8157"/>
    <tableColumn id="8173" xr3:uid="{68780414-8AA6-410A-90CB-03BE7DF332DC}" name="Column8158"/>
    <tableColumn id="8174" xr3:uid="{94CB21D7-D2EF-46DE-B12E-81E105DE4E79}" name="Column8159"/>
    <tableColumn id="8175" xr3:uid="{A0EB7B1B-1658-45BC-B202-4A1481647F0A}" name="Column8160"/>
    <tableColumn id="8176" xr3:uid="{5633FFD7-48DC-44D4-8BE4-81B5DBF94BA8}" name="Column8161"/>
    <tableColumn id="8177" xr3:uid="{10368925-6F3F-4C1A-B04A-5049C4727CFC}" name="Column8162"/>
    <tableColumn id="8178" xr3:uid="{7E6BA881-531C-4BCE-94A7-988FDD8B468F}" name="Column8163"/>
    <tableColumn id="8179" xr3:uid="{C520C75C-2A85-469F-AB47-FA72AF389B57}" name="Column8164"/>
    <tableColumn id="8180" xr3:uid="{5FEFA4A2-ECC6-46C7-8AA6-0E95B1B68EF1}" name="Column8165"/>
    <tableColumn id="8181" xr3:uid="{73128105-4FB5-4C9D-87A4-C2B437AA8FD3}" name="Column8166"/>
    <tableColumn id="8182" xr3:uid="{66ADDB2F-9C5E-49D7-959C-03ACAEA60EC8}" name="Column8167"/>
    <tableColumn id="8183" xr3:uid="{236D3650-AB92-4227-A9D1-C181B808692E}" name="Column8168"/>
    <tableColumn id="8184" xr3:uid="{470B9CDA-8F50-4F8A-AE74-00C7D799459B}" name="Column8169"/>
    <tableColumn id="8185" xr3:uid="{D344314D-B3E3-4775-9C45-0FD51A95F6E4}" name="Column8170"/>
    <tableColumn id="8186" xr3:uid="{7C086D9F-8A16-4FAC-B3D6-9B14E1CB410E}" name="Column8171"/>
    <tableColumn id="8187" xr3:uid="{8A5CA57C-EDF0-4C46-AC40-F26870975200}" name="Column8172"/>
    <tableColumn id="8188" xr3:uid="{8C9F2EA8-0BC0-4AD3-A3D3-E15E9DB5DC73}" name="Column8173"/>
    <tableColumn id="8189" xr3:uid="{EEC6A0C5-152A-49F3-8A7B-F51FD1BEE66B}" name="Column8174"/>
    <tableColumn id="8190" xr3:uid="{93318E6D-7E8B-4F7C-912B-5B20701D6DD7}" name="Column8175"/>
    <tableColumn id="8191" xr3:uid="{BECB2C66-F86F-44F5-96AC-9C188B4DAD3A}" name="Column8176"/>
    <tableColumn id="8192" xr3:uid="{56D1F02C-1E06-467F-A45B-01510CB8A3D5}" name="Column8177"/>
    <tableColumn id="8193" xr3:uid="{BA7F08C4-3F61-4B25-865C-EDD0D349BA9C}" name="Column8178"/>
    <tableColumn id="8194" xr3:uid="{7C5B71CB-A14A-476B-A4D9-5B2E86FC43BA}" name="Column8179"/>
    <tableColumn id="8195" xr3:uid="{C18F9E10-0BF6-48A6-837A-823D78EBAD97}" name="Column8180"/>
    <tableColumn id="8196" xr3:uid="{09119F96-5F06-4265-A9DB-1011E1CB6F7C}" name="Column8181"/>
    <tableColumn id="8197" xr3:uid="{BD2A9CB2-7F56-42B5-8CC0-96A6DD4A371A}" name="Column8182"/>
    <tableColumn id="8198" xr3:uid="{FB106107-669E-4DAF-8096-0594E2D1C8F5}" name="Column8183"/>
    <tableColumn id="8199" xr3:uid="{36D54AB6-14F1-49E1-8BC1-EC6B5EA9E177}" name="Column8184"/>
    <tableColumn id="8200" xr3:uid="{7DFDD2BF-E3E6-47B1-9A9F-8771197A9B61}" name="Column8185"/>
    <tableColumn id="8201" xr3:uid="{FDBAFF88-E278-4570-BA12-59DB44CB1BA9}" name="Column8186"/>
    <tableColumn id="8202" xr3:uid="{DC9AE252-BD18-48DE-BB8B-8955C4A0A31C}" name="Column8187"/>
    <tableColumn id="8203" xr3:uid="{0C73E50B-F5C7-4444-A77E-2AD3F264BC95}" name="Column8188"/>
    <tableColumn id="8204" xr3:uid="{649F4E12-7EFB-42BF-A6A2-93B0FDCC9814}" name="Column8189"/>
    <tableColumn id="8205" xr3:uid="{F57BB6D9-ABED-4EEF-9F9F-7441122AFF00}" name="Column8190"/>
    <tableColumn id="8206" xr3:uid="{AA568445-04AB-4197-A9B0-D6ADC3B8DA12}" name="Column8191"/>
    <tableColumn id="8207" xr3:uid="{2678C9A2-D668-4D90-8EE4-78F2ECEC92FB}" name="Column8192"/>
    <tableColumn id="8208" xr3:uid="{FA067609-B757-4F12-9921-4D661D2C124A}" name="Column8193"/>
    <tableColumn id="8209" xr3:uid="{7E0437CF-5F89-43FD-909C-55CE9AEEB7CE}" name="Column8194"/>
    <tableColumn id="8210" xr3:uid="{FC067398-CCA4-441F-BBF7-19119B7B4D6A}" name="Column8195"/>
    <tableColumn id="8211" xr3:uid="{D4775C05-1871-44AF-9BE8-BB986FC5B4EB}" name="Column8196"/>
    <tableColumn id="8212" xr3:uid="{47794EC3-8045-4B53-A808-ADECF3729958}" name="Column8197"/>
    <tableColumn id="8213" xr3:uid="{37FFE2FC-2E54-46A1-84C1-C7A62835C10E}" name="Column8198"/>
    <tableColumn id="8214" xr3:uid="{150AAF63-A57A-4035-A692-AF0C18A7DDD5}" name="Column8199"/>
    <tableColumn id="8215" xr3:uid="{97A904F7-CB39-4B71-AF6E-10C877F234B6}" name="Column8200"/>
    <tableColumn id="8216" xr3:uid="{2F0066D6-4D31-4EB0-B101-D64F11415D84}" name="Column8201"/>
    <tableColumn id="8217" xr3:uid="{271B7D64-3CE3-4078-A3B3-CF33E41CABEA}" name="Column8202"/>
    <tableColumn id="8218" xr3:uid="{CCD8990F-79F0-413C-8F63-AE5A60A2EA47}" name="Column8203"/>
    <tableColumn id="8219" xr3:uid="{72E16F97-9994-4BAD-98B6-D5BADDF99E85}" name="Column8204"/>
    <tableColumn id="8220" xr3:uid="{05D0E213-F03F-4B75-BB9E-FDBF8B5FE495}" name="Column8205"/>
    <tableColumn id="8221" xr3:uid="{4D96DF5A-E9B0-4782-B49E-396496F54867}" name="Column8206"/>
    <tableColumn id="8222" xr3:uid="{052BA502-A8EE-4671-83CB-9E29D41543C9}" name="Column8207"/>
    <tableColumn id="8223" xr3:uid="{7CA861B6-BCFF-4429-A809-165215D3781B}" name="Column8208"/>
    <tableColumn id="8224" xr3:uid="{C5A09EAC-2DEC-4C28-B14F-442E24E1C960}" name="Column8209"/>
    <tableColumn id="8225" xr3:uid="{D13E00DC-4B4A-40FD-A263-AB76EEEC2293}" name="Column8210"/>
    <tableColumn id="8226" xr3:uid="{A66CE899-A9F9-4EB3-AF68-40688B6B84E4}" name="Column8211"/>
    <tableColumn id="8227" xr3:uid="{CEC0B665-D507-438A-B282-042A97FD634D}" name="Column8212"/>
    <tableColumn id="8228" xr3:uid="{62112256-2636-439D-9F40-BB2BB8543983}" name="Column8213"/>
    <tableColumn id="8229" xr3:uid="{87282D0F-AD70-42F3-B2A7-61373CDD40D8}" name="Column8214"/>
    <tableColumn id="8230" xr3:uid="{F17DB934-DAF3-4ECB-BA93-4E4C384278FF}" name="Column8215"/>
    <tableColumn id="8231" xr3:uid="{DF4DA347-7F13-49D1-B4DB-7E863B491B29}" name="Column8216"/>
    <tableColumn id="8232" xr3:uid="{7E7BD2FB-DBB6-4F7B-8D15-1F232AAE148F}" name="Column8217"/>
    <tableColumn id="8233" xr3:uid="{6305FF9A-4E9F-4F90-82BF-96209BF68837}" name="Column8218"/>
    <tableColumn id="8234" xr3:uid="{4CF12866-1086-4F99-916D-6A5EFBE7D4D6}" name="Column8219"/>
    <tableColumn id="8235" xr3:uid="{CAFCFD8C-90D7-44EE-BB06-4E068636CDD5}" name="Column8220"/>
    <tableColumn id="8236" xr3:uid="{233AAA6D-5471-48B6-B5CE-53E5A3E737D7}" name="Column8221"/>
    <tableColumn id="8237" xr3:uid="{7732BE09-BD31-4974-BCC6-40EC2797173A}" name="Column8222"/>
    <tableColumn id="8238" xr3:uid="{59B483BA-8AF5-4434-9467-FA6EBD297453}" name="Column8223"/>
    <tableColumn id="8239" xr3:uid="{70ACAC87-92D4-4096-B018-E9ED46BE8E7F}" name="Column8224"/>
    <tableColumn id="8240" xr3:uid="{8AB0B320-C709-4C78-8EF5-35FCE3C753EB}" name="Column8225"/>
    <tableColumn id="8241" xr3:uid="{C5E7CFF5-FFC8-4B09-BFFD-14599E48A1F8}" name="Column8226"/>
    <tableColumn id="8242" xr3:uid="{620CCB44-AFF4-4318-AF59-5EDA698C29F2}" name="Column8227"/>
    <tableColumn id="8243" xr3:uid="{FFDD5872-D7E7-4D41-BAC3-10C644E50BD6}" name="Column8228"/>
    <tableColumn id="8244" xr3:uid="{D4179B29-ABC1-4347-BD3D-3F4A1664A479}" name="Column8229"/>
    <tableColumn id="8245" xr3:uid="{059BC80D-F67A-44AF-9183-9C2AC82719A3}" name="Column8230"/>
    <tableColumn id="8246" xr3:uid="{AA8F0D82-9D6C-497A-A806-617578483388}" name="Column8231"/>
    <tableColumn id="8247" xr3:uid="{82D1B6D0-8908-415C-AEC8-2FCE557E242C}" name="Column8232"/>
    <tableColumn id="8248" xr3:uid="{BB0145E5-881A-4713-A98F-675F8BB08A26}" name="Column8233"/>
    <tableColumn id="8249" xr3:uid="{2CCF86DD-258E-42CE-94ED-35438D55FDEE}" name="Column8234"/>
    <tableColumn id="8250" xr3:uid="{30237B6C-5898-44E5-903C-E96FF17F8E6C}" name="Column8235"/>
    <tableColumn id="8251" xr3:uid="{FA65E791-2BAB-482E-BCB8-54A912DCE0E8}" name="Column8236"/>
    <tableColumn id="8252" xr3:uid="{87CFF5CD-3CCF-4521-88FF-5280E2347BD1}" name="Column8237"/>
    <tableColumn id="8253" xr3:uid="{A1DC1485-5D3F-4437-A258-55AB4B619BB1}" name="Column8238"/>
    <tableColumn id="8254" xr3:uid="{113E0241-9457-47FA-BA8D-29F1528EA91C}" name="Column8239"/>
    <tableColumn id="8255" xr3:uid="{927E5C42-492E-4A3D-8210-7905649B11F6}" name="Column8240"/>
    <tableColumn id="8256" xr3:uid="{03F093FA-81AC-432A-8A75-D1824794FFC2}" name="Column8241"/>
    <tableColumn id="8257" xr3:uid="{E6D617C9-D3FF-40E2-8C63-8B2D8EA036FB}" name="Column8242"/>
    <tableColumn id="8258" xr3:uid="{957A86A2-8759-43EB-8E88-141F8B11E973}" name="Column8243"/>
    <tableColumn id="8259" xr3:uid="{2274817B-3F97-45BC-8ABE-065DCE083F7A}" name="Column8244"/>
    <tableColumn id="8260" xr3:uid="{90C4BAC5-BA66-473D-91E3-C64E45EAB285}" name="Column8245"/>
    <tableColumn id="8261" xr3:uid="{2DA35CEF-EB32-4BD6-AB90-0D563E48AA00}" name="Column8246"/>
    <tableColumn id="8262" xr3:uid="{FA729410-AC3C-40ED-B668-6308C14E3286}" name="Column8247"/>
    <tableColumn id="8263" xr3:uid="{C0DB3C20-7A5E-465C-8947-6577D7247863}" name="Column8248"/>
    <tableColumn id="8264" xr3:uid="{6E6DBFB3-B2E4-48D6-9593-14CE9053D75E}" name="Column8249"/>
    <tableColumn id="8265" xr3:uid="{98D12A50-E8BF-4C09-A522-C30686272C6C}" name="Column8250"/>
    <tableColumn id="8266" xr3:uid="{8F2C5D1B-14D1-4833-A06E-8FE5C2165650}" name="Column8251"/>
    <tableColumn id="8267" xr3:uid="{16C167F6-A7C1-42EB-A721-0DE3FF90FD67}" name="Column8252"/>
    <tableColumn id="8268" xr3:uid="{BAED8C52-78E8-490D-AAEE-E25D07AF508B}" name="Column8253"/>
    <tableColumn id="8269" xr3:uid="{7C9D06FD-836F-417B-BD9C-9DEFDAC166C4}" name="Column8254"/>
    <tableColumn id="8270" xr3:uid="{CC418CC6-5215-4042-905B-D84EE5C2CDBF}" name="Column8255"/>
    <tableColumn id="8271" xr3:uid="{A2F6F82F-31E7-4C17-9F85-3ACA9F4F0B33}" name="Column8256"/>
    <tableColumn id="8272" xr3:uid="{0A04A05B-8A26-4632-883E-1430C49617E8}" name="Column8257"/>
    <tableColumn id="8273" xr3:uid="{821D4DAA-3F95-452F-80E2-91FB66B91FB0}" name="Column8258"/>
    <tableColumn id="8274" xr3:uid="{D41E5169-8F8A-401D-AC65-57919455AABE}" name="Column8259"/>
    <tableColumn id="8275" xr3:uid="{F4C17632-FE10-4868-8DC3-92E1DA8DA7AA}" name="Column8260"/>
    <tableColumn id="8276" xr3:uid="{0CEBD513-C57E-4C8F-8219-74DC7BB98001}" name="Column8261"/>
    <tableColumn id="8277" xr3:uid="{A1016E56-BBD4-4D62-AC6E-58EB39EBCC63}" name="Column8262"/>
    <tableColumn id="8278" xr3:uid="{D7A17B60-8172-43C5-98F0-A01221426A81}" name="Column8263"/>
    <tableColumn id="8279" xr3:uid="{AFC31883-5BEA-4DFE-98A2-46B4072975B4}" name="Column8264"/>
    <tableColumn id="8280" xr3:uid="{2B2AFE4B-D7DC-44D5-834D-44173A319862}" name="Column8265"/>
    <tableColumn id="8281" xr3:uid="{0D5693BD-92B8-4165-890E-71E560001EB4}" name="Column8266"/>
    <tableColumn id="8282" xr3:uid="{ACF39280-D544-45D6-9F2E-9A801DE78FA5}" name="Column8267"/>
    <tableColumn id="8283" xr3:uid="{220D196B-DC12-4431-AF1A-851A21FD5256}" name="Column8268"/>
    <tableColumn id="8284" xr3:uid="{4A14A332-4E6F-44EC-92A8-DCCCA7416920}" name="Column8269"/>
    <tableColumn id="8285" xr3:uid="{5388FCE7-42A0-4F15-AB28-22E6478481FC}" name="Column8270"/>
    <tableColumn id="8286" xr3:uid="{A63354A5-CB07-453A-AFA7-96C89211767F}" name="Column8271"/>
    <tableColumn id="8287" xr3:uid="{A967A02F-6939-4834-A916-F146BC139D0F}" name="Column8272"/>
    <tableColumn id="8288" xr3:uid="{93E54D75-FDA3-408D-9EEB-FB6938DFB8B2}" name="Column8273"/>
    <tableColumn id="8289" xr3:uid="{157D6D9E-4141-4F2E-AE72-638F8BEEEFB7}" name="Column8274"/>
    <tableColumn id="8290" xr3:uid="{2D0D1CD7-D57D-4338-B941-39F484C5A9EB}" name="Column8275"/>
    <tableColumn id="8291" xr3:uid="{5B800126-0652-4163-82FE-CF4CD82CE976}" name="Column8276"/>
    <tableColumn id="8292" xr3:uid="{E831E76B-2F76-46A9-9C14-28783835A417}" name="Column8277"/>
    <tableColumn id="8293" xr3:uid="{E3860BFC-928C-4AA0-9FEF-AE65071E5A00}" name="Column8278"/>
    <tableColumn id="8294" xr3:uid="{BF05176E-2319-459E-A788-3D3F3633E7E8}" name="Column8279"/>
    <tableColumn id="8295" xr3:uid="{59DE74A6-572F-4657-8B67-A280D3EB5072}" name="Column8280"/>
    <tableColumn id="8296" xr3:uid="{2192770F-D9E9-4F24-BC27-244F1AFC1DBD}" name="Column8281"/>
    <tableColumn id="8297" xr3:uid="{26BABD1E-4624-4909-A371-8293FB2B6348}" name="Column8282"/>
    <tableColumn id="8298" xr3:uid="{60045C51-11CE-4187-A8E1-380ABC69E3B1}" name="Column8283"/>
    <tableColumn id="8299" xr3:uid="{440BAEAF-114D-4AB5-A25B-EDF31230F86E}" name="Column8284"/>
    <tableColumn id="8300" xr3:uid="{DCF1A2FC-8BCD-42A8-8AB2-AA5BC7CCB334}" name="Column8285"/>
    <tableColumn id="8301" xr3:uid="{868D76D2-7226-4429-82C7-B0F170B6BFC0}" name="Column8286"/>
    <tableColumn id="8302" xr3:uid="{A7EBC7BC-3FC8-487D-AE3A-3B05DECA9680}" name="Column8287"/>
    <tableColumn id="8303" xr3:uid="{8F149E94-6C95-4231-A0A9-E186DD623579}" name="Column8288"/>
    <tableColumn id="8304" xr3:uid="{19FF1E4B-53E1-457A-969C-72E1FA8EB2DC}" name="Column8289"/>
    <tableColumn id="8305" xr3:uid="{4F550334-8D1D-4665-BE38-A741CDCF5AA4}" name="Column8290"/>
    <tableColumn id="8306" xr3:uid="{EFC09AB7-4D8D-41EC-8CF8-EA19FD80A3B0}" name="Column8291"/>
    <tableColumn id="8307" xr3:uid="{75211497-AD17-44A3-B929-A8C4A08DE336}" name="Column8292"/>
    <tableColumn id="8308" xr3:uid="{9B0504BD-21BC-492E-B865-FEE97755BC2C}" name="Column8293"/>
    <tableColumn id="8309" xr3:uid="{0687FE50-E502-4C57-94AA-72B2BB2111A8}" name="Column8294"/>
    <tableColumn id="8310" xr3:uid="{5A78F70A-8577-403A-80D0-BE6F40EECE4E}" name="Column8295"/>
    <tableColumn id="8311" xr3:uid="{B02EFC25-9E60-4F18-A6F3-B3F76076A864}" name="Column8296"/>
    <tableColumn id="8312" xr3:uid="{FD5F31FF-FFB1-4073-9912-0CB67299376A}" name="Column8297"/>
    <tableColumn id="8313" xr3:uid="{502F23CD-C86B-4637-B976-8115D2F9760D}" name="Column8298"/>
    <tableColumn id="8314" xr3:uid="{5A66122B-71E9-4A20-B02C-8D87334DAEEB}" name="Column8299"/>
    <tableColumn id="8315" xr3:uid="{33C51678-1842-47F0-AEE7-85766AC2242A}" name="Column8300"/>
    <tableColumn id="8316" xr3:uid="{8D07FC6C-CF54-46AC-8D14-461E4785FD1C}" name="Column8301"/>
    <tableColumn id="8317" xr3:uid="{FF0B93F8-81C9-4F84-8E3B-143A673E9957}" name="Column8302"/>
    <tableColumn id="8318" xr3:uid="{36444863-3075-41C4-8FFF-5CC47F084E89}" name="Column8303"/>
    <tableColumn id="8319" xr3:uid="{A5FF0054-7155-4D7C-8C12-FE791737B6B0}" name="Column8304"/>
    <tableColumn id="8320" xr3:uid="{7175DADF-36E8-4B60-AB4F-C4BAFE5C26A7}" name="Column8305"/>
    <tableColumn id="8321" xr3:uid="{4E34E8CC-73E3-4FFA-B665-5E1E6AC77FDE}" name="Column8306"/>
    <tableColumn id="8322" xr3:uid="{AA5CA51F-26A6-462C-92B3-22E759F778D6}" name="Column8307"/>
    <tableColumn id="8323" xr3:uid="{3BAB9824-DE5F-4539-AFA5-244F400D42A2}" name="Column8308"/>
    <tableColumn id="8324" xr3:uid="{970B3887-708D-4584-AF05-16936F64BD5C}" name="Column8309"/>
    <tableColumn id="8325" xr3:uid="{96038226-560A-485E-8FC8-14FBE64AD8C2}" name="Column8310"/>
    <tableColumn id="8326" xr3:uid="{F1915030-11AF-4341-B57C-3FE4CEE9CD45}" name="Column8311"/>
    <tableColumn id="8327" xr3:uid="{FFAEBEA2-BF7D-4036-B458-1F48484E39B3}" name="Column8312"/>
    <tableColumn id="8328" xr3:uid="{55293D0B-7DCA-4F92-9EB8-E12EB7625CFF}" name="Column8313"/>
    <tableColumn id="8329" xr3:uid="{CBD5DD89-A1EE-4FE0-B529-0BA3A0CA326B}" name="Column8314"/>
    <tableColumn id="8330" xr3:uid="{47E830B3-3617-4C11-A6AA-37B6E6F23FC9}" name="Column8315"/>
    <tableColumn id="8331" xr3:uid="{5181577B-57DD-4A71-A31A-A5E3FEA59F44}" name="Column8316"/>
    <tableColumn id="8332" xr3:uid="{35243D61-FF3B-4DD2-8B33-611E63275840}" name="Column8317"/>
    <tableColumn id="8333" xr3:uid="{310C6129-B86A-48DE-8C31-7EB144E0441C}" name="Column8318"/>
    <tableColumn id="8334" xr3:uid="{11A34C70-58CB-4F42-A72F-6B65C9CC494D}" name="Column8319"/>
    <tableColumn id="8335" xr3:uid="{DB0AF043-E3BF-4395-BB8D-54DEDDE23DC9}" name="Column8320"/>
    <tableColumn id="8336" xr3:uid="{4B542074-ECC2-44C8-9103-6AFF2737EA28}" name="Column8321"/>
    <tableColumn id="8337" xr3:uid="{3C7B7FD1-F5E2-447C-A21F-C41EEBD4E885}" name="Column8322"/>
    <tableColumn id="8338" xr3:uid="{6E9A8381-285E-4D88-BEFC-63A42CEE6CE9}" name="Column8323"/>
    <tableColumn id="8339" xr3:uid="{F7635FFC-F010-49CE-B940-B2FD8433612D}" name="Column8324"/>
    <tableColumn id="8340" xr3:uid="{343F0150-97FB-40DE-9372-5412D109C69B}" name="Column8325"/>
    <tableColumn id="8341" xr3:uid="{229C5B46-7677-42E7-94C3-CA84C694036B}" name="Column8326"/>
    <tableColumn id="8342" xr3:uid="{34038E0E-AB88-4377-81A6-808A0D57DA49}" name="Column8327"/>
    <tableColumn id="8343" xr3:uid="{65971A35-1994-410C-9C90-09D18F726864}" name="Column8328"/>
    <tableColumn id="8344" xr3:uid="{5FC956DB-B861-418E-ADFF-A269F1E7495C}" name="Column8329"/>
    <tableColumn id="8345" xr3:uid="{A28D11AE-2073-4061-8BBA-0C761FC5067E}" name="Column8330"/>
    <tableColumn id="8346" xr3:uid="{AB70091B-87E0-46C8-B027-125B97187261}" name="Column8331"/>
    <tableColumn id="8347" xr3:uid="{EB0F3C5D-A56B-4065-85A2-58204359F64D}" name="Column8332"/>
    <tableColumn id="8348" xr3:uid="{246168C7-8ABF-4B0A-89B6-C17D40D81052}" name="Column8333"/>
    <tableColumn id="8349" xr3:uid="{AFE0968E-5891-4F47-B8D7-3E5803B87841}" name="Column8334"/>
    <tableColumn id="8350" xr3:uid="{B5AC448E-8816-4DFF-A12F-1693A5E71275}" name="Column8335"/>
    <tableColumn id="8351" xr3:uid="{801FDA3B-B952-4D45-A44C-51598AD13E0F}" name="Column8336"/>
    <tableColumn id="8352" xr3:uid="{4CE786B8-D842-4D8B-924A-1B26EE2E95F7}" name="Column8337"/>
    <tableColumn id="8353" xr3:uid="{3972A4C5-1893-449A-8032-121BAD315843}" name="Column8338"/>
    <tableColumn id="8354" xr3:uid="{1306F843-906B-4607-8F0A-2D5A4A1B1F43}" name="Column8339"/>
    <tableColumn id="8355" xr3:uid="{C648275B-7583-4212-8524-8DD7F5029E58}" name="Column8340"/>
    <tableColumn id="8356" xr3:uid="{30599857-D3E8-4BE6-ADB6-F5153AD2DCBA}" name="Column8341"/>
    <tableColumn id="8357" xr3:uid="{2F3866C3-3BB2-4B9B-8321-677CFE34728C}" name="Column8342"/>
    <tableColumn id="8358" xr3:uid="{A0B166DA-3525-428B-B72F-4F858F432E03}" name="Column8343"/>
    <tableColumn id="8359" xr3:uid="{DE4A98C5-AA71-45C8-83D5-BF567B5B6C2A}" name="Column8344"/>
    <tableColumn id="8360" xr3:uid="{66E4683C-B3A1-4AA8-B0BA-88BE0C3F0AFC}" name="Column8345"/>
    <tableColumn id="8361" xr3:uid="{8D93BF19-71EB-4FAC-AD48-49285A3D2280}" name="Column8346"/>
    <tableColumn id="8362" xr3:uid="{0500F04E-870F-4963-8499-1040356523A7}" name="Column8347"/>
    <tableColumn id="8363" xr3:uid="{3BA0F579-0116-445B-ACE4-C3C694502B6B}" name="Column8348"/>
    <tableColumn id="8364" xr3:uid="{B3E0582E-225A-43A4-890A-A14E671DB055}" name="Column8349"/>
    <tableColumn id="8365" xr3:uid="{20F84AA9-7D97-4952-886B-803CF96966CE}" name="Column8350"/>
    <tableColumn id="8366" xr3:uid="{E31E8CD1-4E32-4521-ADDC-ECD1350CA46A}" name="Column8351"/>
    <tableColumn id="8367" xr3:uid="{0478A3C6-6FBC-4D1F-9AD1-BBD098C4773D}" name="Column8352"/>
    <tableColumn id="8368" xr3:uid="{F54223B3-710E-4C9D-ADE4-606B708DEC1E}" name="Column8353"/>
    <tableColumn id="8369" xr3:uid="{CEB2A4B3-695D-4301-AB81-3759963AA680}" name="Column8354"/>
    <tableColumn id="8370" xr3:uid="{028D4A1A-51D3-4BF1-BA40-8185B24DFFD3}" name="Column8355"/>
    <tableColumn id="8371" xr3:uid="{84019AE9-6B81-4A70-A8F4-EE07C5E4BF0B}" name="Column8356"/>
    <tableColumn id="8372" xr3:uid="{51FCC2C5-2EA1-4C12-BEDC-62453DA36E8F}" name="Column8357"/>
    <tableColumn id="8373" xr3:uid="{DCE1698F-410E-41AD-824C-E7D37048FB9B}" name="Column8358"/>
    <tableColumn id="8374" xr3:uid="{C415BE34-0A24-4446-993C-99CB6732A59F}" name="Column8359"/>
    <tableColumn id="8375" xr3:uid="{DEFED56E-FD40-40D4-9899-B812D094D416}" name="Column8360"/>
    <tableColumn id="8376" xr3:uid="{9798308A-6058-4174-B9D5-AEF708D74045}" name="Column8361"/>
    <tableColumn id="8377" xr3:uid="{7D5B8E98-EB1D-4A29-9169-C540AC1FD1A7}" name="Column8362"/>
    <tableColumn id="8378" xr3:uid="{174ECFDC-D413-4FCE-9DE9-322E47F3E826}" name="Column8363"/>
    <tableColumn id="8379" xr3:uid="{E16AB4ED-FD3C-443C-B749-68FC2D1CFC98}" name="Column8364"/>
    <tableColumn id="8380" xr3:uid="{2AF150CB-A3A3-44D0-AD41-E3FD611A3D2C}" name="Column8365"/>
    <tableColumn id="8381" xr3:uid="{342331A5-6323-430A-A223-8E2F5EB6A817}" name="Column8366"/>
    <tableColumn id="8382" xr3:uid="{EAD8F3E5-913D-4517-BA41-96E867280131}" name="Column8367"/>
    <tableColumn id="8383" xr3:uid="{85FAC805-E47E-4C3B-B9C9-29A8C8196691}" name="Column8368"/>
    <tableColumn id="8384" xr3:uid="{17895777-5377-4106-9D33-E05A8753153B}" name="Column8369"/>
    <tableColumn id="8385" xr3:uid="{4767D2A7-6EF4-4E9F-9169-84E1DFE07314}" name="Column8370"/>
    <tableColumn id="8386" xr3:uid="{17EB5973-7535-4426-96E8-AA031601F8EB}" name="Column8371"/>
    <tableColumn id="8387" xr3:uid="{C10D48B5-4A23-41B9-A52A-CB7B4067FC97}" name="Column8372"/>
    <tableColumn id="8388" xr3:uid="{8EB8DB3E-8547-46F9-B412-353D21E35167}" name="Column8373"/>
    <tableColumn id="8389" xr3:uid="{47032026-4D30-447A-8AF0-40EB0C41412B}" name="Column8374"/>
    <tableColumn id="8390" xr3:uid="{1B5A5B39-7FB6-42EC-AAA2-3BACC505F06C}" name="Column8375"/>
    <tableColumn id="8391" xr3:uid="{A55DEF56-D4C1-42AA-8A8F-7321E1AE592B}" name="Column8376"/>
    <tableColumn id="8392" xr3:uid="{636E45E2-A5D4-4E66-9438-698A02F424A5}" name="Column8377"/>
    <tableColumn id="8393" xr3:uid="{EE58B1BE-ECD8-4296-8904-417BEDE4D7DC}" name="Column8378"/>
    <tableColumn id="8394" xr3:uid="{62800B5F-28B4-474C-BB54-8894E52A8E5D}" name="Column8379"/>
    <tableColumn id="8395" xr3:uid="{CCA69FFD-71C1-499A-9053-B542BC30A7E2}" name="Column8380"/>
    <tableColumn id="8396" xr3:uid="{54071FDB-092A-43A3-AB7E-19F1F6190E69}" name="Column8381"/>
    <tableColumn id="8397" xr3:uid="{B322E8AD-514C-471D-94C1-D48FAD21B60E}" name="Column8382"/>
    <tableColumn id="8398" xr3:uid="{C1FAD73E-1BAE-4905-8D50-8F2D378F6AD1}" name="Column8383"/>
    <tableColumn id="8399" xr3:uid="{BB8616FE-A2DB-4DEE-947E-AFA994D7A43A}" name="Column8384"/>
    <tableColumn id="8400" xr3:uid="{C4D1EE3E-6E33-4186-81D0-0837990AF977}" name="Column8385"/>
    <tableColumn id="8401" xr3:uid="{03DBB733-6B4B-4F7B-A261-81AFB05A9702}" name="Column8386"/>
    <tableColumn id="8402" xr3:uid="{1D4E154E-F3CB-4302-8702-9C680C28D765}" name="Column8387"/>
    <tableColumn id="8403" xr3:uid="{20716F06-234C-4385-B266-71B5B9C6B04F}" name="Column8388"/>
    <tableColumn id="8404" xr3:uid="{0222A1A2-EB52-4A6F-9725-16427FC814AE}" name="Column8389"/>
    <tableColumn id="8405" xr3:uid="{E02D257C-5236-4EA5-B2E5-7D0DF957D6D5}" name="Column8390"/>
    <tableColumn id="8406" xr3:uid="{E623001F-D435-4346-9D88-C178415AF874}" name="Column8391"/>
    <tableColumn id="8407" xr3:uid="{23C4078F-D679-4D8D-8292-61FD6C8E1939}" name="Column8392"/>
    <tableColumn id="8408" xr3:uid="{9901B29A-1F4C-4140-8808-6DDCE32422B6}" name="Column8393"/>
    <tableColumn id="8409" xr3:uid="{FEE2109C-8AD0-4369-BC85-C3B52A09E2F0}" name="Column8394"/>
    <tableColumn id="8410" xr3:uid="{19EF3FC2-B612-467B-B12F-7A78FF792E84}" name="Column8395"/>
    <tableColumn id="8411" xr3:uid="{F9968DE9-241D-437C-B0E5-63CA77CB0031}" name="Column8396"/>
    <tableColumn id="8412" xr3:uid="{0871F0CC-B7FC-4DA0-9324-363693C99585}" name="Column8397"/>
    <tableColumn id="8413" xr3:uid="{B26F0D46-07B1-4B76-84B6-4BA0EF431736}" name="Column8398"/>
    <tableColumn id="8414" xr3:uid="{498E3469-03B2-49E1-ABEB-6FC4307D82E1}" name="Column8399"/>
    <tableColumn id="8415" xr3:uid="{2287C714-F11F-4D8F-A7FA-829E4E8A302B}" name="Column8400"/>
    <tableColumn id="8416" xr3:uid="{EC817B47-E924-48D6-B5E2-B2BF3844A308}" name="Column8401"/>
    <tableColumn id="8417" xr3:uid="{1AC8FFAC-E12D-4F8C-AD40-B3626662A227}" name="Column8402"/>
    <tableColumn id="8418" xr3:uid="{E7F2C97E-1346-47CC-8CAF-C9ED499C7523}" name="Column8403"/>
    <tableColumn id="8419" xr3:uid="{B1D79661-35E5-4930-8E34-F0597FA275E7}" name="Column8404"/>
    <tableColumn id="8420" xr3:uid="{4150F00F-3EE9-41D4-B489-7051B3960A5D}" name="Column8405"/>
    <tableColumn id="8421" xr3:uid="{D1E9836C-C89D-463E-9CFA-9F801CB85770}" name="Column8406"/>
    <tableColumn id="8422" xr3:uid="{90022018-8791-4737-AD96-359DB85F6AC7}" name="Column8407"/>
    <tableColumn id="8423" xr3:uid="{913A9DC1-1ACD-49EE-93A5-278BC7380E30}" name="Column8408"/>
    <tableColumn id="8424" xr3:uid="{C2462DE6-AA60-49E6-A288-E487A01EFFAD}" name="Column8409"/>
    <tableColumn id="8425" xr3:uid="{74757918-36D0-4A28-A9EF-97795767DA20}" name="Column8410"/>
    <tableColumn id="8426" xr3:uid="{CF216BA7-A4C4-4AB6-ADD1-AA6F5D023C41}" name="Column8411"/>
    <tableColumn id="8427" xr3:uid="{36E6BE98-9E38-4801-89F1-2025029ADE16}" name="Column8412"/>
    <tableColumn id="8428" xr3:uid="{4127A543-FA4D-4B0F-84DD-8DD4EF135482}" name="Column8413"/>
    <tableColumn id="8429" xr3:uid="{82CF1E2F-DED7-4449-8CBF-0748EFAEB8F2}" name="Column8414"/>
    <tableColumn id="8430" xr3:uid="{88189BA6-78EC-443F-9EE5-3B1BCC574E03}" name="Column8415"/>
    <tableColumn id="8431" xr3:uid="{225FDA8E-35F8-4593-B665-AD66AADB74D1}" name="Column8416"/>
    <tableColumn id="8432" xr3:uid="{86B5C09D-C546-4B7F-9834-6B53CA69445E}" name="Column8417"/>
    <tableColumn id="8433" xr3:uid="{032169CB-3181-4714-B820-F56F99F3F213}" name="Column8418"/>
    <tableColumn id="8434" xr3:uid="{20C15929-5D9B-41B8-8CE9-C23FD3DE29C8}" name="Column8419"/>
    <tableColumn id="8435" xr3:uid="{233AE69E-694C-46E4-BCE0-129EBDE8DB7B}" name="Column8420"/>
    <tableColumn id="8436" xr3:uid="{5F89E24D-C4B7-4493-8B10-AF1FC1C82F2F}" name="Column8421"/>
    <tableColumn id="8437" xr3:uid="{7EBF6CAC-338F-43D0-9C0E-1E723CCF3617}" name="Column8422"/>
    <tableColumn id="8438" xr3:uid="{47E344F7-25C8-4032-A64E-5CA513D5412F}" name="Column8423"/>
    <tableColumn id="8439" xr3:uid="{25EDA45F-5412-4F5B-9EB5-B973021CF76C}" name="Column8424"/>
    <tableColumn id="8440" xr3:uid="{1611492E-459F-4C24-B31F-31EC17B9F075}" name="Column8425"/>
    <tableColumn id="8441" xr3:uid="{9278A983-FE5F-40DF-8A48-08E280E779F0}" name="Column8426"/>
    <tableColumn id="8442" xr3:uid="{4F8A8650-6F39-49CD-BD20-8F024567F146}" name="Column8427"/>
    <tableColumn id="8443" xr3:uid="{2C26E182-F0AA-41EE-A388-EC069296E33F}" name="Column8428"/>
    <tableColumn id="8444" xr3:uid="{133AB748-C19C-4A03-B858-A04470A9AB1A}" name="Column8429"/>
    <tableColumn id="8445" xr3:uid="{80E2E99E-057D-49D1-9109-5D9EFDB1C224}" name="Column8430"/>
    <tableColumn id="8446" xr3:uid="{8B3B6F6E-119B-4F01-A64C-6CFE7C315D77}" name="Column8431"/>
    <tableColumn id="8447" xr3:uid="{1946A983-AB96-4BE5-B279-D9473B7440D0}" name="Column8432"/>
    <tableColumn id="8448" xr3:uid="{975F32AA-6443-40F0-9799-49EDD21BC14E}" name="Column8433"/>
    <tableColumn id="8449" xr3:uid="{A485E696-D697-49A0-BB4A-F3B106D61E21}" name="Column8434"/>
    <tableColumn id="8450" xr3:uid="{4D76CF9E-F62A-4756-8A56-8E41D3EBEAA2}" name="Column8435"/>
    <tableColumn id="8451" xr3:uid="{6301AE78-B7D4-441E-A183-70A965D09008}" name="Column8436"/>
    <tableColumn id="8452" xr3:uid="{D3646A74-6A0A-4FDF-BEB3-3272DF4A7B43}" name="Column8437"/>
    <tableColumn id="8453" xr3:uid="{4F5DDFF4-F110-4744-BAD9-A105CE47F8A0}" name="Column8438"/>
    <tableColumn id="8454" xr3:uid="{88668D4A-2659-429A-90A2-DE99A8ED1AC6}" name="Column8439"/>
    <tableColumn id="8455" xr3:uid="{A67E129A-99A4-4727-892B-854EF77048C6}" name="Column8440"/>
    <tableColumn id="8456" xr3:uid="{EF8BE712-6D0D-45FD-8222-DFAE44E565D4}" name="Column8441"/>
    <tableColumn id="8457" xr3:uid="{316A4631-310F-4182-94D5-E1C3222868E8}" name="Column8442"/>
    <tableColumn id="8458" xr3:uid="{96204E16-5CB1-4A9A-8210-4E1ED926487C}" name="Column8443"/>
    <tableColumn id="8459" xr3:uid="{5B64C627-B16E-4678-83C3-EE5269CC1269}" name="Column8444"/>
    <tableColumn id="8460" xr3:uid="{D218D4E8-82D4-49B0-B506-F152BF19A749}" name="Column8445"/>
    <tableColumn id="8461" xr3:uid="{AC5D7A83-A683-483C-B976-636BFB821852}" name="Column8446"/>
    <tableColumn id="8462" xr3:uid="{8EE71AC4-CD14-4EB5-9BD3-F76A10480017}" name="Column8447"/>
    <tableColumn id="8463" xr3:uid="{CEA703F7-4159-4515-90F3-815D5A02BC57}" name="Column8448"/>
    <tableColumn id="8464" xr3:uid="{6DCE9BC1-857F-4C9F-98FF-8C43C98C21A0}" name="Column8449"/>
    <tableColumn id="8465" xr3:uid="{0CAF23B4-A3D9-416B-B62D-E8F04E9B7CA1}" name="Column8450"/>
    <tableColumn id="8466" xr3:uid="{AD03B601-C959-403B-B0D1-A96E98433067}" name="Column8451"/>
    <tableColumn id="8467" xr3:uid="{B8F9D5D2-DA18-448B-A07B-B0AA8C8F55A3}" name="Column8452"/>
    <tableColumn id="8468" xr3:uid="{37E2C9D3-59FF-4E34-B730-E4F0CB91ED41}" name="Column8453"/>
    <tableColumn id="8469" xr3:uid="{B964413B-6CB0-4524-A2C6-D9BAE2DF5B9E}" name="Column8454"/>
    <tableColumn id="8470" xr3:uid="{F4908DD1-3C93-41A7-98F8-D471B1B3D533}" name="Column8455"/>
    <tableColumn id="8471" xr3:uid="{735DCAD8-DA62-4D60-816C-BE992CC25C35}" name="Column8456"/>
    <tableColumn id="8472" xr3:uid="{E191A56A-EB3F-450E-9F39-2113EB8C434A}" name="Column8457"/>
    <tableColumn id="8473" xr3:uid="{9912ABC8-241D-4F64-A205-B9905E0443E8}" name="Column8458"/>
    <tableColumn id="8474" xr3:uid="{DF31571E-25C5-4A43-A91D-4537A1408178}" name="Column8459"/>
    <tableColumn id="8475" xr3:uid="{01E74E2C-7FA4-4989-AFC4-CACCC831F7A3}" name="Column8460"/>
    <tableColumn id="8476" xr3:uid="{0794E13C-2512-458E-8B62-7359E1059840}" name="Column8461"/>
    <tableColumn id="8477" xr3:uid="{D011268C-8185-408B-9D40-61E0FBD43A43}" name="Column8462"/>
    <tableColumn id="8478" xr3:uid="{48D47B9C-E4ED-4C96-9003-B11527C4F11E}" name="Column8463"/>
    <tableColumn id="8479" xr3:uid="{8D9A2BC2-D32C-4F4C-B935-CFD0CAA54617}" name="Column8464"/>
    <tableColumn id="8480" xr3:uid="{7B374151-98A8-4C40-B075-B8BDA4767E8D}" name="Column8465"/>
    <tableColumn id="8481" xr3:uid="{567D4116-E5AD-4067-B1D5-2BF45A52B943}" name="Column8466"/>
    <tableColumn id="8482" xr3:uid="{3DD709A9-0A5E-4AD5-9FE7-FED1171572E1}" name="Column8467"/>
    <tableColumn id="8483" xr3:uid="{FA5192AA-B66C-47F3-B7FB-E35B96730D67}" name="Column8468"/>
    <tableColumn id="8484" xr3:uid="{6F8A37A3-E23F-4B18-92D6-F2E7981DF616}" name="Column8469"/>
    <tableColumn id="8485" xr3:uid="{FCEAAE91-B3B0-427B-BD4A-4023490CCB34}" name="Column8470"/>
    <tableColumn id="8486" xr3:uid="{F0E9947B-C2F4-4466-AC2D-9039FDDB7058}" name="Column8471"/>
    <tableColumn id="8487" xr3:uid="{7EACE955-80CE-4588-9DF6-764E18FBF29A}" name="Column8472"/>
    <tableColumn id="8488" xr3:uid="{C41A3CF8-E294-4DE0-8EBF-AC55D3FFDC23}" name="Column8473"/>
    <tableColumn id="8489" xr3:uid="{E393F3BE-8A52-4E74-A9FE-CA4DEE73AE2F}" name="Column8474"/>
    <tableColumn id="8490" xr3:uid="{ECFEBC19-2873-4FA6-8E1D-975FC594D11C}" name="Column8475"/>
    <tableColumn id="8491" xr3:uid="{8333A3F9-0F89-44BA-841A-A916978A79D0}" name="Column8476"/>
    <tableColumn id="8492" xr3:uid="{218406AD-9571-4191-8864-FDC012DFAD0B}" name="Column8477"/>
    <tableColumn id="8493" xr3:uid="{FD857337-1658-4FA3-B615-B6959C8B2B64}" name="Column8478"/>
    <tableColumn id="8494" xr3:uid="{96A84262-2F4E-4923-9C8E-EBF162F07A9B}" name="Column8479"/>
    <tableColumn id="8495" xr3:uid="{C518C9CA-BE79-4585-8CEE-13903A2E5D01}" name="Column8480"/>
    <tableColumn id="8496" xr3:uid="{DB9224FE-040C-455B-89ED-12039D51FBF9}" name="Column8481"/>
    <tableColumn id="8497" xr3:uid="{E18C55A4-126F-4D55-8741-38828067B412}" name="Column8482"/>
    <tableColumn id="8498" xr3:uid="{D85D20AF-6913-4966-9FCD-93C3F7D58A91}" name="Column8483"/>
    <tableColumn id="8499" xr3:uid="{24104D9C-51FC-43C3-9C20-A978271FF67D}" name="Column8484"/>
    <tableColumn id="8500" xr3:uid="{AA76AEFD-EDA8-4DE1-BA63-D5B34B9BB178}" name="Column8485"/>
    <tableColumn id="8501" xr3:uid="{EC81294B-E0F1-4056-868F-D33AC6E5FBB7}" name="Column8486"/>
    <tableColumn id="8502" xr3:uid="{5484B513-6D06-47E6-9BCB-55D2D1C57D5B}" name="Column8487"/>
    <tableColumn id="8503" xr3:uid="{1715BD68-E943-4C53-B21D-A888DA698E83}" name="Column8488"/>
    <tableColumn id="8504" xr3:uid="{EDF07EF5-13CB-4C23-A712-09487F80FA98}" name="Column8489"/>
    <tableColumn id="8505" xr3:uid="{75042211-2969-4122-A385-13A4D2AEA73A}" name="Column8490"/>
    <tableColumn id="8506" xr3:uid="{F60C3915-3667-4654-931E-8C9A4530659A}" name="Column8491"/>
    <tableColumn id="8507" xr3:uid="{779BC584-FF3A-4AC6-9F01-914952F95850}" name="Column8492"/>
    <tableColumn id="8508" xr3:uid="{1A876A83-ACD5-4059-8048-C4234329C142}" name="Column8493"/>
    <tableColumn id="8509" xr3:uid="{AFFA9803-E42D-4D1D-8EEA-D5C9DFCA357A}" name="Column8494"/>
    <tableColumn id="8510" xr3:uid="{0A960FAA-D63F-4E54-9ABC-CDACF2E78F4A}" name="Column8495"/>
    <tableColumn id="8511" xr3:uid="{922CF926-8C27-4FB7-9EF9-37B290B921BC}" name="Column8496"/>
    <tableColumn id="8512" xr3:uid="{604426F3-742B-403C-8F82-F0C798EFE02D}" name="Column8497"/>
    <tableColumn id="8513" xr3:uid="{6B5E5B43-B0AD-43A0-B2DD-6FFED0950A46}" name="Column8498"/>
    <tableColumn id="8514" xr3:uid="{360B875D-52B5-4CC4-BF0A-E008D693E31D}" name="Column8499"/>
    <tableColumn id="8515" xr3:uid="{4DA16022-D3F7-4178-BFFE-66FBDB3A006A}" name="Column8500"/>
    <tableColumn id="8516" xr3:uid="{AF616DA1-1CD0-400B-959B-0E8B5DD484F2}" name="Column8501"/>
    <tableColumn id="8517" xr3:uid="{3D6E867E-991A-48E6-8730-6674BBD16163}" name="Column8502"/>
    <tableColumn id="8518" xr3:uid="{0C8EDF2C-EE0A-4F69-A0B7-6C9F97ED0651}" name="Column8503"/>
    <tableColumn id="8519" xr3:uid="{1DAC93B6-29F2-4304-B863-B8391A35B79E}" name="Column8504"/>
    <tableColumn id="8520" xr3:uid="{5143D4AF-DDBD-4400-8F4E-0F6020C03069}" name="Column8505"/>
    <tableColumn id="8521" xr3:uid="{EF2D615B-7C23-4312-96D3-2FA016C7E2FE}" name="Column8506"/>
    <tableColumn id="8522" xr3:uid="{FFD7DC64-1E71-44B7-9ADF-203A70FF3469}" name="Column8507"/>
    <tableColumn id="8523" xr3:uid="{42EC9807-3BF3-4F57-B221-E9535B24F734}" name="Column8508"/>
    <tableColumn id="8524" xr3:uid="{75416CDE-460B-40E1-BAE4-09DF13794B3E}" name="Column8509"/>
    <tableColumn id="8525" xr3:uid="{76F08B64-A058-4EA1-B27D-97EFE85CBD6C}" name="Column8510"/>
    <tableColumn id="8526" xr3:uid="{315CA379-D37A-46EE-96BD-171FFE2CF124}" name="Column8511"/>
    <tableColumn id="8527" xr3:uid="{9BBB0DEA-3CAB-4EE6-AF69-2FA8B0442BE5}" name="Column8512"/>
    <tableColumn id="8528" xr3:uid="{0A5B7B2E-AE4C-45DB-842B-E6371043AD2E}" name="Column8513"/>
    <tableColumn id="8529" xr3:uid="{9E72B70D-F167-49E9-93CD-A34D7D67595F}" name="Column8514"/>
    <tableColumn id="8530" xr3:uid="{70A08934-0851-4164-90D3-7C68EAA7586F}" name="Column8515"/>
    <tableColumn id="8531" xr3:uid="{7EB02298-0A83-4894-BB60-F6035F34B110}" name="Column8516"/>
    <tableColumn id="8532" xr3:uid="{A7C81046-6C1F-4894-A986-E4F549ECCC75}" name="Column8517"/>
    <tableColumn id="8533" xr3:uid="{18C80562-6B4D-445F-B7D2-241934B49536}" name="Column8518"/>
    <tableColumn id="8534" xr3:uid="{A4D1BD72-EB2B-494B-9F58-F3713F1E6708}" name="Column8519"/>
    <tableColumn id="8535" xr3:uid="{0E43E443-18F0-45C6-95CD-442CA9A089B3}" name="Column8520"/>
    <tableColumn id="8536" xr3:uid="{06ECA265-EFCA-4761-9DB3-BB41255276BD}" name="Column8521"/>
    <tableColumn id="8537" xr3:uid="{F71E36BB-6974-4995-9C71-24AA8723F328}" name="Column8522"/>
    <tableColumn id="8538" xr3:uid="{D6085FD9-E60C-41CF-A67F-475572E5D0C9}" name="Column8523"/>
    <tableColumn id="8539" xr3:uid="{48DA104F-6FFF-4B75-A8FB-279806E82AF3}" name="Column8524"/>
    <tableColumn id="8540" xr3:uid="{9B0CBBB5-C2A8-46FA-A1B8-E6BDBDF27E1A}" name="Column8525"/>
    <tableColumn id="8541" xr3:uid="{7E392462-2C78-49A0-B932-9B1AFA2213CD}" name="Column8526"/>
    <tableColumn id="8542" xr3:uid="{60AE9F34-01E3-49DC-ADC7-78D8C565924A}" name="Column8527"/>
    <tableColumn id="8543" xr3:uid="{2EC7AC26-3294-4A4D-919D-5CCBE3818C0F}" name="Column8528"/>
    <tableColumn id="8544" xr3:uid="{DBCEA5C5-7017-4A97-B8FD-ADECEA606EC1}" name="Column8529"/>
    <tableColumn id="8545" xr3:uid="{F6D45A6C-E2D6-4793-8E9C-2DD42FA2AF03}" name="Column8530"/>
    <tableColumn id="8546" xr3:uid="{9CF6D23E-EC4F-4F46-B915-FEB12DBD3820}" name="Column8531"/>
    <tableColumn id="8547" xr3:uid="{6DB93C24-B407-4B32-9E89-0B903C7B5D74}" name="Column8532"/>
    <tableColumn id="8548" xr3:uid="{EF81F46F-6BD1-48C3-9638-E889DEBF957F}" name="Column8533"/>
    <tableColumn id="8549" xr3:uid="{FC7D2FF5-EE22-49ED-A43F-D3FA43570541}" name="Column8534"/>
    <tableColumn id="8550" xr3:uid="{154CC9E5-9A81-4EA0-86FA-C027E86D8E9D}" name="Column8535"/>
    <tableColumn id="8551" xr3:uid="{4FC95450-5F3F-42D8-893C-074041D1510D}" name="Column8536"/>
    <tableColumn id="8552" xr3:uid="{11444FF0-5237-4C67-A306-100D95C16958}" name="Column8537"/>
    <tableColumn id="8553" xr3:uid="{62BF1907-E854-420B-BCA2-51BC7070B67E}" name="Column8538"/>
    <tableColumn id="8554" xr3:uid="{E16DBA47-D719-49E7-BB80-18A9F1AA23F9}" name="Column8539"/>
    <tableColumn id="8555" xr3:uid="{8592279D-E73C-46E9-B4D6-CDBB07792381}" name="Column8540"/>
    <tableColumn id="8556" xr3:uid="{109C4E10-0E47-4B04-9D8A-0C27DE37A87C}" name="Column8541"/>
    <tableColumn id="8557" xr3:uid="{00EC9AC6-E9CF-47CB-9B14-1C9E097B45C0}" name="Column8542"/>
    <tableColumn id="8558" xr3:uid="{CF7195A6-4CBE-423B-8A37-476823B5F40C}" name="Column8543"/>
    <tableColumn id="8559" xr3:uid="{0CBE3FC8-5801-44F5-9AC3-BC0BBD9999EE}" name="Column8544"/>
    <tableColumn id="8560" xr3:uid="{F5815586-3CCE-41F3-BE58-A715984F18CA}" name="Column8545"/>
    <tableColumn id="8561" xr3:uid="{7BFCBF73-476E-4FB1-8853-9C89EC6EAA34}" name="Column8546"/>
    <tableColumn id="8562" xr3:uid="{2BC569E2-99AD-48C8-AD1A-A8425901038E}" name="Column8547"/>
    <tableColumn id="8563" xr3:uid="{4D5610CE-1D8A-41ED-803F-678339D6F401}" name="Column8548"/>
    <tableColumn id="8564" xr3:uid="{20992F0A-C372-4D0F-8379-4F6582CFD8F6}" name="Column8549"/>
    <tableColumn id="8565" xr3:uid="{4AEEFA5E-7DC8-49CB-BAC5-46510A24209F}" name="Column8550"/>
    <tableColumn id="8566" xr3:uid="{4D7ACF99-C35C-4FA1-B2DD-418A7125206D}" name="Column8551"/>
    <tableColumn id="8567" xr3:uid="{30278EA2-2673-4DC4-8183-F235D9336196}" name="Column8552"/>
    <tableColumn id="8568" xr3:uid="{603E1CC0-D609-49B2-AE05-D84E06C06795}" name="Column8553"/>
    <tableColumn id="8569" xr3:uid="{76A1BF4D-F5EE-475C-8C34-3D03BA5D6ED3}" name="Column8554"/>
    <tableColumn id="8570" xr3:uid="{3994DED2-5B4F-4BA7-B1B4-DB1D2C234E55}" name="Column8555"/>
    <tableColumn id="8571" xr3:uid="{C60BD1B4-01C1-42E7-ADEB-B84DB0A66142}" name="Column8556"/>
    <tableColumn id="8572" xr3:uid="{D54B52BF-0DEC-4D1E-BB46-69D9BE68A68C}" name="Column8557"/>
    <tableColumn id="8573" xr3:uid="{B6AE8AD3-7140-403A-8D6F-F8DA2A8A007A}" name="Column8558"/>
    <tableColumn id="8574" xr3:uid="{4BB8E8A4-8D93-4CD7-B7AB-CA2C151D194D}" name="Column8559"/>
    <tableColumn id="8575" xr3:uid="{2B6624DB-2529-4D1F-B0C8-1251A5DE1DEC}" name="Column8560"/>
    <tableColumn id="8576" xr3:uid="{7DD6CD45-108C-4A86-83A9-C43548C50819}" name="Column8561"/>
    <tableColumn id="8577" xr3:uid="{83773B27-AA1C-4729-AE66-5CF5B1801219}" name="Column8562"/>
    <tableColumn id="8578" xr3:uid="{02FB11B3-0AE3-40E3-9186-3E1C497D5B82}" name="Column8563"/>
    <tableColumn id="8579" xr3:uid="{CE56F780-D4E6-4ACD-B844-AE92C1FABA79}" name="Column8564"/>
    <tableColumn id="8580" xr3:uid="{5154456F-CE3A-48DB-893E-F097F2A83F91}" name="Column8565"/>
    <tableColumn id="8581" xr3:uid="{F1E6D583-8222-40B6-A828-C143EB6A6C36}" name="Column8566"/>
    <tableColumn id="8582" xr3:uid="{2B63EE4D-3F65-470A-9207-B6C85D8DB410}" name="Column8567"/>
    <tableColumn id="8583" xr3:uid="{D295CF4D-9C05-42F3-A9D5-099432768DB1}" name="Column8568"/>
    <tableColumn id="8584" xr3:uid="{6A78BA83-F666-4315-9C57-F41B9F4EE2F7}" name="Column8569"/>
    <tableColumn id="8585" xr3:uid="{E2D4AEEF-6FD1-4D39-87FF-6732166183C4}" name="Column8570"/>
    <tableColumn id="8586" xr3:uid="{6ABE6D21-B45B-41C4-B8ED-6C8A9D6E88AE}" name="Column8571"/>
    <tableColumn id="8587" xr3:uid="{35C7C9EB-1FCB-47AA-BDE1-849770242B85}" name="Column8572"/>
    <tableColumn id="8588" xr3:uid="{B556AC96-EA3F-4BB5-B8F0-85F1537A8D14}" name="Column8573"/>
    <tableColumn id="8589" xr3:uid="{39D91A20-B3F3-46EE-8085-E3CD7BDE00AE}" name="Column8574"/>
    <tableColumn id="8590" xr3:uid="{4F2B4B58-92C5-4CA8-8794-67922E3DC310}" name="Column8575"/>
    <tableColumn id="8591" xr3:uid="{99155296-4D68-4452-924A-531F94E6BD27}" name="Column8576"/>
    <tableColumn id="8592" xr3:uid="{031E2C8E-2595-4F88-B319-399A4C9F3B5A}" name="Column8577"/>
    <tableColumn id="8593" xr3:uid="{52921904-BC89-4474-9A23-BC3E2FB64E96}" name="Column8578"/>
    <tableColumn id="8594" xr3:uid="{3B121538-D75D-4D8A-8BF0-91D3B55AA694}" name="Column8579"/>
    <tableColumn id="8595" xr3:uid="{7303B451-4630-4CF1-940E-105501C52E4C}" name="Column8580"/>
    <tableColumn id="8596" xr3:uid="{D975317D-1AFD-422D-A110-9B77B8B41E20}" name="Column8581"/>
    <tableColumn id="8597" xr3:uid="{84AD75AC-10BA-4198-B588-28F11242A274}" name="Column8582"/>
    <tableColumn id="8598" xr3:uid="{1BD83E2D-E082-44BB-868B-B00E97F7EEC6}" name="Column8583"/>
    <tableColumn id="8599" xr3:uid="{CA9CD4B7-530D-4DD2-A23E-54F2B810885F}" name="Column8584"/>
    <tableColumn id="8600" xr3:uid="{322AC1FB-F428-4961-8D23-1F779C6401A1}" name="Column8585"/>
    <tableColumn id="8601" xr3:uid="{EB8A2F61-22D3-47F1-9C93-2C8A5560835E}" name="Column8586"/>
    <tableColumn id="8602" xr3:uid="{69D2079B-23AF-4113-AE4C-B9059DF45EDB}" name="Column8587"/>
    <tableColumn id="8603" xr3:uid="{BD435172-9FB0-4F6F-904F-2CF70B64232B}" name="Column8588"/>
    <tableColumn id="8604" xr3:uid="{683CC4AF-4C13-446C-9C76-596DA531575F}" name="Column8589"/>
    <tableColumn id="8605" xr3:uid="{F51CA91A-3965-4A9B-8A18-E37B74F34786}" name="Column8590"/>
    <tableColumn id="8606" xr3:uid="{42172E2A-48C2-44BD-80DB-4F0181B928A5}" name="Column8591"/>
    <tableColumn id="8607" xr3:uid="{2E8C24C8-2179-48E7-A66E-640D43D726C0}" name="Column8592"/>
    <tableColumn id="8608" xr3:uid="{750E6A9D-BC46-47FE-9ADF-C949589E1382}" name="Column8593"/>
    <tableColumn id="8609" xr3:uid="{C1ECBE76-9370-4C15-B016-3FDCBC997952}" name="Column8594"/>
    <tableColumn id="8610" xr3:uid="{3DD8F9FD-775C-4AEA-A096-E67E30F1912E}" name="Column8595"/>
    <tableColumn id="8611" xr3:uid="{47D0BD03-AC6E-4539-9320-DEA57E83E323}" name="Column8596"/>
    <tableColumn id="8612" xr3:uid="{E877DC02-9A37-4DAD-B4FC-FACC717623D4}" name="Column8597"/>
    <tableColumn id="8613" xr3:uid="{F299A3AA-9F61-4B85-9DB0-0C22D6D6595F}" name="Column8598"/>
    <tableColumn id="8614" xr3:uid="{F57C9B76-47DC-4F69-8536-F546751DEBB0}" name="Column8599"/>
    <tableColumn id="8615" xr3:uid="{88E16C04-3156-401A-8134-7DDC5B6A13E1}" name="Column8600"/>
    <tableColumn id="8616" xr3:uid="{782BB830-5073-4347-A1B7-13613DDA94C9}" name="Column8601"/>
    <tableColumn id="8617" xr3:uid="{F18CDEC7-A405-4913-98FF-4A9A3F53088E}" name="Column8602"/>
    <tableColumn id="8618" xr3:uid="{1D7B1590-7541-468E-A603-831C88204A77}" name="Column8603"/>
    <tableColumn id="8619" xr3:uid="{C160A055-17D8-4E2A-B177-88C2B10F2BA6}" name="Column8604"/>
    <tableColumn id="8620" xr3:uid="{4F13D72C-64D9-402A-B5F6-84BFCE6CF1A4}" name="Column8605"/>
    <tableColumn id="8621" xr3:uid="{6EDC7F99-5B34-481F-99F4-1A7807340F11}" name="Column8606"/>
    <tableColumn id="8622" xr3:uid="{DF84BB4F-C827-491B-879F-273E59A3AA4D}" name="Column8607"/>
    <tableColumn id="8623" xr3:uid="{027DEF80-AA24-429D-9642-822FCAE33E12}" name="Column8608"/>
    <tableColumn id="8624" xr3:uid="{7D65E5A9-A86F-463B-96DC-B28EE503411C}" name="Column8609"/>
    <tableColumn id="8625" xr3:uid="{E9F26E01-3A0B-4C9C-9DCA-D35E997BC992}" name="Column8610"/>
    <tableColumn id="8626" xr3:uid="{C61CEA6C-A004-4219-A03C-116054DA8EBC}" name="Column8611"/>
    <tableColumn id="8627" xr3:uid="{453500EF-2AB8-47FF-A869-6E255D2D3C52}" name="Column8612"/>
    <tableColumn id="8628" xr3:uid="{9307A9DD-7C4A-4269-BA74-D5050B0F8DCB}" name="Column8613"/>
    <tableColumn id="8629" xr3:uid="{FF89B5B1-34D2-4FDB-A885-3D671B7FFCAD}" name="Column8614"/>
    <tableColumn id="8630" xr3:uid="{11E8587B-C4BA-4032-B995-7FA90F2A57ED}" name="Column8615"/>
    <tableColumn id="8631" xr3:uid="{99A757A1-FFF8-4E79-BEC1-B3C0762D121B}" name="Column8616"/>
    <tableColumn id="8632" xr3:uid="{0A404D68-C252-4FE8-805F-45A311AF0449}" name="Column8617"/>
    <tableColumn id="8633" xr3:uid="{49F1543F-1240-4924-8652-5859484909EB}" name="Column8618"/>
    <tableColumn id="8634" xr3:uid="{D7D46B27-13DD-47DA-AAE6-65846999EED6}" name="Column8619"/>
    <tableColumn id="8635" xr3:uid="{8B6D6320-7896-4CBB-BBD3-873D6B4ADD93}" name="Column8620"/>
    <tableColumn id="8636" xr3:uid="{B4ED65A5-639C-45F0-97E0-DAD6D24A8EB4}" name="Column8621"/>
    <tableColumn id="8637" xr3:uid="{977F43EB-92D8-475B-927E-043697854F82}" name="Column8622"/>
    <tableColumn id="8638" xr3:uid="{EBC4768E-4593-4A0D-B16D-ABF1A2C76AC8}" name="Column8623"/>
    <tableColumn id="8639" xr3:uid="{A79863EC-7050-4DCD-B8D1-267344722CBB}" name="Column8624"/>
    <tableColumn id="8640" xr3:uid="{84673DB1-F746-4F5F-856E-F98FFA29A471}" name="Column8625"/>
    <tableColumn id="8641" xr3:uid="{0846F639-EA4D-4DE4-A39D-1D1C99CCFAA3}" name="Column8626"/>
    <tableColumn id="8642" xr3:uid="{84892613-85F4-42C0-83F3-A6477700F29C}" name="Column8627"/>
    <tableColumn id="8643" xr3:uid="{6CEA56AE-FC6B-484C-A00D-64782812477C}" name="Column8628"/>
    <tableColumn id="8644" xr3:uid="{A84BE386-BB84-4CE0-B0AF-1FC94A74421D}" name="Column8629"/>
    <tableColumn id="8645" xr3:uid="{AFB2890C-50A0-4D93-845C-56450307BBBB}" name="Column8630"/>
    <tableColumn id="8646" xr3:uid="{BD9A5F9C-3D25-4E05-9EBB-7E110520560F}" name="Column8631"/>
    <tableColumn id="8647" xr3:uid="{93228733-A3C8-4933-AF4C-014FF7F82E74}" name="Column8632"/>
    <tableColumn id="8648" xr3:uid="{86EF3AF7-9786-4C5A-B3BF-368A3AF898A1}" name="Column8633"/>
    <tableColumn id="8649" xr3:uid="{58482A71-4F5D-4D67-A9BB-AFCFE87EDE1C}" name="Column8634"/>
    <tableColumn id="8650" xr3:uid="{575DF35E-61D7-4990-8ADA-3A7E909BF6EE}" name="Column8635"/>
    <tableColumn id="8651" xr3:uid="{8117878B-2EAC-47C4-8541-72FF592392A4}" name="Column8636"/>
    <tableColumn id="8652" xr3:uid="{66E47422-0BD7-4909-9CC9-E9DFFE0C9741}" name="Column8637"/>
    <tableColumn id="8653" xr3:uid="{4B474DF4-DC3D-4086-A2DB-4E6756B73A89}" name="Column8638"/>
    <tableColumn id="8654" xr3:uid="{647375D0-BAC6-4C83-8394-2E5D0B348A1E}" name="Column8639"/>
    <tableColumn id="8655" xr3:uid="{F145E955-7FF9-4351-95AB-41DD9DD0A1DD}" name="Column8640"/>
    <tableColumn id="8656" xr3:uid="{4847EB8C-88CC-4A93-ABB7-72323F7D4F45}" name="Column8641"/>
    <tableColumn id="8657" xr3:uid="{A8CF1FDA-8243-48ED-B7CC-352F3C911A1B}" name="Column8642"/>
    <tableColumn id="8658" xr3:uid="{1CFB0C7B-F0E1-465A-AE81-5CE84C53705F}" name="Column8643"/>
    <tableColumn id="8659" xr3:uid="{58FCEF5A-1482-4ED7-9717-3BCA2C7420BD}" name="Column8644"/>
    <tableColumn id="8660" xr3:uid="{F44F7F22-34DA-487A-BCFB-84E1358C9070}" name="Column8645"/>
    <tableColumn id="8661" xr3:uid="{B6B9D664-A848-4C48-A162-4DE35BBC9CAE}" name="Column8646"/>
    <tableColumn id="8662" xr3:uid="{335325A1-4FD0-4FCD-8708-F6EC879A01E4}" name="Column8647"/>
    <tableColumn id="8663" xr3:uid="{5FB31ACA-E64D-403A-B65F-7888B0840BCE}" name="Column8648"/>
    <tableColumn id="8664" xr3:uid="{2E35968E-2307-4040-AA76-5F84BAEDDE2E}" name="Column8649"/>
    <tableColumn id="8665" xr3:uid="{747F8CE6-4842-42D0-AC6F-145CA5B2E83E}" name="Column8650"/>
    <tableColumn id="8666" xr3:uid="{744FE970-7152-456C-9DE8-C80581BD16A7}" name="Column8651"/>
    <tableColumn id="8667" xr3:uid="{23852E86-1BAE-438D-B661-3B75FEB0306C}" name="Column8652"/>
    <tableColumn id="8668" xr3:uid="{BA9274A3-82AD-4F5C-BAC6-4CCD9C14BBDD}" name="Column8653"/>
    <tableColumn id="8669" xr3:uid="{C481C2ED-222E-45C9-978C-D9557386ADB9}" name="Column8654"/>
    <tableColumn id="8670" xr3:uid="{15F687D1-B6CE-4B98-9015-7D5E5A321AB4}" name="Column8655"/>
    <tableColumn id="8671" xr3:uid="{EFB48FA2-50D0-4A67-BB5F-911760680B9F}" name="Column8656"/>
    <tableColumn id="8672" xr3:uid="{8A75FD5A-1EA5-4CA9-A105-29E585389DF5}" name="Column8657"/>
    <tableColumn id="8673" xr3:uid="{903C97F5-41A2-45D1-B9DB-CF2162DBAA36}" name="Column8658"/>
    <tableColumn id="8674" xr3:uid="{597AB680-4A4D-4F96-9767-AD522BAFE0FD}" name="Column8659"/>
    <tableColumn id="8675" xr3:uid="{73C31453-91FF-4244-821B-1021D069033B}" name="Column8660"/>
    <tableColumn id="8676" xr3:uid="{3C09842F-5CD3-4DCB-80D3-311BA56C3160}" name="Column8661"/>
    <tableColumn id="8677" xr3:uid="{88FC1523-4442-4F61-8A7F-0FFBD375D073}" name="Column8662"/>
    <tableColumn id="8678" xr3:uid="{97D9003C-CBE1-4607-973E-50C6AC7420FE}" name="Column8663"/>
    <tableColumn id="8679" xr3:uid="{272423FC-6848-4380-9FD5-E94400AEB73B}" name="Column8664"/>
    <tableColumn id="8680" xr3:uid="{639F0628-3C1D-4681-A304-85D6BEFBF3A9}" name="Column8665"/>
    <tableColumn id="8681" xr3:uid="{0F2C537A-588E-407B-AAC8-F50CA2893945}" name="Column8666"/>
    <tableColumn id="8682" xr3:uid="{F48B26AB-F03F-492A-85EB-370AB1DFEA5A}" name="Column8667"/>
    <tableColumn id="8683" xr3:uid="{E495932D-B55D-4E1C-A75D-4E6075AFA473}" name="Column8668"/>
    <tableColumn id="8684" xr3:uid="{383574AE-B61E-4EF5-AB9C-BEB9C79EFD0A}" name="Column8669"/>
    <tableColumn id="8685" xr3:uid="{F1823F14-F9FA-432B-A4A4-339E0C72CA19}" name="Column8670"/>
    <tableColumn id="8686" xr3:uid="{182EAB0F-088A-4D0A-9FA0-ACE0F5FB71C3}" name="Column8671"/>
    <tableColumn id="8687" xr3:uid="{8EAE5E12-18DB-43FA-96E1-54EC93B6B390}" name="Column8672"/>
    <tableColumn id="8688" xr3:uid="{D143138E-4909-45F4-A299-17DD2343E6A7}" name="Column8673"/>
    <tableColumn id="8689" xr3:uid="{CCF584B2-A11D-47D5-95AD-C187DEE7E216}" name="Column8674"/>
    <tableColumn id="8690" xr3:uid="{057EE656-730E-482B-899C-A5E4FC3CA432}" name="Column8675"/>
    <tableColumn id="8691" xr3:uid="{04DE0276-1594-4CCB-AF9E-0570B4B9CD43}" name="Column8676"/>
    <tableColumn id="8692" xr3:uid="{F43215FD-0A88-462C-8B2A-D3BBB3537A54}" name="Column8677"/>
    <tableColumn id="8693" xr3:uid="{71526930-150D-4768-B5B7-E39C859396E1}" name="Column8678"/>
    <tableColumn id="8694" xr3:uid="{37B07F30-C0F0-4CC5-A4A4-80444F8F9FCA}" name="Column8679"/>
    <tableColumn id="8695" xr3:uid="{6473DEEF-A3C5-4471-BB8B-B108CAB49429}" name="Column8680"/>
    <tableColumn id="8696" xr3:uid="{800BF585-1481-4F44-95F1-7E7B90E1BCEF}" name="Column8681"/>
    <tableColumn id="8697" xr3:uid="{8FCC023A-5119-4F2A-86FE-21AF0FFC09B1}" name="Column8682"/>
    <tableColumn id="8698" xr3:uid="{655E3F34-4821-4D95-BC55-29E766441E2F}" name="Column8683"/>
    <tableColumn id="8699" xr3:uid="{44022E35-CCA6-42DB-BC42-2E976CD64110}" name="Column8684"/>
    <tableColumn id="8700" xr3:uid="{3F0D97EB-04AF-4426-A040-2DDA8E78E84F}" name="Column8685"/>
    <tableColumn id="8701" xr3:uid="{941FE0CA-F506-40D3-82FF-5402EF2FAD6D}" name="Column8686"/>
    <tableColumn id="8702" xr3:uid="{63E80695-45E4-4844-9B8F-DD42D837B765}" name="Column8687"/>
    <tableColumn id="8703" xr3:uid="{A1E5DA6E-262F-4409-8C57-C0FF20A439FD}" name="Column8688"/>
    <tableColumn id="8704" xr3:uid="{408C2F29-4C91-4602-818D-CA091BDD974E}" name="Column8689"/>
    <tableColumn id="8705" xr3:uid="{DB80E690-F59C-4FE1-9A20-CA2DC5DF9DDF}" name="Column8690"/>
    <tableColumn id="8706" xr3:uid="{D936ED70-AF83-4353-B01E-A636470EC274}" name="Column8691"/>
    <tableColumn id="8707" xr3:uid="{706B6625-865D-4019-A863-EBDDC1E42637}" name="Column8692"/>
    <tableColumn id="8708" xr3:uid="{3A285892-4B8F-452E-9D1F-F0D03EF31A20}" name="Column8693"/>
    <tableColumn id="8709" xr3:uid="{1086915D-C3FF-4169-ABEA-E90FE59C48E6}" name="Column8694"/>
    <tableColumn id="8710" xr3:uid="{1EEBAC13-E3D1-451F-9565-39532A58390F}" name="Column8695"/>
    <tableColumn id="8711" xr3:uid="{7802F480-32A7-4FAC-AF8F-DE7F3D1C097C}" name="Column8696"/>
    <tableColumn id="8712" xr3:uid="{972C8E1C-E38E-4906-A419-0A3E28FF85B9}" name="Column8697"/>
    <tableColumn id="8713" xr3:uid="{87DC764A-A286-4909-9D36-C56220013841}" name="Column8698"/>
    <tableColumn id="8714" xr3:uid="{2B5624D2-0477-43AA-8493-EE46EDB37A49}" name="Column8699"/>
    <tableColumn id="8715" xr3:uid="{3CAB1743-569D-40DF-85C9-E8895E4F55BD}" name="Column8700"/>
    <tableColumn id="8716" xr3:uid="{07411C7A-42F0-4671-B74C-AC3A1FF068AE}" name="Column8701"/>
    <tableColumn id="8717" xr3:uid="{96CBF6C5-C745-4EAB-98BC-0E2162FDCAB7}" name="Column8702"/>
    <tableColumn id="8718" xr3:uid="{7955974B-4256-4115-82BD-16AAEDEB2A37}" name="Column8703"/>
    <tableColumn id="8719" xr3:uid="{42EFC54D-29F5-45D2-9A78-0AE4D6298131}" name="Column8704"/>
    <tableColumn id="8720" xr3:uid="{69392E32-156D-43C0-ADCF-886A8B9423CE}" name="Column8705"/>
    <tableColumn id="8721" xr3:uid="{E9B2495C-C7B0-4BEB-BDE0-F58D413A6011}" name="Column8706"/>
    <tableColumn id="8722" xr3:uid="{09823C74-AF11-410B-8AE8-B800A31234A7}" name="Column8707"/>
    <tableColumn id="8723" xr3:uid="{8486FDEE-F6C8-4E49-8C41-7DA01718D1D6}" name="Column8708"/>
    <tableColumn id="8724" xr3:uid="{8DD278D9-D1FA-4343-8C53-D0231837E054}" name="Column8709"/>
    <tableColumn id="8725" xr3:uid="{961FA596-4B86-4A64-A1F1-FAB6B49AF588}" name="Column8710"/>
    <tableColumn id="8726" xr3:uid="{63D1BB09-C71C-4053-8DD6-3E29F804C041}" name="Column8711"/>
    <tableColumn id="8727" xr3:uid="{04CEC948-355E-479E-98A4-57870D655CBA}" name="Column8712"/>
    <tableColumn id="8728" xr3:uid="{E5E32785-CA85-4D93-AB91-9EBF3C4FDFC4}" name="Column8713"/>
    <tableColumn id="8729" xr3:uid="{1FF512CD-32E5-4EBC-9906-02F6F084150C}" name="Column8714"/>
    <tableColumn id="8730" xr3:uid="{27FA4FE4-A1CE-4AC0-BFBC-0396626F3DCB}" name="Column8715"/>
    <tableColumn id="8731" xr3:uid="{66A8C646-F089-4C13-8660-7F1120EFD941}" name="Column8716"/>
    <tableColumn id="8732" xr3:uid="{C2ECE82E-E11D-49E7-98D9-4A4EAAF994E1}" name="Column8717"/>
    <tableColumn id="8733" xr3:uid="{686AF971-A8FE-4ECB-9807-133A79BE92E9}" name="Column8718"/>
    <tableColumn id="8734" xr3:uid="{76CA3F51-80BF-40FA-AE99-748C907DF2DD}" name="Column8719"/>
    <tableColumn id="8735" xr3:uid="{88A7B4D8-D6B0-47EB-B7BF-CD8427AF5C11}" name="Column8720"/>
    <tableColumn id="8736" xr3:uid="{89BF2594-66AB-4CC6-BCC0-C20C7A5093D6}" name="Column8721"/>
    <tableColumn id="8737" xr3:uid="{2C5C4F5F-E5DB-4DC0-B819-27EBC91DCFAD}" name="Column8722"/>
    <tableColumn id="8738" xr3:uid="{5D325A03-A96F-4B01-BC7B-E4BED1E00454}" name="Column8723"/>
    <tableColumn id="8739" xr3:uid="{24AECE3E-73C5-4BB8-B8BC-8B1C0E4CD5A4}" name="Column8724"/>
    <tableColumn id="8740" xr3:uid="{CA2F864D-FCD5-421C-98FD-357DCF6B651F}" name="Column8725"/>
    <tableColumn id="8741" xr3:uid="{756C4257-C8BF-4F6F-9D89-E93D1F43132D}" name="Column8726"/>
    <tableColumn id="8742" xr3:uid="{4BC6C9F3-C42A-40B3-BBB5-55CF67832973}" name="Column8727"/>
    <tableColumn id="8743" xr3:uid="{914B0660-B8A7-4DBA-B0F7-4E32C92610CC}" name="Column8728"/>
    <tableColumn id="8744" xr3:uid="{43CED5D5-D066-497A-A775-511477CF170C}" name="Column8729"/>
    <tableColumn id="8745" xr3:uid="{1C5EAB84-1E08-4261-9276-5A24CA00F032}" name="Column8730"/>
    <tableColumn id="8746" xr3:uid="{1C79DDAD-5B47-4F5A-9DAD-71E495443FBC}" name="Column8731"/>
    <tableColumn id="8747" xr3:uid="{A36587ED-8779-4D48-A134-DF876722CE12}" name="Column8732"/>
    <tableColumn id="8748" xr3:uid="{27E17FB3-CE26-4204-B784-889669EB71EB}" name="Column8733"/>
    <tableColumn id="8749" xr3:uid="{6CD6D6AE-09E0-438B-B41E-46CB444D997D}" name="Column8734"/>
    <tableColumn id="8750" xr3:uid="{E87CF62C-6558-4DA5-8ED0-9038D286EF8B}" name="Column8735"/>
    <tableColumn id="8751" xr3:uid="{CBE5989C-32BD-483C-926F-07B69BAA3FB1}" name="Column8736"/>
    <tableColumn id="8752" xr3:uid="{9C5C9649-E5D7-43F2-AEB0-F7743F9F73B9}" name="Column8737"/>
    <tableColumn id="8753" xr3:uid="{9359BC04-6583-4FA4-800F-DCD90480E5D3}" name="Column8738"/>
    <tableColumn id="8754" xr3:uid="{6819D2F9-2086-4FB7-B85F-7421DC50D034}" name="Column8739"/>
    <tableColumn id="8755" xr3:uid="{1AA6C337-E999-424E-9A08-1BE17C8D6CA6}" name="Column8740"/>
    <tableColumn id="8756" xr3:uid="{2C8105E5-EB66-4234-B0A5-743958A36176}" name="Column8741"/>
    <tableColumn id="8757" xr3:uid="{CA03C40F-32DC-4580-980E-70AACCCFC43C}" name="Column8742"/>
    <tableColumn id="8758" xr3:uid="{C5C29659-D5B5-47C6-BA9C-A50270E9E161}" name="Column8743"/>
    <tableColumn id="8759" xr3:uid="{2F3DF4E5-D182-427C-85DF-F244027E1FC5}" name="Column8744"/>
    <tableColumn id="8760" xr3:uid="{07F318F7-03EC-4127-A56E-B5760270C32D}" name="Column8745"/>
    <tableColumn id="8761" xr3:uid="{FCF7E9CD-80B3-45D0-8922-6804C503CA8F}" name="Column8746"/>
    <tableColumn id="8762" xr3:uid="{689F0390-A9ED-4735-B063-7F53066523BD}" name="Column8747"/>
    <tableColumn id="8763" xr3:uid="{B4443A0E-103D-4158-B9F6-ED1797B006FC}" name="Column8748"/>
    <tableColumn id="8764" xr3:uid="{82E68964-C05E-4A8C-A23D-C0EC2F380E51}" name="Column8749"/>
    <tableColumn id="8765" xr3:uid="{5EA39849-BDD3-4935-93A9-162A8B0D7930}" name="Column8750"/>
    <tableColumn id="8766" xr3:uid="{403558AD-D2C3-4926-8DB0-09ABCA2EE979}" name="Column8751"/>
    <tableColumn id="8767" xr3:uid="{2E789001-3FC0-49FC-A13F-D3E65976D019}" name="Column8752"/>
    <tableColumn id="8768" xr3:uid="{014EA9A8-3F57-44FC-BCA5-BD146F7AB87E}" name="Column8753"/>
    <tableColumn id="8769" xr3:uid="{3CA5D189-8FBE-471D-9149-21663F74B6AF}" name="Column8754"/>
    <tableColumn id="8770" xr3:uid="{3FBDC63B-EAAD-4F3F-B7F7-0A37FFA060B5}" name="Column8755"/>
    <tableColumn id="8771" xr3:uid="{49803408-7951-4F08-A146-A969566FA085}" name="Column8756"/>
    <tableColumn id="8772" xr3:uid="{95A3CDDD-4F64-412E-B1DC-4767D46A507C}" name="Column8757"/>
    <tableColumn id="8773" xr3:uid="{8D1ADC96-DE88-485F-BA40-DD516C4F57D0}" name="Column8758"/>
    <tableColumn id="8774" xr3:uid="{FB8998F3-6A3C-4F68-9C31-8E3CB9DD12DB}" name="Column8759"/>
    <tableColumn id="8775" xr3:uid="{6982FFD0-4E39-42C0-9B57-F0AF7E827265}" name="Column8760"/>
    <tableColumn id="8776" xr3:uid="{3A3705A2-1736-47CB-BCEF-6BAE81DB468C}" name="Column8761"/>
    <tableColumn id="8777" xr3:uid="{FFE2061B-9D53-4958-AEEB-90F6DB6AE97D}" name="Column8762"/>
    <tableColumn id="8778" xr3:uid="{0EDF0CCD-F930-4B41-B7DC-48CC9D8D8756}" name="Column8763"/>
    <tableColumn id="8779" xr3:uid="{072E2524-4DB5-4D73-935F-90C354575102}" name="Column8764"/>
    <tableColumn id="8780" xr3:uid="{6A93ADFF-77FA-44BC-8D6A-4DA3594F5459}" name="Column8765"/>
    <tableColumn id="8781" xr3:uid="{18CAC354-0C0D-4C96-B1AB-3D3EA3D053F6}" name="Column8766"/>
    <tableColumn id="8782" xr3:uid="{9687EA46-5CD6-41C2-8305-88717C7FE0FF}" name="Column8767"/>
    <tableColumn id="8783" xr3:uid="{80ED4885-A6BF-49F0-9A11-71534F947255}" name="Column8768"/>
    <tableColumn id="8784" xr3:uid="{ED4AAD30-1BA8-4E18-A296-01B24AAECD29}" name="Column8769"/>
    <tableColumn id="8785" xr3:uid="{FC106665-A81A-4231-A250-EA46DA2B18C9}" name="Column8770"/>
    <tableColumn id="8786" xr3:uid="{B716023B-6484-457B-95D0-2DB051BB4734}" name="Column8771"/>
    <tableColumn id="8787" xr3:uid="{2CFBE0DD-405B-47B6-829F-99202FF4CFE1}" name="Column8772"/>
    <tableColumn id="8788" xr3:uid="{0EE1C2F8-C80D-4289-ADD2-B9F91FAEEF96}" name="Column8773"/>
    <tableColumn id="8789" xr3:uid="{4C53B296-3600-4897-AC57-DBE63E27EB63}" name="Column8774"/>
    <tableColumn id="8790" xr3:uid="{2C831726-F313-40BB-B4F1-080955D0EC8D}" name="Column8775"/>
    <tableColumn id="8791" xr3:uid="{85738B95-8699-46A7-A76B-54C5224FCAC1}" name="Column8776"/>
    <tableColumn id="8792" xr3:uid="{9A0626F1-ED44-4D90-BA55-9965AE952A19}" name="Column8777"/>
    <tableColumn id="8793" xr3:uid="{5D6C69F2-3853-4967-A2CF-460BF119D2E9}" name="Column8778"/>
    <tableColumn id="8794" xr3:uid="{56C780A0-6CBC-43A2-B687-57B818C8E6B6}" name="Column8779"/>
    <tableColumn id="8795" xr3:uid="{98032415-D63D-47C2-ABB9-43BD6906F93A}" name="Column8780"/>
    <tableColumn id="8796" xr3:uid="{49F160BE-F39A-4A0C-BFA0-A3C04D366E04}" name="Column8781"/>
    <tableColumn id="8797" xr3:uid="{9BEDE522-D525-4D42-8485-CE22A1C7848D}" name="Column8782"/>
    <tableColumn id="8798" xr3:uid="{F79649CC-ED2B-4C74-BD60-13A2C6DE66D3}" name="Column8783"/>
    <tableColumn id="8799" xr3:uid="{D37D0799-4EEE-4590-8CA8-3D7D67134C88}" name="Column8784"/>
    <tableColumn id="8800" xr3:uid="{E3AE9EBF-E6B8-4CB2-A701-643D1D8D6F7B}" name="Column8785"/>
    <tableColumn id="8801" xr3:uid="{509D6B73-E2E0-49E3-8689-D293BBC499D9}" name="Column8786"/>
    <tableColumn id="8802" xr3:uid="{74A31E6C-707E-4479-8B49-72F654350FB4}" name="Column8787"/>
    <tableColumn id="8803" xr3:uid="{B5CB761C-52FF-4302-8DAA-6A8787BC264E}" name="Column8788"/>
    <tableColumn id="8804" xr3:uid="{ABB2FDEA-F231-4A89-BE45-FAB2C469E643}" name="Column8789"/>
    <tableColumn id="8805" xr3:uid="{62BE1C38-8D1D-4208-A65D-7CCA8D2F4CFE}" name="Column8790"/>
    <tableColumn id="8806" xr3:uid="{3EE5183E-963D-4500-BABC-1DD1E5AD9258}" name="Column8791"/>
    <tableColumn id="8807" xr3:uid="{5896729F-B78E-465E-B5A5-BF638F1F0AC5}" name="Column8792"/>
    <tableColumn id="8808" xr3:uid="{2B01E16B-A343-476E-A782-1BED127AA448}" name="Column8793"/>
    <tableColumn id="8809" xr3:uid="{4031B26D-7B9C-463D-88BA-460301B4A1B4}" name="Column8794"/>
    <tableColumn id="8810" xr3:uid="{9D52CC44-7870-4E2B-9DD8-16D070BEA99E}" name="Column8795"/>
    <tableColumn id="8811" xr3:uid="{CACDA7A5-5CDB-43DE-A3BE-0C7592E622E6}" name="Column8796"/>
    <tableColumn id="8812" xr3:uid="{B1B0A491-30FC-4DFF-96B8-AD0AC29CB9EC}" name="Column8797"/>
    <tableColumn id="8813" xr3:uid="{CF718DEA-7D3E-426E-A8E6-01E91A0508F1}" name="Column8798"/>
    <tableColumn id="8814" xr3:uid="{3C5C471E-F424-401D-9014-E10261C9ADF6}" name="Column8799"/>
    <tableColumn id="8815" xr3:uid="{1295E995-6A37-4C82-99A5-8A73E17B7175}" name="Column8800"/>
    <tableColumn id="8816" xr3:uid="{3518F807-DCF3-4BAC-9291-FBC1DBA1B7AB}" name="Column8801"/>
    <tableColumn id="8817" xr3:uid="{8E5C9F23-0E6A-4070-ADD8-594F07A91B31}" name="Column8802"/>
    <tableColumn id="8818" xr3:uid="{1505CCE6-E844-4BA0-9D21-E98559D52B48}" name="Column8803"/>
    <tableColumn id="8819" xr3:uid="{A33CE66E-D3BB-4D36-8647-EDAB544957A4}" name="Column8804"/>
    <tableColumn id="8820" xr3:uid="{D9A3CB40-D8A0-40EC-A4B6-EF76BF58C2E7}" name="Column8805"/>
    <tableColumn id="8821" xr3:uid="{A096C05F-7B25-458C-9708-9B371EC98082}" name="Column8806"/>
    <tableColumn id="8822" xr3:uid="{26A06A39-2661-4951-94C0-5571CB9469C4}" name="Column8807"/>
    <tableColumn id="8823" xr3:uid="{68B37192-B080-4129-9E12-5EAD6EEAD8A6}" name="Column8808"/>
    <tableColumn id="8824" xr3:uid="{DEAAE623-BF86-40CD-9AE6-D392825E329C}" name="Column8809"/>
    <tableColumn id="8825" xr3:uid="{07BAC7B7-A8FA-4601-BC3A-37E5B935E1A7}" name="Column8810"/>
    <tableColumn id="8826" xr3:uid="{C1786D0E-A1E8-4356-B000-57A97D6C129E}" name="Column8811"/>
    <tableColumn id="8827" xr3:uid="{0A8310E5-182E-4A54-9FE4-AA3DB36F1393}" name="Column8812"/>
    <tableColumn id="8828" xr3:uid="{1D3549EE-1247-44FA-BA81-EBFB8CC661B2}" name="Column8813"/>
    <tableColumn id="8829" xr3:uid="{ACF0947F-16DB-47B9-B381-03D31AD5E476}" name="Column8814"/>
    <tableColumn id="8830" xr3:uid="{29FDC7AC-E15D-4588-A295-C53E5A216E4D}" name="Column8815"/>
    <tableColumn id="8831" xr3:uid="{47C665C3-7756-4E13-B6AB-1057784C2AF8}" name="Column8816"/>
    <tableColumn id="8832" xr3:uid="{91EEB996-29BA-4618-B8D8-B4BC48AECB63}" name="Column8817"/>
    <tableColumn id="8833" xr3:uid="{13956E8F-5A89-4965-95A4-F6508B69C154}" name="Column8818"/>
    <tableColumn id="8834" xr3:uid="{2A85D72C-38F6-4569-8999-998EEDFBDF70}" name="Column8819"/>
    <tableColumn id="8835" xr3:uid="{8A2266C6-0523-4ED7-9A60-0B721D2B14FE}" name="Column8820"/>
    <tableColumn id="8836" xr3:uid="{EA45A553-BCC6-49E3-B6DB-DC3E6226B2AF}" name="Column8821"/>
    <tableColumn id="8837" xr3:uid="{598827B2-9819-4C95-BD92-13EAFC024A8A}" name="Column8822"/>
    <tableColumn id="8838" xr3:uid="{79A06BE2-F928-41D0-9EF7-AB5FA0F850B8}" name="Column8823"/>
    <tableColumn id="8839" xr3:uid="{8ED2AE31-C361-4278-89CA-DCC931F5D07D}" name="Column8824"/>
    <tableColumn id="8840" xr3:uid="{7C62671E-DC2D-4B72-BE38-19E1EF5C8E15}" name="Column8825"/>
    <tableColumn id="8841" xr3:uid="{C5FEFBBE-F7C7-45A5-936F-01B01976140D}" name="Column8826"/>
    <tableColumn id="8842" xr3:uid="{0495BC38-30FC-40EF-B634-C1810A943707}" name="Column8827"/>
    <tableColumn id="8843" xr3:uid="{B8B2095D-C571-45AF-BCAF-27946CD2C95B}" name="Column8828"/>
    <tableColumn id="8844" xr3:uid="{9B626EDF-8D2A-4BAD-A6F3-373EBA35B78C}" name="Column8829"/>
    <tableColumn id="8845" xr3:uid="{1EFC772A-2EAB-4E01-9403-8FA2B42AABAE}" name="Column8830"/>
    <tableColumn id="8846" xr3:uid="{F47EDE06-DCDC-4E1D-B06F-E132C0FDE2DB}" name="Column8831"/>
    <tableColumn id="8847" xr3:uid="{9739DF04-3096-4E29-B1CD-13DC92774973}" name="Column8832"/>
    <tableColumn id="8848" xr3:uid="{1994037B-0103-4B0E-ADE2-8667FDD1B51A}" name="Column8833"/>
    <tableColumn id="8849" xr3:uid="{152DB1B8-24AD-45B1-91BF-B6229CAD4120}" name="Column8834"/>
    <tableColumn id="8850" xr3:uid="{FC840116-0668-4ACD-99D2-2ABA44E57770}" name="Column8835"/>
    <tableColumn id="8851" xr3:uid="{D64D2BDB-47C9-4D36-BF5A-5BD1FDB09F3F}" name="Column8836"/>
    <tableColumn id="8852" xr3:uid="{BAD542E4-3D2F-4C35-B947-F26DE112ADC0}" name="Column8837"/>
    <tableColumn id="8853" xr3:uid="{B955C94E-BF73-4E1E-ADA0-F92A1D762B97}" name="Column8838"/>
    <tableColumn id="8854" xr3:uid="{0C867F0B-2661-481E-849E-ACE4F04EC348}" name="Column8839"/>
    <tableColumn id="8855" xr3:uid="{3E96D2E2-EB1F-42DF-B2C4-197368FA23FC}" name="Column8840"/>
    <tableColumn id="8856" xr3:uid="{47BCBFA7-D7B7-48B1-81BC-E6159182B93C}" name="Column8841"/>
    <tableColumn id="8857" xr3:uid="{3E5C3399-8590-4056-9BB7-EFFF16AFD3CA}" name="Column8842"/>
    <tableColumn id="8858" xr3:uid="{96857A1B-9CB4-468A-8E6B-319091DE0489}" name="Column8843"/>
    <tableColumn id="8859" xr3:uid="{20248754-426E-4ABC-852B-1D19EA9B388E}" name="Column8844"/>
    <tableColumn id="8860" xr3:uid="{38C49989-502F-463D-ACF7-F46BED49C410}" name="Column8845"/>
    <tableColumn id="8861" xr3:uid="{B434108D-DE27-4AFE-A2ED-2B896000AC2B}" name="Column8846"/>
    <tableColumn id="8862" xr3:uid="{3AA907E7-2A95-4829-BA74-8965E405D4C4}" name="Column8847"/>
    <tableColumn id="8863" xr3:uid="{8B2B0B3A-988D-4C6C-85EB-13B3232F683B}" name="Column8848"/>
    <tableColumn id="8864" xr3:uid="{E41B9323-6C65-4E7E-9274-11D250963280}" name="Column8849"/>
    <tableColumn id="8865" xr3:uid="{1C413432-DDA6-42E6-B960-38134DF17E3A}" name="Column8850"/>
    <tableColumn id="8866" xr3:uid="{B2DAD4AA-E74E-4FCB-99D5-7BB5B9A46DB5}" name="Column8851"/>
    <tableColumn id="8867" xr3:uid="{4D0C5DDC-AD69-42DF-9947-4CAEF3A8130D}" name="Column8852"/>
    <tableColumn id="8868" xr3:uid="{837CC5C9-7D1E-4A12-A7EE-3BEC86777879}" name="Column8853"/>
    <tableColumn id="8869" xr3:uid="{4CBCC474-F8BD-4EEE-83F5-EAB11CE98981}" name="Column8854"/>
    <tableColumn id="8870" xr3:uid="{A4DCC862-BAE6-44CD-AC61-BF51C7B25F51}" name="Column8855"/>
    <tableColumn id="8871" xr3:uid="{D47E34BD-E389-4389-B7F1-391D4F33A138}" name="Column8856"/>
    <tableColumn id="8872" xr3:uid="{31A7D040-4768-4422-8C89-31520970373B}" name="Column8857"/>
    <tableColumn id="8873" xr3:uid="{F048862D-53E5-4E93-8BD3-8070E04AC702}" name="Column8858"/>
    <tableColumn id="8874" xr3:uid="{3D75293A-D3C1-4277-B3FB-DE6E5EF1B15D}" name="Column8859"/>
    <tableColumn id="8875" xr3:uid="{91E045B2-47D1-424F-8E2D-1AB665C3377A}" name="Column8860"/>
    <tableColumn id="8876" xr3:uid="{7F7CA687-850F-4C94-8E4E-761AA658331F}" name="Column8861"/>
    <tableColumn id="8877" xr3:uid="{24CA993C-1D87-43F4-BA39-EFAD7CDEB736}" name="Column8862"/>
    <tableColumn id="8878" xr3:uid="{D9C0E2D6-BBD2-4585-B230-74CA0CDB65DF}" name="Column8863"/>
    <tableColumn id="8879" xr3:uid="{C9ECDE5C-D31A-4A36-BFEB-01D9B5564B71}" name="Column8864"/>
    <tableColumn id="8880" xr3:uid="{0E186515-F918-49A1-A818-0EE453938B57}" name="Column8865"/>
    <tableColumn id="8881" xr3:uid="{ED472D31-CDC9-487B-B732-45812E12625F}" name="Column8866"/>
    <tableColumn id="8882" xr3:uid="{614EA246-A8C2-461E-AA2F-815DCA97F711}" name="Column8867"/>
    <tableColumn id="8883" xr3:uid="{31F635D7-4274-4F29-8AC4-45FE114FDD08}" name="Column8868"/>
    <tableColumn id="8884" xr3:uid="{1636C869-A8CF-4CA0-975F-91F71BC0A474}" name="Column8869"/>
    <tableColumn id="8885" xr3:uid="{8C8D81D7-097C-4806-9ADE-01FAA0C60770}" name="Column8870"/>
    <tableColumn id="8886" xr3:uid="{49756363-1B0C-40FD-830C-3B46048DA8FA}" name="Column8871"/>
    <tableColumn id="8887" xr3:uid="{E7C1E75E-9CB7-4464-B435-070EA55D8D3E}" name="Column8872"/>
    <tableColumn id="8888" xr3:uid="{8ECAA075-8ECC-46E9-8BDF-C5D8E5210702}" name="Column8873"/>
    <tableColumn id="8889" xr3:uid="{8D46087E-950F-4800-B5E4-4919DFFCC8BD}" name="Column8874"/>
    <tableColumn id="8890" xr3:uid="{2F9A58E4-D961-46A1-988C-A4FB6F972F1A}" name="Column8875"/>
    <tableColumn id="8891" xr3:uid="{1ED1C87D-D2E7-45BE-BDC4-F7BCAF38E1A5}" name="Column8876"/>
    <tableColumn id="8892" xr3:uid="{751DA129-08C6-4580-93E1-596C9143786D}" name="Column8877"/>
    <tableColumn id="8893" xr3:uid="{47339604-BD5B-428A-ABAD-20241B289BCD}" name="Column8878"/>
    <tableColumn id="8894" xr3:uid="{57901C05-A5F5-49F0-B4AD-2704EB5A93C8}" name="Column8879"/>
    <tableColumn id="8895" xr3:uid="{9C46C65B-8B8D-40BE-88C5-7B91AABD685B}" name="Column8880"/>
    <tableColumn id="8896" xr3:uid="{56E172AB-814A-4500-B80D-328524413186}" name="Column8881"/>
    <tableColumn id="8897" xr3:uid="{5CA2A4F5-2E05-4519-9B7D-6A755907C04F}" name="Column8882"/>
    <tableColumn id="8898" xr3:uid="{90B65B13-BC67-43E9-AF55-F2CD3326B3F1}" name="Column8883"/>
    <tableColumn id="8899" xr3:uid="{3F06F650-74A9-4E72-9530-EA3FEF84CC9F}" name="Column8884"/>
    <tableColumn id="8900" xr3:uid="{364ACCB0-0B06-4A29-8FF2-2F3C3AEC8E1D}" name="Column8885"/>
    <tableColumn id="8901" xr3:uid="{79DC74CF-1D52-486B-AF0F-1FDACF9FB655}" name="Column8886"/>
    <tableColumn id="8902" xr3:uid="{CA4BA55F-FBBC-4144-B185-A2C95C26DCA3}" name="Column8887"/>
    <tableColumn id="8903" xr3:uid="{B77DC9F9-3969-4D5A-BBD5-BD97AEE942F3}" name="Column8888"/>
    <tableColumn id="8904" xr3:uid="{D139B146-A5A6-4342-B38D-7EB6E9913BAD}" name="Column8889"/>
    <tableColumn id="8905" xr3:uid="{1C0F107C-E100-4E75-92B8-5CC2C806A7BC}" name="Column8890"/>
    <tableColumn id="8906" xr3:uid="{4E2BC50E-3987-4B53-862E-C604F1EE6961}" name="Column8891"/>
    <tableColumn id="8907" xr3:uid="{220AEC0E-0721-4BBB-8768-EEA2EB64236D}" name="Column8892"/>
    <tableColumn id="8908" xr3:uid="{7677E60C-0FA4-4F69-92AE-3F42F61C1FBB}" name="Column8893"/>
    <tableColumn id="8909" xr3:uid="{EFA23F23-3213-488E-87B0-4EB2BD016902}" name="Column8894"/>
    <tableColumn id="8910" xr3:uid="{09963E11-2C41-4040-B253-64D35D149DDF}" name="Column8895"/>
    <tableColumn id="8911" xr3:uid="{101D89E3-106B-4938-88E5-9693959D0833}" name="Column8896"/>
    <tableColumn id="8912" xr3:uid="{02BFF694-D111-441E-A686-E30E8FA26159}" name="Column8897"/>
    <tableColumn id="8913" xr3:uid="{4657CF7E-DEB3-4501-A3F4-E8AF7C01E9A1}" name="Column8898"/>
    <tableColumn id="8914" xr3:uid="{BA031A99-8EBD-4784-A399-9694DF9B5302}" name="Column8899"/>
    <tableColumn id="8915" xr3:uid="{EA5E8D23-6591-47BB-8023-B620CA150525}" name="Column8900"/>
    <tableColumn id="8916" xr3:uid="{19B76186-51F5-4116-9233-91CB6F86ABE3}" name="Column8901"/>
    <tableColumn id="8917" xr3:uid="{3786BFF0-6921-4B00-B8B0-D6B5102641E8}" name="Column8902"/>
    <tableColumn id="8918" xr3:uid="{18106987-8116-43E4-8E9E-90AC234130B6}" name="Column8903"/>
    <tableColumn id="8919" xr3:uid="{B4952F2F-271F-4703-825C-9DF72056A2B1}" name="Column8904"/>
    <tableColumn id="8920" xr3:uid="{ADE780A6-D325-49A4-B2B2-601BFC696542}" name="Column8905"/>
    <tableColumn id="8921" xr3:uid="{DF940333-E3A3-4E32-ADE0-43F52F958DEC}" name="Column8906"/>
    <tableColumn id="8922" xr3:uid="{9EEBC109-4107-407F-87B1-A59703F7FEFB}" name="Column8907"/>
    <tableColumn id="8923" xr3:uid="{017C8721-A45D-4C4D-B647-8C9BE1AC09FB}" name="Column8908"/>
    <tableColumn id="8924" xr3:uid="{0F6DEE23-BD40-4908-B2F3-A3BFCA9380E7}" name="Column8909"/>
    <tableColumn id="8925" xr3:uid="{8017CB61-C9D8-43E9-9DF9-218CCF89977D}" name="Column8910"/>
    <tableColumn id="8926" xr3:uid="{C4C221CF-67F3-49F1-9E24-233CCD664139}" name="Column8911"/>
    <tableColumn id="8927" xr3:uid="{CBBA45B8-FE8C-43CF-ACE7-D151A471E6E2}" name="Column8912"/>
    <tableColumn id="8928" xr3:uid="{B209B516-EFD1-4340-BAB1-322928C8E987}" name="Column8913"/>
    <tableColumn id="8929" xr3:uid="{5B9F1B65-04A0-46D3-A5DC-51CA1083F423}" name="Column8914"/>
    <tableColumn id="8930" xr3:uid="{A1C9821A-6DFE-4C06-ADAA-892380690147}" name="Column8915"/>
    <tableColumn id="8931" xr3:uid="{C0F64B40-B19F-4029-AAC9-64F61FB3683F}" name="Column8916"/>
    <tableColumn id="8932" xr3:uid="{CBB44294-C678-41E6-8B02-0D2C4F086477}" name="Column8917"/>
    <tableColumn id="8933" xr3:uid="{773FD461-949B-4055-8B97-B3EEE53F6D32}" name="Column8918"/>
    <tableColumn id="8934" xr3:uid="{F88B6A19-D577-484F-92A8-1F10CBDD7689}" name="Column8919"/>
    <tableColumn id="8935" xr3:uid="{3E525E81-5335-4D6E-B953-E0406746A9E2}" name="Column8920"/>
    <tableColumn id="8936" xr3:uid="{49E51364-677B-4887-914E-DD707E409821}" name="Column8921"/>
    <tableColumn id="8937" xr3:uid="{C6FE0600-04C8-47AB-B4D4-6A40D7591A07}" name="Column8922"/>
    <tableColumn id="8938" xr3:uid="{657B29CB-DA56-48EB-AFE0-442FC26FA86E}" name="Column8923"/>
    <tableColumn id="8939" xr3:uid="{C87D7375-DE5A-4326-85C0-7B0B7FFA4D62}" name="Column8924"/>
    <tableColumn id="8940" xr3:uid="{011F618A-A747-4A4B-97EB-9B8E50AE1A7A}" name="Column8925"/>
    <tableColumn id="8941" xr3:uid="{77C3675B-1B7C-41B1-AB73-1BB4A2655327}" name="Column8926"/>
    <tableColumn id="8942" xr3:uid="{9DA701F2-B0C8-4A53-87F0-5241E2EB6F01}" name="Column8927"/>
    <tableColumn id="8943" xr3:uid="{2FB40407-9164-471D-8D97-90593A8322B2}" name="Column8928"/>
    <tableColumn id="8944" xr3:uid="{DEBE6ECF-13BF-4F1E-87E7-B6EF78FAA8F6}" name="Column8929"/>
    <tableColumn id="8945" xr3:uid="{04E825A5-FF12-48B3-BC06-40364F076438}" name="Column8930"/>
    <tableColumn id="8946" xr3:uid="{3B8A7CE5-736A-40F5-B0D4-934EB8AA6568}" name="Column8931"/>
    <tableColumn id="8947" xr3:uid="{91F71F66-6EA4-46AA-B316-1768EF5591A9}" name="Column8932"/>
    <tableColumn id="8948" xr3:uid="{246ABC53-D0B3-4625-86CD-6A0CC1C1535E}" name="Column8933"/>
    <tableColumn id="8949" xr3:uid="{B91D6129-9858-4E3E-B6A4-6190909B2C41}" name="Column8934"/>
    <tableColumn id="8950" xr3:uid="{AEE245C5-B628-495C-BB9D-55B9A73D1020}" name="Column8935"/>
    <tableColumn id="8951" xr3:uid="{F6433447-B143-4F4F-9085-837AB63E4B35}" name="Column8936"/>
    <tableColumn id="8952" xr3:uid="{6193D863-1F64-44D8-B3B0-B3A91DF03B3D}" name="Column8937"/>
    <tableColumn id="8953" xr3:uid="{2C423E17-B72C-4CD9-A6E6-AC16379134F8}" name="Column8938"/>
    <tableColumn id="8954" xr3:uid="{1AAE7F85-E76D-4AEE-805B-B04CC59C010E}" name="Column8939"/>
    <tableColumn id="8955" xr3:uid="{4D5C0EC1-FE2E-4DF6-9296-FB9122B02173}" name="Column8940"/>
    <tableColumn id="8956" xr3:uid="{12C18BAF-4790-4CFA-ADD1-4D183FB778C6}" name="Column8941"/>
    <tableColumn id="8957" xr3:uid="{9AB9F4BD-6A17-4FC0-A608-5DC2FEEEE5FF}" name="Column8942"/>
    <tableColumn id="8958" xr3:uid="{1893E99D-6E0D-4B8B-90DA-E4219F982AFE}" name="Column8943"/>
    <tableColumn id="8959" xr3:uid="{18E309CC-AD2A-45A1-9174-0D705343AED8}" name="Column8944"/>
    <tableColumn id="8960" xr3:uid="{A43A34E2-3F13-42D7-8BF8-5BB7C88EBFAF}" name="Column8945"/>
    <tableColumn id="8961" xr3:uid="{0C300BE9-9C7B-490B-95F6-AEF081C32452}" name="Column8946"/>
    <tableColumn id="8962" xr3:uid="{9C0C0DD1-D322-47E8-8202-F4B2EDFA20CE}" name="Column8947"/>
    <tableColumn id="8963" xr3:uid="{DE2C0FC1-790F-478A-9917-810821DE2FB8}" name="Column8948"/>
    <tableColumn id="8964" xr3:uid="{5581C1AD-D185-4E53-B220-34E7DE8F1803}" name="Column8949"/>
    <tableColumn id="8965" xr3:uid="{83E8B3FD-04E8-4877-9017-7A70EC960A1D}" name="Column8950"/>
    <tableColumn id="8966" xr3:uid="{2C1B7EF2-7EA7-410A-827B-CA7815942576}" name="Column8951"/>
    <tableColumn id="8967" xr3:uid="{ECEFD41C-C5EF-4C48-B5E2-18E5AD860A72}" name="Column8952"/>
    <tableColumn id="8968" xr3:uid="{AC6D6870-7385-456B-A066-6C6305BB2FC4}" name="Column8953"/>
    <tableColumn id="8969" xr3:uid="{ADAA91AD-C745-442E-8EEF-0E9786A684D3}" name="Column8954"/>
    <tableColumn id="8970" xr3:uid="{86BB326A-25EF-4612-9EBE-C1488CF20AD5}" name="Column8955"/>
    <tableColumn id="8971" xr3:uid="{30EB26D3-5153-47DB-A3D6-B1D0079F3C94}" name="Column8956"/>
    <tableColumn id="8972" xr3:uid="{097399FB-616D-40CD-A98A-D1DBDD12D3A2}" name="Column8957"/>
    <tableColumn id="8973" xr3:uid="{FE2ABAFE-37D2-4C33-9ED1-4A5185295BC3}" name="Column8958"/>
    <tableColumn id="8974" xr3:uid="{D5D4E74A-CAA6-4D7B-82E1-763D7316333A}" name="Column8959"/>
    <tableColumn id="8975" xr3:uid="{282E145E-DD3B-4815-AFE2-CD843AC368DD}" name="Column8960"/>
    <tableColumn id="8976" xr3:uid="{48C6C382-A6DB-4BA8-AE62-0E906646D758}" name="Column8961"/>
    <tableColumn id="8977" xr3:uid="{60FD343E-05EC-401F-8660-7900F5970994}" name="Column8962"/>
    <tableColumn id="8978" xr3:uid="{131E219A-0CB7-4792-98A8-BA53914640BC}" name="Column8963"/>
    <tableColumn id="8979" xr3:uid="{9EB1E45E-9EDA-4EE5-B0D8-50FF410F953B}" name="Column8964"/>
    <tableColumn id="8980" xr3:uid="{56907DA6-0DF5-4D25-B2BD-F18D8A3A39CC}" name="Column8965"/>
    <tableColumn id="8981" xr3:uid="{D89B7414-CFCE-46F8-B574-E29AC85C2D62}" name="Column8966"/>
    <tableColumn id="8982" xr3:uid="{BBEB7D40-5230-4A5C-A263-5557DEA0008E}" name="Column8967"/>
    <tableColumn id="8983" xr3:uid="{23C29873-C2CF-447F-8457-D64A1C3330BA}" name="Column8968"/>
    <tableColumn id="8984" xr3:uid="{8ADA5A79-7587-404D-A84A-93B9396BC99F}" name="Column8969"/>
    <tableColumn id="8985" xr3:uid="{D874B548-211C-4373-B894-C95D9DE1D1B6}" name="Column8970"/>
    <tableColumn id="8986" xr3:uid="{FDBE9DA0-45C2-413E-8B16-10EDF63FD479}" name="Column8971"/>
    <tableColumn id="8987" xr3:uid="{B459FF59-14FC-42C8-978B-B20B1719FE8D}" name="Column8972"/>
    <tableColumn id="8988" xr3:uid="{2407DE00-CCB8-484A-AA51-4B12832101C3}" name="Column8973"/>
    <tableColumn id="8989" xr3:uid="{91BCA371-EED2-430A-A270-B65067251842}" name="Column8974"/>
    <tableColumn id="8990" xr3:uid="{B3618CB7-CF3D-44EF-B84E-2DF0BB7C2AEF}" name="Column8975"/>
    <tableColumn id="8991" xr3:uid="{AB29FB3E-C98B-48AD-BB39-C04092DB68EE}" name="Column8976"/>
    <tableColumn id="8992" xr3:uid="{43C1C278-47B7-4307-9D8F-F4CECB4B2E59}" name="Column8977"/>
    <tableColumn id="8993" xr3:uid="{B621EC96-7496-42A4-95E1-9DC26ECCF9E8}" name="Column8978"/>
    <tableColumn id="8994" xr3:uid="{41145C6A-08B0-4E84-936C-AAC9134C1A02}" name="Column8979"/>
    <tableColumn id="8995" xr3:uid="{09850953-5A0E-40B1-940E-D11C12D80BF7}" name="Column8980"/>
    <tableColumn id="8996" xr3:uid="{F3EC36B1-61D6-46A8-80D8-33E881DDD7C3}" name="Column8981"/>
    <tableColumn id="8997" xr3:uid="{2DB4DA61-82C1-4863-B5E0-7FD62B14233D}" name="Column8982"/>
    <tableColumn id="8998" xr3:uid="{E05F4906-4EA8-41E8-8F73-BBEB252CE099}" name="Column8983"/>
    <tableColumn id="8999" xr3:uid="{D119AC92-B154-4876-B73A-5934DA3AE0FA}" name="Column8984"/>
    <tableColumn id="9000" xr3:uid="{783EB349-48D4-48C7-A6F2-830DF9003A7D}" name="Column8985"/>
    <tableColumn id="9001" xr3:uid="{1BB834FE-F6EF-474A-819B-2D97466C249C}" name="Column8986"/>
    <tableColumn id="9002" xr3:uid="{85B294EC-DFDF-4C3B-97A1-7A6D041659FB}" name="Column8987"/>
    <tableColumn id="9003" xr3:uid="{F142302A-327A-4CC8-AA47-8C141878B6F8}" name="Column8988"/>
    <tableColumn id="9004" xr3:uid="{466C51E4-FF84-45E2-A1B7-9E86693C2876}" name="Column8989"/>
    <tableColumn id="9005" xr3:uid="{895174F8-010E-4A62-9C76-8445287D430D}" name="Column8990"/>
    <tableColumn id="9006" xr3:uid="{1E1DBDF3-70EB-47B4-B73C-039198051EAD}" name="Column8991"/>
    <tableColumn id="9007" xr3:uid="{CFA8D980-6D71-4D63-89AE-32AFB1FF53DF}" name="Column8992"/>
    <tableColumn id="9008" xr3:uid="{070D2530-4481-429B-A768-4FE64DDD6406}" name="Column8993"/>
    <tableColumn id="9009" xr3:uid="{6CD66001-9FF6-4C8A-AEA2-5161499D5572}" name="Column8994"/>
    <tableColumn id="9010" xr3:uid="{087EA147-9920-4B53-AFDF-43139B10549A}" name="Column8995"/>
    <tableColumn id="9011" xr3:uid="{3E0D3918-5104-4110-BB8D-3FADA777AD20}" name="Column8996"/>
    <tableColumn id="9012" xr3:uid="{2516983B-CBFB-48F5-8068-D181A87A321A}" name="Column8997"/>
    <tableColumn id="9013" xr3:uid="{C5315396-2AB8-4C1E-8D7A-C63CC64A5C21}" name="Column8998"/>
    <tableColumn id="9014" xr3:uid="{C0CDC480-C534-4B72-A287-3E7625F2B174}" name="Column8999"/>
    <tableColumn id="9015" xr3:uid="{5B60C53F-7BD8-4674-AA7B-EB1DC1521BDA}" name="Column9000"/>
    <tableColumn id="9016" xr3:uid="{0EC6D8E5-B0B8-49D7-BD16-C5DE6D0902F3}" name="Column9001"/>
    <tableColumn id="9017" xr3:uid="{EE84475D-9C5F-464E-AFCC-155011D3DAA7}" name="Column9002"/>
    <tableColumn id="9018" xr3:uid="{3D327112-25DB-4BF2-8941-D794ACC87278}" name="Column9003"/>
    <tableColumn id="9019" xr3:uid="{2871A266-4930-4770-A61A-5804C35A040D}" name="Column9004"/>
    <tableColumn id="9020" xr3:uid="{1C0BC8D5-4561-4925-881A-39BEE7EC42BC}" name="Column9005"/>
    <tableColumn id="9021" xr3:uid="{E0A17C51-FFE1-4F03-BA20-6CF209F9F50A}" name="Column9006"/>
    <tableColumn id="9022" xr3:uid="{7CD60F5F-F055-4A63-AFD4-79D5792A7E63}" name="Column9007"/>
    <tableColumn id="9023" xr3:uid="{6F73DB3D-650B-48C3-883C-D16C301C6ABE}" name="Column9008"/>
    <tableColumn id="9024" xr3:uid="{B01BCCD3-6F7B-4F0F-A352-1241960B1F69}" name="Column9009"/>
    <tableColumn id="9025" xr3:uid="{AADEF168-982A-4B9A-B599-AC76EB1FB86F}" name="Column9010"/>
    <tableColumn id="9026" xr3:uid="{BB703979-6D7A-4C70-9083-27346F050931}" name="Column9011"/>
    <tableColumn id="9027" xr3:uid="{269850A7-7088-41EA-A3A0-484107D337BC}" name="Column9012"/>
    <tableColumn id="9028" xr3:uid="{8E950958-57BB-415B-B584-4DBF12674D77}" name="Column9013"/>
    <tableColumn id="9029" xr3:uid="{872E4DC9-66D2-4521-8006-43DAE8759F5C}" name="Column9014"/>
    <tableColumn id="9030" xr3:uid="{5ED5C758-2A9F-41D2-88F4-74B6852FCD72}" name="Column9015"/>
    <tableColumn id="9031" xr3:uid="{9BB1D1BC-6D3D-4144-B644-BA7397EA2488}" name="Column9016"/>
    <tableColumn id="9032" xr3:uid="{5AEC502C-7DDF-4BAF-AF9C-36854A760A92}" name="Column9017"/>
    <tableColumn id="9033" xr3:uid="{25567D26-2191-45E3-B752-7E7473B6BC59}" name="Column9018"/>
    <tableColumn id="9034" xr3:uid="{4646B4D2-1056-4F00-A4CE-71A9984B1EE4}" name="Column9019"/>
    <tableColumn id="9035" xr3:uid="{49F8DF47-3B1C-4EDA-8F51-2BBB3D06F50B}" name="Column9020"/>
    <tableColumn id="9036" xr3:uid="{4606E2DB-CA56-4737-8C9F-0C8389BE42A4}" name="Column9021"/>
    <tableColumn id="9037" xr3:uid="{DC903576-3ED1-4505-8011-B71FC0D8E33E}" name="Column9022"/>
    <tableColumn id="9038" xr3:uid="{55BEC417-FB10-4EA9-82EC-76506B29C171}" name="Column9023"/>
    <tableColumn id="9039" xr3:uid="{CD688BF6-B844-4B45-BD07-710DC34E4989}" name="Column9024"/>
    <tableColumn id="9040" xr3:uid="{B21C5A19-09F3-41BB-8573-DE1DED285B29}" name="Column9025"/>
    <tableColumn id="9041" xr3:uid="{26103D6D-F1E4-4A2B-82D7-82CB6FC9DCE3}" name="Column9026"/>
    <tableColumn id="9042" xr3:uid="{2B5B8462-6414-4DBE-8640-C87F41E52895}" name="Column9027"/>
    <tableColumn id="9043" xr3:uid="{95BDB7BE-0F23-4282-9336-A19A1329D55A}" name="Column9028"/>
    <tableColumn id="9044" xr3:uid="{13D565B3-A405-4F4F-9B67-66883B3A0CB9}" name="Column9029"/>
    <tableColumn id="9045" xr3:uid="{0C66CE54-9DC0-4F55-A00B-1BCE586A7225}" name="Column9030"/>
    <tableColumn id="9046" xr3:uid="{DB51DE7B-1E20-45A8-9222-CAD45A7B6083}" name="Column9031"/>
    <tableColumn id="9047" xr3:uid="{B6480E30-27E2-44C5-B9FC-764E19F57A33}" name="Column9032"/>
    <tableColumn id="9048" xr3:uid="{3C99B6AB-580F-4600-A3E8-6145381DFA09}" name="Column9033"/>
    <tableColumn id="9049" xr3:uid="{FCF0DC4A-79F6-4811-87E9-F7471606CEA3}" name="Column9034"/>
    <tableColumn id="9050" xr3:uid="{7D563106-E1C3-492A-BFC3-A306F5B96BA6}" name="Column9035"/>
    <tableColumn id="9051" xr3:uid="{B12A3DF3-5318-4E60-92B1-AB1BBEC745DF}" name="Column9036"/>
    <tableColumn id="9052" xr3:uid="{BD091215-C85C-4A76-8D40-5CF9ADF1A93A}" name="Column9037"/>
    <tableColumn id="9053" xr3:uid="{81624013-EAA9-4BC3-BB2B-DF081230111F}" name="Column9038"/>
    <tableColumn id="9054" xr3:uid="{79E187F1-6EF4-4EED-8F6A-670250A1C120}" name="Column9039"/>
    <tableColumn id="9055" xr3:uid="{7839EE2C-357B-47D2-930A-29A99E271FAD}" name="Column9040"/>
    <tableColumn id="9056" xr3:uid="{C173501E-DCAF-4360-A4A6-0EFB07EE2F9D}" name="Column9041"/>
    <tableColumn id="9057" xr3:uid="{E84D22DB-13A4-404F-BA01-57C145599D42}" name="Column9042"/>
    <tableColumn id="9058" xr3:uid="{C559BE14-5241-4A4D-8319-A9BC76FCA06C}" name="Column9043"/>
    <tableColumn id="9059" xr3:uid="{E4C2DA6F-D2EF-4FE7-8CEA-E1314ECC2FF5}" name="Column9044"/>
    <tableColumn id="9060" xr3:uid="{8DD73A2B-DD74-443F-8852-3B8D7B80D680}" name="Column9045"/>
    <tableColumn id="9061" xr3:uid="{A7FB050B-655D-4119-B317-B361F5360437}" name="Column9046"/>
    <tableColumn id="9062" xr3:uid="{3C20FE4B-E071-4B33-A54C-C8A70A52DE7D}" name="Column9047"/>
    <tableColumn id="9063" xr3:uid="{D0C71D36-CB2B-4091-A92F-236D1FE4F9B9}" name="Column9048"/>
    <tableColumn id="9064" xr3:uid="{CB8EC6D1-E9C7-4486-B1A3-237460760A94}" name="Column9049"/>
    <tableColumn id="9065" xr3:uid="{1F221936-662B-480C-9AEA-9CE4E5668317}" name="Column9050"/>
    <tableColumn id="9066" xr3:uid="{05F3E21A-E044-4927-919C-77E7BBFDB528}" name="Column9051"/>
    <tableColumn id="9067" xr3:uid="{96A98FFE-5574-42C4-B3CF-796649B6CC47}" name="Column9052"/>
    <tableColumn id="9068" xr3:uid="{325900E4-7CE4-4AE4-8406-F9ECFE9DDD3F}" name="Column9053"/>
    <tableColumn id="9069" xr3:uid="{C8AC7759-57B3-4442-B440-993917AEC2B3}" name="Column9054"/>
    <tableColumn id="9070" xr3:uid="{09FF42D1-0CC9-4A01-8F3D-2E29D8192B68}" name="Column9055"/>
    <tableColumn id="9071" xr3:uid="{149DD22D-0DAC-43CD-8398-F0B25436A462}" name="Column9056"/>
    <tableColumn id="9072" xr3:uid="{7407EE28-F661-42A4-9190-EE5D6D2E44AE}" name="Column9057"/>
    <tableColumn id="9073" xr3:uid="{DD0E35F9-3675-4D96-AA25-8112FAF82412}" name="Column9058"/>
    <tableColumn id="9074" xr3:uid="{6EAE1643-1F50-4C41-9584-C4D65709487F}" name="Column9059"/>
    <tableColumn id="9075" xr3:uid="{A43D9308-458D-4888-8AFE-92E816BA0CB8}" name="Column9060"/>
    <tableColumn id="9076" xr3:uid="{F050BD1A-C11D-4109-BB65-E98AED8E0D0A}" name="Column9061"/>
    <tableColumn id="9077" xr3:uid="{20F7E469-D2AE-4CD1-9286-646AAFBA9892}" name="Column9062"/>
    <tableColumn id="9078" xr3:uid="{9E1F115D-1BF4-4558-B75B-3B100AF2DC41}" name="Column9063"/>
    <tableColumn id="9079" xr3:uid="{88B06EF1-4C26-4783-9B76-51CC268377BB}" name="Column9064"/>
    <tableColumn id="9080" xr3:uid="{60E40E10-FC96-450D-B6C3-67BC23439D6A}" name="Column9065"/>
    <tableColumn id="9081" xr3:uid="{D6FA86CA-EE52-4697-AA43-5A0AEAF40A92}" name="Column9066"/>
    <tableColumn id="9082" xr3:uid="{674A39D0-D35F-4ADA-8D50-0A38F2404B04}" name="Column9067"/>
    <tableColumn id="9083" xr3:uid="{CF9F3284-69DC-4B08-BDFD-E1E26ABC2B22}" name="Column9068"/>
    <tableColumn id="9084" xr3:uid="{2838953E-79EE-4493-A18C-126F7B4E6ECD}" name="Column9069"/>
    <tableColumn id="9085" xr3:uid="{8C581B90-C352-4246-B8FC-81BCB1CB3657}" name="Column9070"/>
    <tableColumn id="9086" xr3:uid="{9A4CD7F6-5DBC-4872-BC17-60754CEDEC13}" name="Column9071"/>
    <tableColumn id="9087" xr3:uid="{D4391915-C8AD-4FE3-A458-720F5FB5F38C}" name="Column9072"/>
    <tableColumn id="9088" xr3:uid="{7A8979DA-438E-413C-BC8B-14D1930AA8C9}" name="Column9073"/>
    <tableColumn id="9089" xr3:uid="{94D208AA-1D62-4939-9F46-6402F0139C1D}" name="Column9074"/>
    <tableColumn id="9090" xr3:uid="{0554EF3D-C5FE-44BA-8124-B0D4D906D1CA}" name="Column9075"/>
    <tableColumn id="9091" xr3:uid="{F40DD495-35D2-4493-9911-BC548F8D3EC9}" name="Column9076"/>
    <tableColumn id="9092" xr3:uid="{78C4FBBF-BB52-40DF-B88C-2DC122D9225E}" name="Column9077"/>
    <tableColumn id="9093" xr3:uid="{7F0F50BD-B994-4D85-8A5C-0A5218BE4FF6}" name="Column9078"/>
    <tableColumn id="9094" xr3:uid="{5CDD3F11-E6C7-431F-9BB7-FCB5CE99740B}" name="Column9079"/>
    <tableColumn id="9095" xr3:uid="{B36A5C55-FD26-4DE7-B964-DCD45F9EAA9B}" name="Column9080"/>
    <tableColumn id="9096" xr3:uid="{6010FD2D-D4AE-4A44-883D-878E4E56642B}" name="Column9081"/>
    <tableColumn id="9097" xr3:uid="{39C09BC7-2209-453B-A3E6-F141B6F1F77F}" name="Column9082"/>
    <tableColumn id="9098" xr3:uid="{2CE3C703-E228-46C3-9A68-FED5423C57EE}" name="Column9083"/>
    <tableColumn id="9099" xr3:uid="{D1714D78-6DC6-43B1-9E91-7C1A04B5AB8C}" name="Column9084"/>
    <tableColumn id="9100" xr3:uid="{B7E357A4-2522-4AFD-806C-2F0B3E4157CC}" name="Column9085"/>
    <tableColumn id="9101" xr3:uid="{50421A22-6D25-458C-B99D-B21BE36C2C87}" name="Column9086"/>
    <tableColumn id="9102" xr3:uid="{F38F0FD8-8DFB-4E60-AF68-A74765521792}" name="Column9087"/>
    <tableColumn id="9103" xr3:uid="{F3C6F0D1-903A-4C46-B87C-7C1D65BDB75D}" name="Column9088"/>
    <tableColumn id="9104" xr3:uid="{BE6E30B6-947D-4CC6-BA5E-421EA4CE108F}" name="Column9089"/>
    <tableColumn id="9105" xr3:uid="{C0EB83DF-82C7-4B45-BBC7-C09F9DE23A3A}" name="Column9090"/>
    <tableColumn id="9106" xr3:uid="{8D00958E-6D12-4E1E-85D6-2E5853C5DE99}" name="Column9091"/>
    <tableColumn id="9107" xr3:uid="{05AF7F7D-48D1-4C45-B1F5-1D4E5D4183CE}" name="Column9092"/>
    <tableColumn id="9108" xr3:uid="{E6F45C07-4B77-49AF-8662-45C2E115D50E}" name="Column9093"/>
    <tableColumn id="9109" xr3:uid="{73551822-1B15-4FF9-829C-A9A15298E896}" name="Column9094"/>
    <tableColumn id="9110" xr3:uid="{661711BF-05AF-4539-91C1-E0091B5DC07E}" name="Column9095"/>
    <tableColumn id="9111" xr3:uid="{F83596C5-B10C-4D96-B308-B1867A8A57E4}" name="Column9096"/>
    <tableColumn id="9112" xr3:uid="{7A8137C2-A0A1-4AAE-BF06-2957CD01FD2D}" name="Column9097"/>
    <tableColumn id="9113" xr3:uid="{23EDE64E-12BE-4D9E-B7D1-EBB7CAE7F5CB}" name="Column9098"/>
    <tableColumn id="9114" xr3:uid="{25BC0CEE-C041-498F-9F08-4C6FB0ADB0E2}" name="Column9099"/>
    <tableColumn id="9115" xr3:uid="{1EDBB64E-62C2-4EF7-B536-B1A886BFAF78}" name="Column9100"/>
    <tableColumn id="9116" xr3:uid="{F2A45C3A-F8D8-4043-833D-8EDD6DE3A5CA}" name="Column9101"/>
    <tableColumn id="9117" xr3:uid="{9C006616-36B4-472B-AFD8-A63BAE0125B2}" name="Column9102"/>
    <tableColumn id="9118" xr3:uid="{2068B8A8-550E-489B-BC90-A4F1966E284A}" name="Column9103"/>
    <tableColumn id="9119" xr3:uid="{A742E0D5-EE8F-4669-9D0A-93DFB8187B38}" name="Column9104"/>
    <tableColumn id="9120" xr3:uid="{F872CB9F-B639-43A4-A633-A3B1B02DB23F}" name="Column9105"/>
    <tableColumn id="9121" xr3:uid="{BC58276E-BC4A-4BBF-A00F-6C1807E4E6AA}" name="Column9106"/>
    <tableColumn id="9122" xr3:uid="{DD1A3225-FE91-488D-8D34-669DD7DFB26C}" name="Column9107"/>
    <tableColumn id="9123" xr3:uid="{F405C6D0-9AED-495B-A500-B5AC3E6BA7F8}" name="Column9108"/>
    <tableColumn id="9124" xr3:uid="{397EF850-D5C3-460C-84F9-2FAA88BBEFE1}" name="Column9109"/>
    <tableColumn id="9125" xr3:uid="{1202D54C-D097-4B09-A1B8-FDBC5E40B04B}" name="Column9110"/>
    <tableColumn id="9126" xr3:uid="{FD25B4F4-ECBD-4DBF-90EE-8621AECFA020}" name="Column9111"/>
    <tableColumn id="9127" xr3:uid="{312F5D55-9940-4BD6-B1DB-AB616C3557E4}" name="Column9112"/>
    <tableColumn id="9128" xr3:uid="{EDF2A91F-A46F-4946-B2D6-8FE235114088}" name="Column9113"/>
    <tableColumn id="9129" xr3:uid="{848B8C10-502D-4584-B61F-D70CADF4392C}" name="Column9114"/>
    <tableColumn id="9130" xr3:uid="{B3F309A1-56BB-49F6-A552-0E0A47646723}" name="Column9115"/>
    <tableColumn id="9131" xr3:uid="{85A69F0E-7375-4BEE-8231-AC5F6E4DD0F1}" name="Column9116"/>
    <tableColumn id="9132" xr3:uid="{C36353D1-A6E5-4DCC-AC70-C2542E179DE3}" name="Column9117"/>
    <tableColumn id="9133" xr3:uid="{2770F901-F107-4DEA-A030-E1625CC95400}" name="Column9118"/>
    <tableColumn id="9134" xr3:uid="{48013DF1-91F2-428B-8312-E6733D2C76D5}" name="Column9119"/>
    <tableColumn id="9135" xr3:uid="{FC982757-EC50-4031-BFB3-F94978DD3811}" name="Column9120"/>
    <tableColumn id="9136" xr3:uid="{C47885F0-46E4-49B9-86F6-EDCCC9FB3989}" name="Column9121"/>
    <tableColumn id="9137" xr3:uid="{069FBAC9-9027-43A3-8178-D32309A92AAF}" name="Column9122"/>
    <tableColumn id="9138" xr3:uid="{E5876FCC-4505-4A47-B67E-E2AADE62022E}" name="Column9123"/>
    <tableColumn id="9139" xr3:uid="{E6C3C5DF-7439-403E-AE44-99A420BE568C}" name="Column9124"/>
    <tableColumn id="9140" xr3:uid="{651F66D3-7B62-453F-8845-E7055BE70F0E}" name="Column9125"/>
    <tableColumn id="9141" xr3:uid="{150F6E45-56D2-477F-B661-59F1F011498A}" name="Column9126"/>
    <tableColumn id="9142" xr3:uid="{A0933E97-E1AD-440A-ACFD-C07976A91550}" name="Column9127"/>
    <tableColumn id="9143" xr3:uid="{086FC691-02C6-47C1-B838-DB7328C24735}" name="Column9128"/>
    <tableColumn id="9144" xr3:uid="{A3224111-BA5A-4E24-8F73-030B079C770F}" name="Column9129"/>
    <tableColumn id="9145" xr3:uid="{7A65EA58-13DD-43BC-89C8-D831264FA85E}" name="Column9130"/>
    <tableColumn id="9146" xr3:uid="{496C786E-AF09-462C-8647-413067F272D4}" name="Column9131"/>
    <tableColumn id="9147" xr3:uid="{8113D2DF-0486-4B0E-BE97-69E135C3023A}" name="Column9132"/>
    <tableColumn id="9148" xr3:uid="{605C9AD4-4A05-40B1-AD62-562894EF4C9E}" name="Column9133"/>
    <tableColumn id="9149" xr3:uid="{59C543C2-9B30-4ECA-BE20-26DBDFAF7536}" name="Column9134"/>
    <tableColumn id="9150" xr3:uid="{3731FAA6-5496-438D-9EF4-3DAD51470960}" name="Column9135"/>
    <tableColumn id="9151" xr3:uid="{7C417057-EE37-4861-82D5-C0C9EF70A0FE}" name="Column9136"/>
    <tableColumn id="9152" xr3:uid="{6393436D-7E13-401F-BA0F-8D5A04FBE229}" name="Column9137"/>
    <tableColumn id="9153" xr3:uid="{86FF3252-D4F3-41F8-9E49-3B2FDC73562E}" name="Column9138"/>
    <tableColumn id="9154" xr3:uid="{2916BAFA-725B-4100-9894-9F9C223ED5B5}" name="Column9139"/>
    <tableColumn id="9155" xr3:uid="{8EBC542C-D5D3-41A6-8147-92E2EE12BE64}" name="Column9140"/>
    <tableColumn id="9156" xr3:uid="{A2639DDB-1EA0-499A-8E02-64425AF9D618}" name="Column9141"/>
    <tableColumn id="9157" xr3:uid="{F72028A3-0203-4DD5-A0A5-F63ED09B5355}" name="Column9142"/>
    <tableColumn id="9158" xr3:uid="{816827C9-4FF1-4C40-973C-42D4AEF52450}" name="Column9143"/>
    <tableColumn id="9159" xr3:uid="{F41A01E8-27C6-4A9E-B15E-1F3A5AB50C35}" name="Column9144"/>
    <tableColumn id="9160" xr3:uid="{03F58B83-E72D-48C2-A1E7-BD18431D3F6E}" name="Column9145"/>
    <tableColumn id="9161" xr3:uid="{D899A61C-EFC8-40E2-9113-A3D33ACE2BF4}" name="Column9146"/>
    <tableColumn id="9162" xr3:uid="{F6551C90-A3E5-4FF8-A8D1-4C32E3DA966B}" name="Column9147"/>
    <tableColumn id="9163" xr3:uid="{F9E905CE-0988-4716-9C2C-FF9D159C5217}" name="Column9148"/>
    <tableColumn id="9164" xr3:uid="{E39CB47D-78F8-447E-B132-AD661CE507CB}" name="Column9149"/>
    <tableColumn id="9165" xr3:uid="{6BFAB36B-7F9C-4359-96FE-4F1B9291B2BC}" name="Column9150"/>
    <tableColumn id="9166" xr3:uid="{0E42F339-667D-4047-8E1A-421F550731A0}" name="Column9151"/>
    <tableColumn id="9167" xr3:uid="{FAC82CB8-1B25-42E9-A8C9-C46B0C8629C6}" name="Column9152"/>
    <tableColumn id="9168" xr3:uid="{36E3288E-1E45-46DB-B1DC-BC16A3FE3ED6}" name="Column9153"/>
    <tableColumn id="9169" xr3:uid="{E8CD0481-3EBB-41B4-9F27-7465D28A24A9}" name="Column9154"/>
    <tableColumn id="9170" xr3:uid="{EDA7DC2F-879F-4274-BA17-593674196074}" name="Column9155"/>
    <tableColumn id="9171" xr3:uid="{EAE695FD-4AF4-4D0F-8632-527831E7F5B6}" name="Column9156"/>
    <tableColumn id="9172" xr3:uid="{13113A8D-92E0-4530-931B-47ECFD65AD37}" name="Column9157"/>
    <tableColumn id="9173" xr3:uid="{0C52CEE9-6D28-4BDF-87D9-C2757597F3EF}" name="Column9158"/>
    <tableColumn id="9174" xr3:uid="{BBB9C7AA-C599-41C3-9B33-02BC45F94D68}" name="Column9159"/>
    <tableColumn id="9175" xr3:uid="{52B15F11-B03A-4875-9C4B-A7A481577474}" name="Column9160"/>
    <tableColumn id="9176" xr3:uid="{EC21A148-B934-47D3-967D-33C7E7DEDA2C}" name="Column9161"/>
    <tableColumn id="9177" xr3:uid="{492CE988-FCE8-45E0-9498-22B844088664}" name="Column9162"/>
    <tableColumn id="9178" xr3:uid="{E436F448-AE01-4804-904D-CBD2B068F42A}" name="Column9163"/>
    <tableColumn id="9179" xr3:uid="{4CE73311-39FC-403E-9462-8328E7841975}" name="Column9164"/>
    <tableColumn id="9180" xr3:uid="{FCE2CFD1-7E99-46B2-80ED-E93370E54477}" name="Column9165"/>
    <tableColumn id="9181" xr3:uid="{BFFA0CA9-607A-45B6-8D38-8241EFEA0850}" name="Column9166"/>
    <tableColumn id="9182" xr3:uid="{98F99400-5798-4176-8FF8-4801FF931917}" name="Column9167"/>
    <tableColumn id="9183" xr3:uid="{5D37365A-1AE4-437F-BF15-B8AE1BCDB0AC}" name="Column9168"/>
    <tableColumn id="9184" xr3:uid="{85A00E75-9538-4976-9C59-4E58FCBF8951}" name="Column9169"/>
    <tableColumn id="9185" xr3:uid="{9A390EB0-87E1-4A30-82FB-71E6C96D8552}" name="Column9170"/>
    <tableColumn id="9186" xr3:uid="{730EBF78-6E26-49A8-A37C-DEFEBF068771}" name="Column9171"/>
    <tableColumn id="9187" xr3:uid="{4C054BE8-0391-449C-905D-583C051AD871}" name="Column9172"/>
    <tableColumn id="9188" xr3:uid="{2B9F5EED-22AE-4F7C-8F38-4F24FE4D11D9}" name="Column9173"/>
    <tableColumn id="9189" xr3:uid="{115E59A4-28E7-42B7-9AAB-DBBA45B538DB}" name="Column9174"/>
    <tableColumn id="9190" xr3:uid="{8CCE5918-B4B5-480F-BEBB-FB44B70E40A4}" name="Column9175"/>
    <tableColumn id="9191" xr3:uid="{653C26F7-8975-4AAE-9479-B988A95536C1}" name="Column9176"/>
    <tableColumn id="9192" xr3:uid="{28AA7826-EFDE-417A-81F6-032880E7BEAB}" name="Column9177"/>
    <tableColumn id="9193" xr3:uid="{629A91B1-97E4-4DA8-8B7C-F8FA147024EC}" name="Column9178"/>
    <tableColumn id="9194" xr3:uid="{16FCA20A-BD85-4B34-B12B-92A694F7FF75}" name="Column9179"/>
    <tableColumn id="9195" xr3:uid="{E386A3FA-A302-46EC-9538-6A42D63E843B}" name="Column9180"/>
    <tableColumn id="9196" xr3:uid="{0FE2487C-BA5D-468F-9FE8-3AE81E604461}" name="Column9181"/>
    <tableColumn id="9197" xr3:uid="{62F58E91-05DB-45B5-A14E-38786E9A489B}" name="Column9182"/>
    <tableColumn id="9198" xr3:uid="{0B25C700-1A9D-41CF-A0C8-16BD395F1892}" name="Column9183"/>
    <tableColumn id="9199" xr3:uid="{11578E9E-CF6E-4D1F-93B8-6C461B586336}" name="Column9184"/>
    <tableColumn id="9200" xr3:uid="{52E388AC-6626-452F-BD21-67B6E5A3869C}" name="Column9185"/>
    <tableColumn id="9201" xr3:uid="{C8DED700-420E-4801-9D9C-20399DA5191E}" name="Column9186"/>
    <tableColumn id="9202" xr3:uid="{29B97C21-B30F-4CAF-844F-F1645BD469CC}" name="Column9187"/>
    <tableColumn id="9203" xr3:uid="{89EAFC4B-B72F-4371-88C8-9FE076FE773B}" name="Column9188"/>
    <tableColumn id="9204" xr3:uid="{BB106700-4D29-4DBB-92A8-2DBE503F5265}" name="Column9189"/>
    <tableColumn id="9205" xr3:uid="{6BDDBC5E-50E8-4748-BFA3-20F3C58D580F}" name="Column9190"/>
    <tableColumn id="9206" xr3:uid="{DAA2914C-6E9B-4BC1-B711-DCBD8812D938}" name="Column9191"/>
    <tableColumn id="9207" xr3:uid="{6234815F-3821-445D-A038-7626B27F42B1}" name="Column9192"/>
    <tableColumn id="9208" xr3:uid="{93A19328-A80A-4C89-9F93-E8969CEADF90}" name="Column9193"/>
    <tableColumn id="9209" xr3:uid="{7A3DF289-DDED-439B-A591-73B09CC080D2}" name="Column9194"/>
    <tableColumn id="9210" xr3:uid="{6339F5AF-1B52-4DE2-95C0-5D9476439502}" name="Column9195"/>
    <tableColumn id="9211" xr3:uid="{F6BB1AB1-3AF0-4E28-A349-A792529820AC}" name="Column9196"/>
    <tableColumn id="9212" xr3:uid="{1A719AE9-FAB9-4ABE-8CE3-D6C1146DE3ED}" name="Column9197"/>
    <tableColumn id="9213" xr3:uid="{8CAE5CAA-185F-4DF2-A73A-4EB0DE3401C0}" name="Column9198"/>
    <tableColumn id="9214" xr3:uid="{15549577-7CB6-4CE0-94BD-80886D985009}" name="Column9199"/>
    <tableColumn id="9215" xr3:uid="{61AF67F9-B0F0-4BF4-977D-779C9B76B35F}" name="Column9200"/>
    <tableColumn id="9216" xr3:uid="{CA62D5A7-0DFA-496F-99C2-CC07462C8410}" name="Column9201"/>
    <tableColumn id="9217" xr3:uid="{2AF9AFEA-F7FA-423D-AF85-04EFA0282837}" name="Column9202"/>
    <tableColumn id="9218" xr3:uid="{D732561F-59E5-4A4B-9421-DC6B41140FFE}" name="Column9203"/>
    <tableColumn id="9219" xr3:uid="{2B40481D-B802-4B47-B6F5-DB04E7467605}" name="Column9204"/>
    <tableColumn id="9220" xr3:uid="{C55FA278-5A66-4A03-8904-1FC637D0A5A9}" name="Column9205"/>
    <tableColumn id="9221" xr3:uid="{F5ED0698-C444-40FC-A637-127424B633D2}" name="Column9206"/>
    <tableColumn id="9222" xr3:uid="{917F021F-F1CA-44E2-B953-8F4EE0875AB3}" name="Column9207"/>
    <tableColumn id="9223" xr3:uid="{9AEE680B-C9B5-419C-9F5C-91891AE51255}" name="Column9208"/>
    <tableColumn id="9224" xr3:uid="{CBF93D27-56A3-4AF9-B6A3-0462D037EE15}" name="Column9209"/>
    <tableColumn id="9225" xr3:uid="{83FC37BF-6DEC-4987-96FA-49677F77E359}" name="Column9210"/>
    <tableColumn id="9226" xr3:uid="{20825610-334F-4FD2-80CD-E1ACF2B2A105}" name="Column9211"/>
    <tableColumn id="9227" xr3:uid="{706B16E0-B73E-4466-9F52-63B50D06F689}" name="Column9212"/>
    <tableColumn id="9228" xr3:uid="{1163D041-4704-4CE8-9A4A-FE6264B6FED7}" name="Column9213"/>
    <tableColumn id="9229" xr3:uid="{3DE89DE9-D78C-4F1F-9B88-8D7A0875410A}" name="Column9214"/>
    <tableColumn id="9230" xr3:uid="{A349E61D-DBE9-48F3-98BB-0EEADC8F0E5D}" name="Column9215"/>
    <tableColumn id="9231" xr3:uid="{AF653AA4-5BE9-4924-B40D-60FA3EA2264E}" name="Column9216"/>
    <tableColumn id="9232" xr3:uid="{FC02F5D9-89C5-44BC-8A02-D84FD0863219}" name="Column9217"/>
    <tableColumn id="9233" xr3:uid="{70E8C4B4-D1B3-4D14-937C-7AC5942EAAC7}" name="Column9218"/>
    <tableColumn id="9234" xr3:uid="{EB7F69B1-62B6-4716-9EDC-266BA6C41E16}" name="Column9219"/>
    <tableColumn id="9235" xr3:uid="{D9526915-1E48-4D57-90F4-0C8206A5CFDA}" name="Column9220"/>
    <tableColumn id="9236" xr3:uid="{BC74C5AC-1DED-4F1F-8069-47D159B23B5B}" name="Column9221"/>
    <tableColumn id="9237" xr3:uid="{7990560B-335E-489E-8208-068C77AE7104}" name="Column9222"/>
    <tableColumn id="9238" xr3:uid="{DA3FA411-B131-4118-95ED-7B4BDE5C8F0E}" name="Column9223"/>
    <tableColumn id="9239" xr3:uid="{5FF94F93-B1C2-409E-A0DB-2345AAC49624}" name="Column9224"/>
    <tableColumn id="9240" xr3:uid="{0063CA2A-4B6D-49FC-8AB7-7964A618FB0C}" name="Column9225"/>
    <tableColumn id="9241" xr3:uid="{85D500D4-FE81-472A-B52F-EE76F4F8893C}" name="Column9226"/>
    <tableColumn id="9242" xr3:uid="{C089A663-F874-4C94-B99A-6FBD3E9701C1}" name="Column9227"/>
    <tableColumn id="9243" xr3:uid="{8AB21F5E-FF15-4A9D-925A-F873067D04B2}" name="Column9228"/>
    <tableColumn id="9244" xr3:uid="{C172F465-CA4D-4806-BE3F-1A8BE1B68806}" name="Column9229"/>
    <tableColumn id="9245" xr3:uid="{1815D4DE-2FFA-4CB8-9A12-D57CFBB85603}" name="Column9230"/>
    <tableColumn id="9246" xr3:uid="{71468A93-3A0E-4C6A-A6A7-7B8159437019}" name="Column9231"/>
    <tableColumn id="9247" xr3:uid="{81F1D3F1-ECCB-42B4-8130-31A8A15AB28C}" name="Column9232"/>
    <tableColumn id="9248" xr3:uid="{CA1F4980-22EC-487A-A2AA-F8090F3480C0}" name="Column9233"/>
    <tableColumn id="9249" xr3:uid="{09900001-AC4F-4011-B8D6-9ED4C59315F7}" name="Column9234"/>
    <tableColumn id="9250" xr3:uid="{43A6DAA9-E9FB-451F-99FC-58787BB01EAC}" name="Column9235"/>
    <tableColumn id="9251" xr3:uid="{7C151866-F35E-4FA3-B218-DF50BFAEA3B1}" name="Column9236"/>
    <tableColumn id="9252" xr3:uid="{FD97C796-2549-4611-A2D9-731B67F2DF35}" name="Column9237"/>
    <tableColumn id="9253" xr3:uid="{C25B32FA-5598-4DAC-8853-053B28C8BBDB}" name="Column9238"/>
    <tableColumn id="9254" xr3:uid="{FFFA8C07-69F4-486C-B4B0-811867BF8581}" name="Column9239"/>
    <tableColumn id="9255" xr3:uid="{AFDF6AB0-14CD-4B87-B69D-70A5638EE5A3}" name="Column9240"/>
    <tableColumn id="9256" xr3:uid="{1012CC3A-8C46-45A8-BCBA-2F4E5D25C265}" name="Column9241"/>
    <tableColumn id="9257" xr3:uid="{C2176C4C-063E-4BE7-BDF1-23E008C11C38}" name="Column9242"/>
    <tableColumn id="9258" xr3:uid="{D0855DCE-7964-4CE4-9F51-D8A74B532C19}" name="Column9243"/>
    <tableColumn id="9259" xr3:uid="{85DE69C2-99FD-4121-B2A0-9B2079BB8E67}" name="Column9244"/>
    <tableColumn id="9260" xr3:uid="{DB79D7E5-0A91-4DB2-8330-854AACABFE5F}" name="Column9245"/>
    <tableColumn id="9261" xr3:uid="{BCA90793-67E3-4CB7-95DB-47E0EB5CCF98}" name="Column9246"/>
    <tableColumn id="9262" xr3:uid="{75BC54B4-F72B-46B9-9443-1AB316F6D820}" name="Column9247"/>
    <tableColumn id="9263" xr3:uid="{2CA9938E-9C6F-4F49-9AC9-5A13835AB04E}" name="Column9248"/>
    <tableColumn id="9264" xr3:uid="{A461E544-318E-4DD2-A124-0F91E787E00D}" name="Column9249"/>
    <tableColumn id="9265" xr3:uid="{C41AFBBD-F50B-4DB4-A24A-BA49E88631DB}" name="Column9250"/>
    <tableColumn id="9266" xr3:uid="{D2D3E48B-7746-4DAD-9731-8D8688EE157E}" name="Column9251"/>
    <tableColumn id="9267" xr3:uid="{80C4A2C7-9F07-4639-AAB1-1329121E3F47}" name="Column9252"/>
    <tableColumn id="9268" xr3:uid="{39712E8C-4FDC-4E7A-A113-808585385DA9}" name="Column9253"/>
    <tableColumn id="9269" xr3:uid="{A4D6FFDD-C550-4E34-B236-C4AC0E85D39F}" name="Column9254"/>
    <tableColumn id="9270" xr3:uid="{D114D5BA-A784-4CDC-A5AB-184270D5CF39}" name="Column9255"/>
    <tableColumn id="9271" xr3:uid="{FC324B4E-BA03-4D07-ADE1-29C7B74D41C0}" name="Column9256"/>
    <tableColumn id="9272" xr3:uid="{B2E81C45-08BA-49BD-A50A-C83436849BDE}" name="Column9257"/>
    <tableColumn id="9273" xr3:uid="{01F16A27-7F13-4D61-ADBF-D94B15FA5B21}" name="Column9258"/>
    <tableColumn id="9274" xr3:uid="{CDF2B508-9EE2-40D3-9388-2A74F51DEF08}" name="Column9259"/>
    <tableColumn id="9275" xr3:uid="{231C099B-D645-4585-BBF5-04DACBA07859}" name="Column9260"/>
    <tableColumn id="9276" xr3:uid="{03BB1CE0-C354-4AA9-9AC4-00C3363EF148}" name="Column9261"/>
    <tableColumn id="9277" xr3:uid="{A54654F9-3EB0-42EE-9A53-41F6062430EC}" name="Column9262"/>
    <tableColumn id="9278" xr3:uid="{E4302147-8A31-4BD3-B8C5-4A8756F630FD}" name="Column9263"/>
    <tableColumn id="9279" xr3:uid="{570D255A-31C7-4EC2-8064-A1BF4F6FA844}" name="Column9264"/>
    <tableColumn id="9280" xr3:uid="{D10853F6-4CCA-4A1F-9660-325865B83E58}" name="Column9265"/>
    <tableColumn id="9281" xr3:uid="{7CE3C0BA-D841-4EC8-887F-AAE0D42EF57F}" name="Column9266"/>
    <tableColumn id="9282" xr3:uid="{2FE828C6-EC0C-4F86-97A9-934632D0B964}" name="Column9267"/>
    <tableColumn id="9283" xr3:uid="{FBDFABDA-6182-4A18-81AB-D484BF4C175B}" name="Column9268"/>
    <tableColumn id="9284" xr3:uid="{1C0AF5BA-0A90-469F-82D6-6D46C28BE604}" name="Column9269"/>
    <tableColumn id="9285" xr3:uid="{323A2569-3F77-4DBD-8B3B-C91D4503EDCA}" name="Column9270"/>
    <tableColumn id="9286" xr3:uid="{D1312C60-7A6E-4AB9-BC83-94531252028F}" name="Column9271"/>
    <tableColumn id="9287" xr3:uid="{FBA760ED-0CCB-41AE-A364-DAAF53552699}" name="Column9272"/>
    <tableColumn id="9288" xr3:uid="{E2B4C74F-0D7F-4888-9420-6E4D748CD697}" name="Column9273"/>
    <tableColumn id="9289" xr3:uid="{F3228D9B-32F4-4518-9BEE-3F4AABD9F35B}" name="Column9274"/>
    <tableColumn id="9290" xr3:uid="{13FDEDCA-0B44-4DB0-A39A-65C6888B2269}" name="Column9275"/>
    <tableColumn id="9291" xr3:uid="{957A2866-9AE7-44BF-BD12-45270A307197}" name="Column9276"/>
    <tableColumn id="9292" xr3:uid="{95981090-EAAF-4370-B19C-87ECBDB8E76F}" name="Column9277"/>
    <tableColumn id="9293" xr3:uid="{67DEA267-3387-4C48-A676-C71B6771C47C}" name="Column9278"/>
    <tableColumn id="9294" xr3:uid="{83156F66-5BD2-4BD2-966A-C4BD970FBBF8}" name="Column9279"/>
    <tableColumn id="9295" xr3:uid="{35AF4D42-9046-4FD3-825B-BEC0D13479A6}" name="Column9280"/>
    <tableColumn id="9296" xr3:uid="{8432B1BC-CEDA-476A-B712-24B767C10620}" name="Column9281"/>
    <tableColumn id="9297" xr3:uid="{6E4CE4D1-78DD-48FD-B3EF-0CB3F1CD244E}" name="Column9282"/>
    <tableColumn id="9298" xr3:uid="{93446A2D-BC94-4B86-8E34-D763E9755258}" name="Column9283"/>
    <tableColumn id="9299" xr3:uid="{7A900FC5-630D-4A39-9E2C-CBEBD8703E24}" name="Column9284"/>
    <tableColumn id="9300" xr3:uid="{028DF62B-483C-4AB1-92BE-05C701496DE1}" name="Column9285"/>
    <tableColumn id="9301" xr3:uid="{8732215E-8677-4615-9345-7756234FA7CC}" name="Column9286"/>
    <tableColumn id="9302" xr3:uid="{8EAFDD4C-B073-4391-820B-F3049B7F2DFD}" name="Column9287"/>
    <tableColumn id="9303" xr3:uid="{0FE85891-1C29-44D4-9DA5-CACE0B55462E}" name="Column9288"/>
    <tableColumn id="9304" xr3:uid="{EF4C1A25-94EC-46FD-BE73-43CBECD58AE1}" name="Column9289"/>
    <tableColumn id="9305" xr3:uid="{E165FE14-6C07-4017-A860-806DF1A65B34}" name="Column9290"/>
    <tableColumn id="9306" xr3:uid="{868330F3-45FF-41F8-A2C3-7F4E2DF82785}" name="Column9291"/>
    <tableColumn id="9307" xr3:uid="{6875FFE2-5E4D-435F-9C38-8F332FD1F99A}" name="Column9292"/>
    <tableColumn id="9308" xr3:uid="{0384F9BA-6C2F-47F5-B50B-27F4B79C3434}" name="Column9293"/>
    <tableColumn id="9309" xr3:uid="{AC3AB405-FEE9-4A6B-8A79-DD1684A75806}" name="Column9294"/>
    <tableColumn id="9310" xr3:uid="{01DA5AE4-67A7-4DE1-8C50-3D37344239F9}" name="Column9295"/>
    <tableColumn id="9311" xr3:uid="{A8114A76-63C6-43F8-9DB7-CC92493E49CC}" name="Column9296"/>
    <tableColumn id="9312" xr3:uid="{EB0AF59C-73B3-4F24-9712-1100D8519F34}" name="Column9297"/>
    <tableColumn id="9313" xr3:uid="{D6E0E488-5635-4B9C-A30B-66AF67BFBB50}" name="Column9298"/>
    <tableColumn id="9314" xr3:uid="{7A06EC46-982D-44E4-AEC5-B1729D0DD92F}" name="Column9299"/>
    <tableColumn id="9315" xr3:uid="{C886380C-7DAB-4159-A412-C6A9C264BA3E}" name="Column9300"/>
    <tableColumn id="9316" xr3:uid="{A52F2398-CDED-4608-9345-D15220B7400F}" name="Column9301"/>
    <tableColumn id="9317" xr3:uid="{D92808B2-E765-4EEB-A5D6-799A48B4B1E6}" name="Column9302"/>
    <tableColumn id="9318" xr3:uid="{34E62227-3954-4420-9C2B-AA34A0CDB125}" name="Column9303"/>
    <tableColumn id="9319" xr3:uid="{DD58F81B-9A94-4833-B9B2-521135D6D161}" name="Column9304"/>
    <tableColumn id="9320" xr3:uid="{0E6EEB23-ED78-45FC-8128-927FF9820FEC}" name="Column9305"/>
    <tableColumn id="9321" xr3:uid="{24477412-68EB-496B-9036-2EBAF9B09C32}" name="Column9306"/>
    <tableColumn id="9322" xr3:uid="{A6C75547-CA9F-49B5-AA74-701D2273BB18}" name="Column9307"/>
    <tableColumn id="9323" xr3:uid="{607EF2DA-FEA9-45B5-B5D1-9F6D593BED94}" name="Column9308"/>
    <tableColumn id="9324" xr3:uid="{650FA5A1-A8FC-484C-A233-6C9A2D0FD27B}" name="Column9309"/>
    <tableColumn id="9325" xr3:uid="{BBC8DD85-EA51-40E4-8FE9-270818120A1B}" name="Column9310"/>
    <tableColumn id="9326" xr3:uid="{8AF6E8C6-0BE1-4A4E-B9C5-EF793EA05635}" name="Column9311"/>
    <tableColumn id="9327" xr3:uid="{70655E68-A4E7-4F7A-935A-0DB01DF690C2}" name="Column9312"/>
    <tableColumn id="9328" xr3:uid="{27EC6CCC-8D95-4032-A7D8-8428106D46D2}" name="Column9313"/>
    <tableColumn id="9329" xr3:uid="{3B70D23C-B820-40E2-A812-8199B0E6E87B}" name="Column9314"/>
    <tableColumn id="9330" xr3:uid="{9D497182-F140-43F9-AC26-EDD48E58F809}" name="Column9315"/>
    <tableColumn id="9331" xr3:uid="{DF753E09-7B00-41E6-B02B-459A78097C58}" name="Column9316"/>
    <tableColumn id="9332" xr3:uid="{1B2C9842-931D-4051-BF6E-819DCAA14697}" name="Column9317"/>
    <tableColumn id="9333" xr3:uid="{EC0F602C-0965-4351-A9F4-E83C0E23951B}" name="Column9318"/>
    <tableColumn id="9334" xr3:uid="{BE87CEF9-CE04-46D4-9E0E-D271AB262F1B}" name="Column9319"/>
    <tableColumn id="9335" xr3:uid="{CD3C158B-6BA9-4E49-8891-B893BDC376D9}" name="Column9320"/>
    <tableColumn id="9336" xr3:uid="{1C67E0EF-FF42-4098-8940-CF849840133D}" name="Column9321"/>
    <tableColumn id="9337" xr3:uid="{B2B05C91-A4DF-4B46-A248-7A25ABB9780C}" name="Column9322"/>
    <tableColumn id="9338" xr3:uid="{CB12A445-545D-47E8-83AE-37ADE37038D1}" name="Column9323"/>
    <tableColumn id="9339" xr3:uid="{441B1453-C1A6-477E-99DF-B7840D305AFB}" name="Column9324"/>
    <tableColumn id="9340" xr3:uid="{BD6DDE96-2B77-4160-93A6-77EBA5B2288C}" name="Column9325"/>
    <tableColumn id="9341" xr3:uid="{C6233E9B-8151-4EB8-855B-6C658D752D95}" name="Column9326"/>
    <tableColumn id="9342" xr3:uid="{14DDE33A-DAA7-49D5-8249-E2DE7F2A7529}" name="Column9327"/>
    <tableColumn id="9343" xr3:uid="{CF63DF1C-26A4-495C-BD9A-DA16ABC0EB5B}" name="Column9328"/>
    <tableColumn id="9344" xr3:uid="{F2B41961-AC6A-47C4-B675-11F6FDB66F5C}" name="Column9329"/>
    <tableColumn id="9345" xr3:uid="{7D082906-95B1-4A52-920B-08AD885CA973}" name="Column9330"/>
    <tableColumn id="9346" xr3:uid="{C63FCD87-A09E-4A6C-B843-15A28F205979}" name="Column9331"/>
    <tableColumn id="9347" xr3:uid="{C846694D-03FF-46E5-99E7-7456AFCE2473}" name="Column9332"/>
    <tableColumn id="9348" xr3:uid="{D547F902-19F4-4E90-B28C-7E11F2044136}" name="Column9333"/>
    <tableColumn id="9349" xr3:uid="{7958F2F2-F078-4124-9CD5-5F1A5193AE22}" name="Column9334"/>
    <tableColumn id="9350" xr3:uid="{9CB0CC54-0EF3-4B84-9F97-120A65FB27C3}" name="Column9335"/>
    <tableColumn id="9351" xr3:uid="{AFCF2AAD-F3BB-4EE0-9E1A-3035EFB04CB0}" name="Column9336"/>
    <tableColumn id="9352" xr3:uid="{01F61B9F-3A50-4D99-A4C7-84E470B92494}" name="Column9337"/>
    <tableColumn id="9353" xr3:uid="{FBD3E0D0-FCFF-4F98-980E-BD93E73BA80B}" name="Column9338"/>
    <tableColumn id="9354" xr3:uid="{372C066C-C3AD-45E8-9FD8-6BB7F2304EB9}" name="Column9339"/>
    <tableColumn id="9355" xr3:uid="{C5DBD770-4021-45EF-A830-166F7971ACE4}" name="Column9340"/>
    <tableColumn id="9356" xr3:uid="{AE4B00C1-DF3E-4529-9120-3B2160FF2366}" name="Column9341"/>
    <tableColumn id="9357" xr3:uid="{0EC26C70-2A73-4BE7-A3CE-382338D7EEB8}" name="Column9342"/>
    <tableColumn id="9358" xr3:uid="{060FBAF8-50E3-4362-9DA0-65C9D8CF27A0}" name="Column9343"/>
    <tableColumn id="9359" xr3:uid="{96CEB91A-F9D0-41F7-A7D4-A0AD7FCBB5A1}" name="Column9344"/>
    <tableColumn id="9360" xr3:uid="{2CD0C5AA-2AC4-459F-806B-8F1477B15437}" name="Column9345"/>
    <tableColumn id="9361" xr3:uid="{A5482859-0CE3-4C51-A4CF-7E0B6F6FDE75}" name="Column9346"/>
    <tableColumn id="9362" xr3:uid="{FA41D988-C5F1-4505-BBDD-27F99CE536C6}" name="Column9347"/>
    <tableColumn id="9363" xr3:uid="{A2C3FD87-1986-49D8-967E-B6C3236FAA10}" name="Column9348"/>
    <tableColumn id="9364" xr3:uid="{79BE1D6B-15F1-4078-B8FC-BB22493DC4C6}" name="Column9349"/>
    <tableColumn id="9365" xr3:uid="{2CF0CFA5-D21E-47B1-AA29-517349BAEE29}" name="Column9350"/>
    <tableColumn id="9366" xr3:uid="{B3BC6F95-3D81-406C-BD5A-874CDA5726D3}" name="Column9351"/>
    <tableColumn id="9367" xr3:uid="{87EAA8F2-6B64-40DE-B8A9-E2DABD7955CF}" name="Column9352"/>
    <tableColumn id="9368" xr3:uid="{55DD9C20-BB10-4CBB-B8BE-1A00D65082EC}" name="Column9353"/>
    <tableColumn id="9369" xr3:uid="{39A39D07-32F1-4219-838A-0D43DF4FE7C0}" name="Column9354"/>
    <tableColumn id="9370" xr3:uid="{DCF3F600-F818-4DCD-9599-6845AE44F771}" name="Column9355"/>
    <tableColumn id="9371" xr3:uid="{0A3FE808-F74D-4856-8B0C-FFEE2E12D1F4}" name="Column9356"/>
    <tableColumn id="9372" xr3:uid="{0A68073B-5E42-4AE6-9B3C-3BCC518B1E63}" name="Column9357"/>
    <tableColumn id="9373" xr3:uid="{D4357E7A-6266-4E45-A71C-BAC20E36FFBD}" name="Column9358"/>
    <tableColumn id="9374" xr3:uid="{7E0A7226-51A5-4C83-BE40-2F0A114853D9}" name="Column9359"/>
    <tableColumn id="9375" xr3:uid="{F4BE755B-5A78-4B58-89D2-96474E9B02B4}" name="Column9360"/>
    <tableColumn id="9376" xr3:uid="{42A9A3DC-9563-4BF7-AB30-AE3FA7EA1DA1}" name="Column9361"/>
    <tableColumn id="9377" xr3:uid="{11D77BF4-DDF9-44D3-AC83-2F9868E7E013}" name="Column9362"/>
    <tableColumn id="9378" xr3:uid="{7C2C238A-C51D-4296-9E63-A568B377D173}" name="Column9363"/>
    <tableColumn id="9379" xr3:uid="{3EF5FE6C-CD66-4555-B86A-283F06F62D3F}" name="Column9364"/>
    <tableColumn id="9380" xr3:uid="{E713CED6-1871-4CF0-BC9E-827E43FF3609}" name="Column9365"/>
    <tableColumn id="9381" xr3:uid="{B79E255A-71E2-4F82-8BBD-5CFAD40BFCE2}" name="Column9366"/>
    <tableColumn id="9382" xr3:uid="{85B2E6FA-98D3-42A2-ABB5-757664777A56}" name="Column9367"/>
    <tableColumn id="9383" xr3:uid="{D3014736-3A7E-4C4A-A727-5655D28FA77C}" name="Column9368"/>
    <tableColumn id="9384" xr3:uid="{F5016420-B9E5-4E8C-A5A5-0532F9F89980}" name="Column9369"/>
    <tableColumn id="9385" xr3:uid="{81B4D41D-B06D-400B-9E3C-353726AC9C0A}" name="Column9370"/>
    <tableColumn id="9386" xr3:uid="{BAFF8E89-828D-45C3-B5D9-447A3359C6C6}" name="Column9371"/>
    <tableColumn id="9387" xr3:uid="{1E5415E9-C04C-4743-BE6D-4721BC6A0E72}" name="Column9372"/>
    <tableColumn id="9388" xr3:uid="{C5855710-9047-4B0C-9690-9A56A746231E}" name="Column9373"/>
    <tableColumn id="9389" xr3:uid="{8F90DEA5-88D0-40FF-BE19-1933D12E771E}" name="Column9374"/>
    <tableColumn id="9390" xr3:uid="{F897AA20-9B37-4775-8AEF-1893E2CA0F66}" name="Column9375"/>
    <tableColumn id="9391" xr3:uid="{6DA8DA6D-E491-4B1C-AC5A-4D1F6E16A3F2}" name="Column9376"/>
    <tableColumn id="9392" xr3:uid="{29187648-7DEC-4100-B37F-8D896E608F7C}" name="Column9377"/>
    <tableColumn id="9393" xr3:uid="{52B26081-EDDC-4117-8E2C-C2FB464008FE}" name="Column9378"/>
    <tableColumn id="9394" xr3:uid="{AFBC3572-71DA-4348-A42E-AA5B8BA4019C}" name="Column9379"/>
    <tableColumn id="9395" xr3:uid="{650973CF-A6FD-439E-8A7B-1E8815A891CA}" name="Column9380"/>
    <tableColumn id="9396" xr3:uid="{42175248-CC76-429E-836D-B6787120D25F}" name="Column9381"/>
    <tableColumn id="9397" xr3:uid="{C15D4A22-491A-4658-A115-D8391CD89C10}" name="Column9382"/>
    <tableColumn id="9398" xr3:uid="{E65339D0-0711-4961-B727-42189501C5D4}" name="Column9383"/>
    <tableColumn id="9399" xr3:uid="{73984CF9-DA46-490E-8A47-3A4E71852F4C}" name="Column9384"/>
    <tableColumn id="9400" xr3:uid="{55128592-810D-4087-B4E1-040C75B489B6}" name="Column9385"/>
    <tableColumn id="9401" xr3:uid="{2477D190-F7AE-4961-85C0-DEA911B16546}" name="Column9386"/>
    <tableColumn id="9402" xr3:uid="{4D226074-C5FF-44FB-89D4-0C1735899BCE}" name="Column9387"/>
    <tableColumn id="9403" xr3:uid="{1BFBC75C-C0A4-4FEA-B2C8-72C79593F7EB}" name="Column9388"/>
    <tableColumn id="9404" xr3:uid="{8F3703B8-C1D7-4015-8A5C-F9AB1191367B}" name="Column9389"/>
    <tableColumn id="9405" xr3:uid="{829B005A-A4BA-4CFA-8068-4570A21639D2}" name="Column9390"/>
    <tableColumn id="9406" xr3:uid="{695E3A9D-310F-4BBF-BE57-648493942365}" name="Column9391"/>
    <tableColumn id="9407" xr3:uid="{C5453E35-1030-4BF7-8A75-AADC05774033}" name="Column9392"/>
    <tableColumn id="9408" xr3:uid="{85507344-2C61-43FF-A8E5-BAC2624A57DF}" name="Column9393"/>
    <tableColumn id="9409" xr3:uid="{0CFE92CF-BC40-49FF-ADA8-42F7647633F4}" name="Column9394"/>
    <tableColumn id="9410" xr3:uid="{B19658FC-80E4-4478-B351-126348886F3C}" name="Column9395"/>
    <tableColumn id="9411" xr3:uid="{C1649884-A7AF-4CB8-917B-291799B26C2E}" name="Column9396"/>
    <tableColumn id="9412" xr3:uid="{D380F230-9D46-4595-81A9-59E6A082A67A}" name="Column9397"/>
    <tableColumn id="9413" xr3:uid="{C48FE770-8F67-40EF-AD4E-B00F3DB6441C}" name="Column9398"/>
    <tableColumn id="9414" xr3:uid="{F22CF73A-5B88-4BA3-AD08-57BDABA4446E}" name="Column9399"/>
    <tableColumn id="9415" xr3:uid="{2AA03BB1-7976-4C51-88D2-EC56579D899D}" name="Column9400"/>
    <tableColumn id="9416" xr3:uid="{37A2132E-7499-4B4E-AC13-BF76CCCFF39D}" name="Column9401"/>
    <tableColumn id="9417" xr3:uid="{E8F46761-33D1-47C9-B8ED-D29433D0C83A}" name="Column9402"/>
    <tableColumn id="9418" xr3:uid="{7962FB01-607A-4EEC-87BB-51F8E3634A85}" name="Column9403"/>
    <tableColumn id="9419" xr3:uid="{D2AFC443-51C6-4D56-BDC1-7B1A988C5E5A}" name="Column9404"/>
    <tableColumn id="9420" xr3:uid="{977B4C7A-497F-4627-A2EC-4A9974A8910F}" name="Column9405"/>
    <tableColumn id="9421" xr3:uid="{97C0CE8D-71F8-4BDB-AE0E-8C9EC44BBF48}" name="Column9406"/>
    <tableColumn id="9422" xr3:uid="{333128BD-B835-47B7-A316-4586062C17BC}" name="Column9407"/>
    <tableColumn id="9423" xr3:uid="{3B8E8B0D-2C9F-4C94-9021-5CB6FB14CE2A}" name="Column9408"/>
    <tableColumn id="9424" xr3:uid="{A37F891E-DE43-476C-9320-AB2A7DFC0BB5}" name="Column9409"/>
    <tableColumn id="9425" xr3:uid="{DABEED3A-CF5B-45E3-A9EE-E56E32AD33C3}" name="Column9410"/>
    <tableColumn id="9426" xr3:uid="{CFC6F77A-3CDE-4340-8BC1-BF365C4FC523}" name="Column9411"/>
    <tableColumn id="9427" xr3:uid="{5A752B6F-A9E5-4738-80A4-19059F2016DF}" name="Column9412"/>
    <tableColumn id="9428" xr3:uid="{275504DB-5E90-437E-95CA-BB4B7E8AA6CF}" name="Column9413"/>
    <tableColumn id="9429" xr3:uid="{6740780B-16D0-46D6-98CF-8423F045DFF2}" name="Column9414"/>
    <tableColumn id="9430" xr3:uid="{19591A58-0E36-4ECA-9070-12CCF2F0F7DB}" name="Column9415"/>
    <tableColumn id="9431" xr3:uid="{96DC6BB5-E3E8-41DE-BED6-22FDF22FEA21}" name="Column9416"/>
    <tableColumn id="9432" xr3:uid="{B40D0862-E381-474B-A092-6BC80C5B5231}" name="Column9417"/>
    <tableColumn id="9433" xr3:uid="{2DCE6598-2200-42DF-80B7-ACCA276158EE}" name="Column9418"/>
    <tableColumn id="9434" xr3:uid="{0CD5A887-4A19-4357-8ED7-4FAC8E19313A}" name="Column9419"/>
    <tableColumn id="9435" xr3:uid="{A3F3476F-54D4-4650-852B-B3CFD746507B}" name="Column9420"/>
    <tableColumn id="9436" xr3:uid="{C3F1E4A8-9B0F-4042-94AD-E85E85184693}" name="Column9421"/>
    <tableColumn id="9437" xr3:uid="{00FC98E9-AD59-4DCC-B384-2D00FFDD64A2}" name="Column9422"/>
    <tableColumn id="9438" xr3:uid="{7C7B49F9-616B-4235-B344-B671F52AFDCE}" name="Column9423"/>
    <tableColumn id="9439" xr3:uid="{0F1B7511-8BC4-4BDE-B666-D58F4101FFA4}" name="Column9424"/>
    <tableColumn id="9440" xr3:uid="{07D66E2B-6537-415E-9545-3F974EE8072B}" name="Column9425"/>
    <tableColumn id="9441" xr3:uid="{0E85B1DC-DDBC-4338-8064-AB5F943E0C4B}" name="Column9426"/>
    <tableColumn id="9442" xr3:uid="{35E30407-0BB9-4A6C-98AD-7558AA2FEF1B}" name="Column9427"/>
    <tableColumn id="9443" xr3:uid="{9A69D58A-96A3-4A56-A253-08B65F0D1992}" name="Column9428"/>
    <tableColumn id="9444" xr3:uid="{2C9869FC-747F-48B4-9B1D-754B941FB384}" name="Column9429"/>
    <tableColumn id="9445" xr3:uid="{128CBDEA-1674-4E05-BD06-9C6402F570FE}" name="Column9430"/>
    <tableColumn id="9446" xr3:uid="{5313D6A3-029F-415F-A4CF-EB1A378A1180}" name="Column9431"/>
    <tableColumn id="9447" xr3:uid="{FA462B75-1695-4067-BDCE-CC08EAC4220E}" name="Column9432"/>
    <tableColumn id="9448" xr3:uid="{733CF5D7-8F59-4A2F-BB38-A5EFAA52CB8F}" name="Column9433"/>
    <tableColumn id="9449" xr3:uid="{82F68ED3-011B-4464-A79F-3C1CA0A87405}" name="Column9434"/>
    <tableColumn id="9450" xr3:uid="{DF57073C-6CC6-453D-878C-1DD6E7748C2C}" name="Column9435"/>
    <tableColumn id="9451" xr3:uid="{98FE7837-E871-480C-BF5E-695D1636C891}" name="Column9436"/>
    <tableColumn id="9452" xr3:uid="{D2075830-C674-446B-9CDF-5DFBCE370C2D}" name="Column9437"/>
    <tableColumn id="9453" xr3:uid="{9B6F2D76-B3B3-4FE2-81C2-D3DE6DEFA664}" name="Column9438"/>
    <tableColumn id="9454" xr3:uid="{588F9B3D-183C-4937-9B08-AD760E27294C}" name="Column9439"/>
    <tableColumn id="9455" xr3:uid="{F1421AB4-32B3-410C-A056-C792D26C3921}" name="Column9440"/>
    <tableColumn id="9456" xr3:uid="{B99D2E33-9005-468D-BC39-609B4AEF3188}" name="Column9441"/>
    <tableColumn id="9457" xr3:uid="{E4C214D5-1C0D-4741-A3CA-E4CD5BD29711}" name="Column9442"/>
    <tableColumn id="9458" xr3:uid="{A3655A99-29BD-4C22-A863-A6EE0BCE3CAF}" name="Column9443"/>
    <tableColumn id="9459" xr3:uid="{9F2BA42A-BA19-480C-963B-E292C2579978}" name="Column9444"/>
    <tableColumn id="9460" xr3:uid="{776BAA53-7CC4-42EE-9A82-2FA28EE76A6E}" name="Column9445"/>
    <tableColumn id="9461" xr3:uid="{B37C1E9D-0243-43C0-8E13-28F22BAC18C8}" name="Column9446"/>
    <tableColumn id="9462" xr3:uid="{76B55F7A-5E98-4970-8280-0E867E003FD0}" name="Column9447"/>
    <tableColumn id="9463" xr3:uid="{07596D21-D389-443D-A83C-3DF5EF34000E}" name="Column9448"/>
    <tableColumn id="9464" xr3:uid="{03FDE41F-3445-43E6-BA12-28009CE486A1}" name="Column9449"/>
    <tableColumn id="9465" xr3:uid="{CBD29CC8-DDD3-4F53-8A7C-1F0743A82A62}" name="Column9450"/>
    <tableColumn id="9466" xr3:uid="{598D6794-F30E-4A05-AC89-44C948BC76F5}" name="Column9451"/>
    <tableColumn id="9467" xr3:uid="{A3E2756D-965D-45D7-BFA1-96EE7DAEAF4C}" name="Column9452"/>
    <tableColumn id="9468" xr3:uid="{957D27AF-D9AF-409B-A902-1B464BC3AA9F}" name="Column9453"/>
    <tableColumn id="9469" xr3:uid="{CE29EFCC-59BF-4C5F-867D-1462C84B258C}" name="Column9454"/>
    <tableColumn id="9470" xr3:uid="{C349361F-E1D0-4B9C-93E8-D2E386E18B33}" name="Column9455"/>
    <tableColumn id="9471" xr3:uid="{98CB74D4-D9FD-4DC5-B567-C8E5CFADAA05}" name="Column9456"/>
    <tableColumn id="9472" xr3:uid="{AE305638-FE9C-43A0-8407-7D7FCF0ECCA7}" name="Column9457"/>
    <tableColumn id="9473" xr3:uid="{C087A8A4-A71B-4761-8BA1-6CE923644DE6}" name="Column9458"/>
    <tableColumn id="9474" xr3:uid="{C06E8AB7-C0FE-40F1-9974-67B8BD04FD25}" name="Column9459"/>
    <tableColumn id="9475" xr3:uid="{6AA15AEF-E2F1-4FD5-9637-AB95C421B9E4}" name="Column9460"/>
    <tableColumn id="9476" xr3:uid="{AFCBA90E-E7CB-4FAC-904A-17ABC9D943E4}" name="Column9461"/>
    <tableColumn id="9477" xr3:uid="{4DCBC297-A908-4F53-AE2A-7C373E1C0B8F}" name="Column9462"/>
    <tableColumn id="9478" xr3:uid="{A1210AEE-F990-43B1-8C2F-A8AE08B29DE2}" name="Column9463"/>
    <tableColumn id="9479" xr3:uid="{9E6BB403-B375-4F1A-BC84-7E7CD37520C9}" name="Column9464"/>
    <tableColumn id="9480" xr3:uid="{44C09B3A-FE15-415A-92E6-633413E15110}" name="Column9465"/>
    <tableColumn id="9481" xr3:uid="{441ABC42-BF15-4C0B-A80F-F15EC16F6BEA}" name="Column9466"/>
    <tableColumn id="9482" xr3:uid="{B8D817CE-04E2-4439-B9D3-358B00117836}" name="Column9467"/>
    <tableColumn id="9483" xr3:uid="{0F67C1D4-4D2C-4365-AD88-21DC5B3BAE53}" name="Column9468"/>
    <tableColumn id="9484" xr3:uid="{1FD8E8DF-C830-4E82-8107-55253DBF6693}" name="Column9469"/>
    <tableColumn id="9485" xr3:uid="{D872094C-7AC1-4480-929D-053B3740FAC6}" name="Column9470"/>
    <tableColumn id="9486" xr3:uid="{5BE28076-05D4-432C-A61C-A8B64CB89B06}" name="Column9471"/>
    <tableColumn id="9487" xr3:uid="{EC2F7930-0833-412A-954F-530CD46D3AAA}" name="Column9472"/>
    <tableColumn id="9488" xr3:uid="{E4468EBF-0E9C-4CD1-BC11-DAC5E0965F2F}" name="Column9473"/>
    <tableColumn id="9489" xr3:uid="{3F1DFC79-E781-426E-8A4E-1562EAE699EA}" name="Column9474"/>
    <tableColumn id="9490" xr3:uid="{3FD8D14E-58B5-4D19-9E8E-7B337E82180D}" name="Column9475"/>
    <tableColumn id="9491" xr3:uid="{51A424C6-B6FE-4E1E-8AF0-0AE8FA13FA43}" name="Column9476"/>
    <tableColumn id="9492" xr3:uid="{A24CFABA-540D-4DD1-A81F-7FC1749D51BC}" name="Column9477"/>
    <tableColumn id="9493" xr3:uid="{7CA70C67-1A03-4278-B6AF-9654A594754C}" name="Column9478"/>
    <tableColumn id="9494" xr3:uid="{C6BFC2C1-F6FC-4A76-9B6F-4B616D7F3D88}" name="Column9479"/>
    <tableColumn id="9495" xr3:uid="{B80732AC-AEC4-43F9-A0BF-B6A8A6E9ED8D}" name="Column9480"/>
    <tableColumn id="9496" xr3:uid="{5AD94B84-A0E2-4280-969D-B4920D523D01}" name="Column9481"/>
    <tableColumn id="9497" xr3:uid="{58D10CCC-59BF-497E-917E-C39A54D4EA92}" name="Column9482"/>
    <tableColumn id="9498" xr3:uid="{E81FA311-54ED-440B-9875-DEF68A04EBEC}" name="Column9483"/>
    <tableColumn id="9499" xr3:uid="{7C736622-53E5-43F0-B9AD-E164FF3D2C01}" name="Column9484"/>
    <tableColumn id="9500" xr3:uid="{D8110581-A5E9-4ED5-A853-2D0EFB996101}" name="Column9485"/>
    <tableColumn id="9501" xr3:uid="{53F94FE8-3D6F-4047-AF75-6710FBE560BF}" name="Column9486"/>
    <tableColumn id="9502" xr3:uid="{8A07FCB7-577C-41FD-857D-71EA8936C609}" name="Column9487"/>
    <tableColumn id="9503" xr3:uid="{F76158A9-2C9C-4A8F-81F9-CE40BC8B1020}" name="Column9488"/>
    <tableColumn id="9504" xr3:uid="{964CD479-718D-452C-A3A7-C6B522199CB6}" name="Column9489"/>
    <tableColumn id="9505" xr3:uid="{ED03ACB0-1300-41AE-AD32-7A8EDB9DC4F7}" name="Column9490"/>
    <tableColumn id="9506" xr3:uid="{26C74ED1-DB0D-4A9D-89EA-E5AE361E3682}" name="Column9491"/>
    <tableColumn id="9507" xr3:uid="{5CFF365E-2AD6-47BD-9BE3-74D2A3254C22}" name="Column9492"/>
    <tableColumn id="9508" xr3:uid="{84BC1942-819C-4757-9F04-3188C96A3E32}" name="Column9493"/>
    <tableColumn id="9509" xr3:uid="{C6067BF1-A1D1-4C0D-B04F-9CB7A27BF895}" name="Column9494"/>
    <tableColumn id="9510" xr3:uid="{F0F842C4-20C1-4F8D-8C46-883CBC886AE0}" name="Column9495"/>
    <tableColumn id="9511" xr3:uid="{9B9646E6-87D4-4151-934B-1F617EC352DD}" name="Column9496"/>
    <tableColumn id="9512" xr3:uid="{D488B046-DC6C-4C93-A019-D130F0191F52}" name="Column9497"/>
    <tableColumn id="9513" xr3:uid="{BC7FC1D1-C4EC-442B-8881-95519CFE50B5}" name="Column9498"/>
    <tableColumn id="9514" xr3:uid="{DA665341-FE47-4B13-950E-63E73A3FE8FF}" name="Column9499"/>
    <tableColumn id="9515" xr3:uid="{442A0DEE-4480-4429-9769-9E0026296A2B}" name="Column9500"/>
    <tableColumn id="9516" xr3:uid="{440BA4EB-EF29-4EFD-A433-3B0C437C5146}" name="Column9501"/>
    <tableColumn id="9517" xr3:uid="{28AEBFDB-C622-466D-94BD-E7315C60AAF1}" name="Column9502"/>
    <tableColumn id="9518" xr3:uid="{3FAA3A33-D739-43AA-9A1F-975937D2E580}" name="Column9503"/>
    <tableColumn id="9519" xr3:uid="{16FD00A3-1CC1-45C4-92A6-7060E8A8D1E6}" name="Column9504"/>
    <tableColumn id="9520" xr3:uid="{47C3D0F0-1128-4CD4-8E2B-A4EFB0BB62CD}" name="Column9505"/>
    <tableColumn id="9521" xr3:uid="{96020954-B413-4499-BFEF-777025645353}" name="Column9506"/>
    <tableColumn id="9522" xr3:uid="{D5AC2427-D631-4709-AE93-137E0865895C}" name="Column9507"/>
    <tableColumn id="9523" xr3:uid="{36BA661D-38EF-45C4-8F2E-BF6662AF9D94}" name="Column9508"/>
    <tableColumn id="9524" xr3:uid="{96E23B4F-B081-4516-A9F4-8BA627D633DE}" name="Column9509"/>
    <tableColumn id="9525" xr3:uid="{353A3499-34B3-4F3E-9D98-6D7D72A9D5D2}" name="Column9510"/>
    <tableColumn id="9526" xr3:uid="{9C30F1DB-9409-4834-ACC4-5A54B18B2ABB}" name="Column9511"/>
    <tableColumn id="9527" xr3:uid="{AEA33AE5-A496-4383-BCB8-536165E3DF0F}" name="Column9512"/>
    <tableColumn id="9528" xr3:uid="{DCDF7F90-5DCD-4C6B-B663-29FE860B4D8C}" name="Column9513"/>
    <tableColumn id="9529" xr3:uid="{3ACC16F3-7F9B-4520-8B92-7070A0C658CD}" name="Column9514"/>
    <tableColumn id="9530" xr3:uid="{0797F5D2-0D0F-432A-89DA-C8E1B5D873AF}" name="Column9515"/>
    <tableColumn id="9531" xr3:uid="{478049EA-3267-4273-A986-744FE4FB1159}" name="Column9516"/>
    <tableColumn id="9532" xr3:uid="{05BB5B80-67BA-4BD8-B293-B34CB3F6D331}" name="Column9517"/>
    <tableColumn id="9533" xr3:uid="{66646366-EB65-4204-86D0-1B1C3E80797A}" name="Column9518"/>
    <tableColumn id="9534" xr3:uid="{ED1EAE9B-6083-4F85-A442-63B01360234A}" name="Column9519"/>
    <tableColumn id="9535" xr3:uid="{66E7C346-C755-4B9D-AE75-099C9A857991}" name="Column9520"/>
    <tableColumn id="9536" xr3:uid="{991B3367-2F4E-4981-A28A-8E98616D422B}" name="Column9521"/>
    <tableColumn id="9537" xr3:uid="{433BBA1A-D0B1-44BE-A5D1-415B857E6075}" name="Column9522"/>
    <tableColumn id="9538" xr3:uid="{AD9679E7-B3DB-4FCD-AEC0-8EE1B08DCFC5}" name="Column9523"/>
    <tableColumn id="9539" xr3:uid="{02C23A87-2608-41BD-9BAF-A2D543FC0E63}" name="Column9524"/>
    <tableColumn id="9540" xr3:uid="{CC941ECD-1FDD-42A8-BBDB-5E764B854B16}" name="Column9525"/>
    <tableColumn id="9541" xr3:uid="{C8496748-FA5B-4B63-AAE4-C42826617737}" name="Column9526"/>
    <tableColumn id="9542" xr3:uid="{F7CEF71B-863D-496F-9303-FB17288277D0}" name="Column9527"/>
    <tableColumn id="9543" xr3:uid="{1B060BE2-0D9B-43EA-B012-6A3BA11E8219}" name="Column9528"/>
    <tableColumn id="9544" xr3:uid="{9052C678-B7F4-4FFA-86D7-D40E3A16EABB}" name="Column9529"/>
    <tableColumn id="9545" xr3:uid="{DF24906E-F6F2-46F5-B620-D410850EE53E}" name="Column9530"/>
    <tableColumn id="9546" xr3:uid="{BC00F113-831D-4474-8504-78214A33B3C9}" name="Column9531"/>
    <tableColumn id="9547" xr3:uid="{9B597386-9C60-4A7A-AC97-D3D3490A70BC}" name="Column9532"/>
    <tableColumn id="9548" xr3:uid="{9BC380D1-EB10-49ED-9256-CC733210B1BE}" name="Column9533"/>
    <tableColumn id="9549" xr3:uid="{D7951306-245C-483A-83C6-646631BE8C9A}" name="Column9534"/>
    <tableColumn id="9550" xr3:uid="{7CA45738-E616-4853-8133-EDFBC18D090C}" name="Column9535"/>
    <tableColumn id="9551" xr3:uid="{A843F27A-444A-432E-B391-1D7F3567BFAB}" name="Column9536"/>
    <tableColumn id="9552" xr3:uid="{6725F3E6-2938-4C32-B4AA-14FA3601D5E7}" name="Column9537"/>
    <tableColumn id="9553" xr3:uid="{49D771A6-AB08-4100-B629-08CC5C8CE275}" name="Column9538"/>
    <tableColumn id="9554" xr3:uid="{944F9611-DF19-4A43-9B4C-F85BF5B76FBB}" name="Column9539"/>
    <tableColumn id="9555" xr3:uid="{BD011AA5-2637-4EDD-B0BE-A2E45BF44B69}" name="Column9540"/>
    <tableColumn id="9556" xr3:uid="{43A2FC17-A69B-4248-B3F5-57F78F051E15}" name="Column9541"/>
    <tableColumn id="9557" xr3:uid="{823D363E-67C2-45DE-99F5-8569013B490C}" name="Column9542"/>
    <tableColumn id="9558" xr3:uid="{BA3BFB66-D35B-46D4-81FD-5C3E5D1118A4}" name="Column9543"/>
    <tableColumn id="9559" xr3:uid="{44BF3187-1508-4E56-BBD7-30A10788C2B4}" name="Column9544"/>
    <tableColumn id="9560" xr3:uid="{7298BF21-850F-4FE4-A4D7-F27DD46D22DE}" name="Column9545"/>
    <tableColumn id="9561" xr3:uid="{87D44479-9293-4286-BE1C-6BE94928833B}" name="Column9546"/>
    <tableColumn id="9562" xr3:uid="{228F0CD9-72B3-4D88-B000-47ECFAD9D9C1}" name="Column9547"/>
    <tableColumn id="9563" xr3:uid="{6AF038D8-125D-4F0D-8BDF-197A88F93BE3}" name="Column9548"/>
    <tableColumn id="9564" xr3:uid="{901BB163-0EED-4E3B-AEDE-35E313563778}" name="Column9549"/>
    <tableColumn id="9565" xr3:uid="{4B715AFA-3C0B-40A6-8E0E-D8787D729032}" name="Column9550"/>
    <tableColumn id="9566" xr3:uid="{0338DC85-71C6-4310-B6ED-5D462BDD14EE}" name="Column9551"/>
    <tableColumn id="9567" xr3:uid="{3BE36D27-576A-479B-A872-05272E148E53}" name="Column9552"/>
    <tableColumn id="9568" xr3:uid="{1CDA2D1C-7893-4992-AE04-3AB6C56E1C34}" name="Column9553"/>
    <tableColumn id="9569" xr3:uid="{83025EF1-5744-4CAD-93E3-14BAE9C176EA}" name="Column9554"/>
    <tableColumn id="9570" xr3:uid="{875EDBF6-B2A7-41A6-9A79-4CB5A0C40BDF}" name="Column9555"/>
    <tableColumn id="9571" xr3:uid="{9E980004-D0D0-41CF-8D74-E470BEBDFA66}" name="Column9556"/>
    <tableColumn id="9572" xr3:uid="{AAF1478E-8706-4C11-98EB-F731BEA7E7F6}" name="Column9557"/>
    <tableColumn id="9573" xr3:uid="{C3BEAE78-CFE1-464A-B1DB-CE439C5984F7}" name="Column9558"/>
    <tableColumn id="9574" xr3:uid="{561202CA-22F5-4BC3-8B7C-4425841E49D8}" name="Column9559"/>
    <tableColumn id="9575" xr3:uid="{248D1166-59D8-4F77-AE68-E9863EC7739E}" name="Column9560"/>
    <tableColumn id="9576" xr3:uid="{D9F0672A-F882-48E9-BE19-93E3A69CD208}" name="Column9561"/>
    <tableColumn id="9577" xr3:uid="{3E312F79-F61D-4474-93BC-DCC1480BE283}" name="Column9562"/>
    <tableColumn id="9578" xr3:uid="{BE4A2EBB-2462-4693-A5F2-E2CA4306FA9B}" name="Column9563"/>
    <tableColumn id="9579" xr3:uid="{A55F51F6-CFF2-474E-9354-8A8C4DF6CF5C}" name="Column9564"/>
    <tableColumn id="9580" xr3:uid="{883957EB-5C6A-49AC-9377-AE15684FAB7B}" name="Column9565"/>
    <tableColumn id="9581" xr3:uid="{2469CDB6-9146-42AF-8ACB-07890D64959C}" name="Column9566"/>
    <tableColumn id="9582" xr3:uid="{B451E3B9-C3B0-4A4E-ADAC-244B0EDF3FA4}" name="Column9567"/>
    <tableColumn id="9583" xr3:uid="{6CEB5908-11E8-4B6A-BFA3-83AEE346F3F3}" name="Column9568"/>
    <tableColumn id="9584" xr3:uid="{BDDE4DA3-C9E1-40D4-82A3-DC42B62E900E}" name="Column9569"/>
    <tableColumn id="9585" xr3:uid="{37C70704-78A5-4308-9F99-2B27256184ED}" name="Column9570"/>
    <tableColumn id="9586" xr3:uid="{32D28E24-C416-4F4A-BE32-793AF13C4E6D}" name="Column9571"/>
    <tableColumn id="9587" xr3:uid="{80C46C45-4BD9-4352-AA74-3F769C9D76B9}" name="Column9572"/>
    <tableColumn id="9588" xr3:uid="{F1517BE4-25EC-42A0-8656-6334BA795821}" name="Column9573"/>
    <tableColumn id="9589" xr3:uid="{C4A92188-AFD8-473F-BE31-06A002347E6A}" name="Column9574"/>
    <tableColumn id="9590" xr3:uid="{61157706-54E1-44E8-9839-68C92FACCCB0}" name="Column9575"/>
    <tableColumn id="9591" xr3:uid="{046816B8-37B0-47FB-88BD-B761E787756F}" name="Column9576"/>
    <tableColumn id="9592" xr3:uid="{DE234497-B3F6-4BBB-8388-FFC8549DE653}" name="Column9577"/>
    <tableColumn id="9593" xr3:uid="{907118E1-8079-4A92-B9F4-574BDAE3610F}" name="Column9578"/>
    <tableColumn id="9594" xr3:uid="{88FE67DA-3B9A-4E5D-8E89-FD50CA0EC195}" name="Column9579"/>
    <tableColumn id="9595" xr3:uid="{AABBABDE-9421-403E-86BE-AC0C87727249}" name="Column9580"/>
    <tableColumn id="9596" xr3:uid="{0F1FD9BB-880B-4AC1-89CC-89404CE30298}" name="Column9581"/>
    <tableColumn id="9597" xr3:uid="{0D927EAB-62CA-4E65-9E93-0ABBA37417E5}" name="Column9582"/>
    <tableColumn id="9598" xr3:uid="{A03D941D-F991-4DF0-A950-E1A19AB2ABA7}" name="Column9583"/>
    <tableColumn id="9599" xr3:uid="{C1B9C749-0A20-4D77-BFF4-950A4B4C7A24}" name="Column9584"/>
    <tableColumn id="9600" xr3:uid="{A3177803-F62C-4CFD-8602-E62FD4EEEC25}" name="Column9585"/>
    <tableColumn id="9601" xr3:uid="{5764ABEE-4D5E-4218-81EF-E2C655F9827A}" name="Column9586"/>
    <tableColumn id="9602" xr3:uid="{BEFF98FB-6D38-4C4C-B6F1-9D20BBEB5BE9}" name="Column9587"/>
    <tableColumn id="9603" xr3:uid="{56721732-58E3-4CED-A331-4E1781B6A2D6}" name="Column9588"/>
    <tableColumn id="9604" xr3:uid="{E31693E4-B0E6-415F-A444-60B1B5A9FD32}" name="Column9589"/>
    <tableColumn id="9605" xr3:uid="{735BB31C-F71A-4889-8541-32808DE2061C}" name="Column9590"/>
    <tableColumn id="9606" xr3:uid="{A8B85AB8-48E3-436B-8676-0D1B27BF3B2E}" name="Column9591"/>
    <tableColumn id="9607" xr3:uid="{9CFC8B22-7447-4544-9A0C-F0D4D81442C9}" name="Column9592"/>
    <tableColumn id="9608" xr3:uid="{E4B99060-D489-4B9A-A017-D7D5F717CE09}" name="Column9593"/>
    <tableColumn id="9609" xr3:uid="{774C3B33-75D2-47B9-9802-28FD18195FE3}" name="Column9594"/>
    <tableColumn id="9610" xr3:uid="{200F2E03-E985-4674-B96B-0D5F2616FCFB}" name="Column9595"/>
    <tableColumn id="9611" xr3:uid="{D123F9B2-4EA0-47E1-8424-9C0D77A3821E}" name="Column9596"/>
    <tableColumn id="9612" xr3:uid="{0E34D50A-1114-4FE8-8F7F-88925E9581DD}" name="Column9597"/>
    <tableColumn id="9613" xr3:uid="{0A504B97-8468-43A6-B173-508EF9044C94}" name="Column9598"/>
    <tableColumn id="9614" xr3:uid="{AA5A9436-653D-447E-81AB-4FE2769DBE37}" name="Column9599"/>
    <tableColumn id="9615" xr3:uid="{0A1A83D5-C17A-4B04-8721-0A6F27F59AC5}" name="Column9600"/>
    <tableColumn id="9616" xr3:uid="{7DFA7C5A-4642-4D95-9DF1-954BFD5943F3}" name="Column9601"/>
    <tableColumn id="9617" xr3:uid="{8BC08248-EC49-488F-B64C-7B596500EA26}" name="Column9602"/>
    <tableColumn id="9618" xr3:uid="{CF03F948-421A-4DAB-AA66-C4C857EFBA85}" name="Column9603"/>
    <tableColumn id="9619" xr3:uid="{E045C8D3-1D77-45FF-9140-0C49D6F18285}" name="Column9604"/>
    <tableColumn id="9620" xr3:uid="{3635263D-DAAB-4517-B39C-2EE0783CF629}" name="Column9605"/>
    <tableColumn id="9621" xr3:uid="{DB48430F-3764-4097-BF8D-670C50040DFF}" name="Column9606"/>
    <tableColumn id="9622" xr3:uid="{828C09F4-4925-49F8-88E3-BB8B14D22B38}" name="Column9607"/>
    <tableColumn id="9623" xr3:uid="{7C3BE173-4CC6-489D-A904-A2080CD6F5C9}" name="Column9608"/>
    <tableColumn id="9624" xr3:uid="{C31A9661-B2DD-4407-B40C-E7064B3981AC}" name="Column9609"/>
    <tableColumn id="9625" xr3:uid="{A160C415-9D83-4699-AE15-A307175F650F}" name="Column9610"/>
    <tableColumn id="9626" xr3:uid="{F783A918-9F53-4EEF-B232-3DC62041F3FB}" name="Column9611"/>
    <tableColumn id="9627" xr3:uid="{3C8B99CD-B2B4-4081-A9AE-5ACAE81C280D}" name="Column9612"/>
    <tableColumn id="9628" xr3:uid="{C67765C0-621A-408B-A3C2-C21C6FDD5DFC}" name="Column9613"/>
    <tableColumn id="9629" xr3:uid="{31C7C8A4-E1D8-4B24-B9A4-D1721FBB1D70}" name="Column9614"/>
    <tableColumn id="9630" xr3:uid="{09B6BB7D-FBF0-48D1-8781-5B97E00F6C69}" name="Column9615"/>
    <tableColumn id="9631" xr3:uid="{BC0598CA-5896-4308-88D2-BA960455AA48}" name="Column9616"/>
    <tableColumn id="9632" xr3:uid="{7AF428EC-0EA8-41CD-A4F1-11305042A32E}" name="Column9617"/>
    <tableColumn id="9633" xr3:uid="{2FAF8074-0283-4493-B5C4-B467256AB188}" name="Column9618"/>
    <tableColumn id="9634" xr3:uid="{0B68E0A1-9550-454D-81C3-0A1C4176FFF5}" name="Column9619"/>
    <tableColumn id="9635" xr3:uid="{5DB9873B-D3A0-4277-A97D-86F32B7B20CE}" name="Column9620"/>
    <tableColumn id="9636" xr3:uid="{5B2CFB32-CF84-466F-869B-E5DE11150DFB}" name="Column9621"/>
    <tableColumn id="9637" xr3:uid="{11917541-63A5-4377-BDCD-7477C57C64A0}" name="Column9622"/>
    <tableColumn id="9638" xr3:uid="{23F80315-3D54-4752-845E-12DCA7B1AC3D}" name="Column9623"/>
    <tableColumn id="9639" xr3:uid="{817843FD-B534-4AEC-B47F-047D5EB6359B}" name="Column9624"/>
    <tableColumn id="9640" xr3:uid="{067058FF-3CED-4DB8-9088-B2351B31B015}" name="Column9625"/>
    <tableColumn id="9641" xr3:uid="{0EEB346F-5218-4375-8071-552C536C968C}" name="Column9626"/>
    <tableColumn id="9642" xr3:uid="{E9D8E7A5-1BDD-48CD-A35D-430AAA1500E6}" name="Column9627"/>
    <tableColumn id="9643" xr3:uid="{D782BC34-4B40-488B-8CBA-1F8A1A3D3BB6}" name="Column9628"/>
    <tableColumn id="9644" xr3:uid="{9F9A0E00-DD9C-4F86-8B8B-950A6ADF6ADB}" name="Column9629"/>
    <tableColumn id="9645" xr3:uid="{82789A03-83E7-4697-8D8A-0EF948416394}" name="Column9630"/>
    <tableColumn id="9646" xr3:uid="{8D6D046C-DDEA-4734-A6FD-996B17D55761}" name="Column9631"/>
    <tableColumn id="9647" xr3:uid="{EFB39017-AC10-40B0-870E-C8EE770CF477}" name="Column9632"/>
    <tableColumn id="9648" xr3:uid="{D6056634-52AB-4615-AE30-BB6B2DECAA00}" name="Column9633"/>
    <tableColumn id="9649" xr3:uid="{9A216ED3-42E5-477E-99A0-AA5518657672}" name="Column9634"/>
    <tableColumn id="9650" xr3:uid="{614C76EF-25A5-45EB-AFB9-92DB21AC75BE}" name="Column9635"/>
    <tableColumn id="9651" xr3:uid="{17F93FF2-DF60-45C0-A345-7620C53329C6}" name="Column9636"/>
    <tableColumn id="9652" xr3:uid="{3B95F947-9A52-4A95-AFEA-7017188C2F58}" name="Column9637"/>
    <tableColumn id="9653" xr3:uid="{DE5D0ECF-A873-4E68-9A9A-288AD70F7A81}" name="Column9638"/>
    <tableColumn id="9654" xr3:uid="{241D84D3-A6F7-4F3B-BD5F-A7DB9CE346D0}" name="Column9639"/>
    <tableColumn id="9655" xr3:uid="{28385797-186E-4E95-945B-38296D2B8DDB}" name="Column9640"/>
    <tableColumn id="9656" xr3:uid="{B52C5458-3C7F-4FEF-9662-0EF4CAF52DB9}" name="Column9641"/>
    <tableColumn id="9657" xr3:uid="{EE465ED5-E6BC-44F3-938C-466159375345}" name="Column9642"/>
    <tableColumn id="9658" xr3:uid="{BBA7713F-6552-43E4-A943-BF231278BD5E}" name="Column9643"/>
    <tableColumn id="9659" xr3:uid="{2B9C4D5C-CD30-4F1B-8ED6-EB35776B520F}" name="Column9644"/>
    <tableColumn id="9660" xr3:uid="{A616E19F-CEAC-4352-AA01-4014F04BE34A}" name="Column9645"/>
    <tableColumn id="9661" xr3:uid="{4CF253F9-22D0-406D-8FED-E37695C21CBE}" name="Column9646"/>
    <tableColumn id="9662" xr3:uid="{0638AB38-9EB4-4279-BD94-2FE9BBE693B8}" name="Column9647"/>
    <tableColumn id="9663" xr3:uid="{380CFBD2-08F5-46F1-BA80-81B1DECBDFA8}" name="Column9648"/>
    <tableColumn id="9664" xr3:uid="{351657E5-7BCA-41FD-BEA6-F3E6FA21214E}" name="Column9649"/>
    <tableColumn id="9665" xr3:uid="{F3429F33-AFB5-4D26-849D-76661D56EF55}" name="Column9650"/>
    <tableColumn id="9666" xr3:uid="{F36FA498-7CDC-467F-BDAB-BB5259629CF2}" name="Column9651"/>
    <tableColumn id="9667" xr3:uid="{17233073-986D-4FE0-8B4B-A55C413C4397}" name="Column9652"/>
    <tableColumn id="9668" xr3:uid="{8E1AF0B4-DBE1-4BA9-9360-D2F7AA62E081}" name="Column9653"/>
    <tableColumn id="9669" xr3:uid="{3497F07B-A98D-4294-B8CA-E360B13C6B17}" name="Column9654"/>
    <tableColumn id="9670" xr3:uid="{FC47BB3F-0C11-486D-A832-2C22B4137FD2}" name="Column9655"/>
    <tableColumn id="9671" xr3:uid="{D8596DE2-0D98-43EB-A5B3-29999A5C14DA}" name="Column9656"/>
    <tableColumn id="9672" xr3:uid="{323EB49D-FB0F-4416-A067-799D2D872D2E}" name="Column9657"/>
    <tableColumn id="9673" xr3:uid="{7D64FC18-CBFC-4D9F-9027-AEC62300F8EA}" name="Column9658"/>
    <tableColumn id="9674" xr3:uid="{39212B58-E498-4941-9A84-4E36D738EFAA}" name="Column9659"/>
    <tableColumn id="9675" xr3:uid="{8DCA699B-911B-44AD-AFEB-53CDF6A59254}" name="Column9660"/>
    <tableColumn id="9676" xr3:uid="{644714D1-F2E5-48D0-A97B-AE9AE8FA05BF}" name="Column9661"/>
    <tableColumn id="9677" xr3:uid="{081BC7BB-6D1C-4752-A831-1D91959E8C70}" name="Column9662"/>
    <tableColumn id="9678" xr3:uid="{7D31B89C-51C0-4472-9781-D0450A7939EB}" name="Column9663"/>
    <tableColumn id="9679" xr3:uid="{D16BA1D5-1688-4DA1-901E-B74E10CCC4A9}" name="Column9664"/>
    <tableColumn id="9680" xr3:uid="{ACE6515B-EA50-461F-929B-7A4AB22F477B}" name="Column9665"/>
    <tableColumn id="9681" xr3:uid="{1A9FEF8A-FBF4-4002-898D-01A93F4C3B7F}" name="Column9666"/>
    <tableColumn id="9682" xr3:uid="{8D8BD0A3-8675-41C5-9450-6186FB69FC5A}" name="Column9667"/>
    <tableColumn id="9683" xr3:uid="{DED2CB98-C0C5-4B41-9533-E7A8D4675F64}" name="Column9668"/>
    <tableColumn id="9684" xr3:uid="{B34A636B-2C4A-43CD-A531-3B8C4D650F05}" name="Column9669"/>
    <tableColumn id="9685" xr3:uid="{C7EF1922-27AC-4CD8-A052-F8B2C51A0771}" name="Column9670"/>
    <tableColumn id="9686" xr3:uid="{8EAA9EF1-FB1A-48B5-B499-DD6282213E56}" name="Column9671"/>
    <tableColumn id="9687" xr3:uid="{C9AD26B8-3B97-4366-A1E9-566E5C57D008}" name="Column9672"/>
    <tableColumn id="9688" xr3:uid="{5D992250-5A94-4CFC-9D37-9539A97D6F94}" name="Column9673"/>
    <tableColumn id="9689" xr3:uid="{4AB5058D-7F7C-43E2-924C-4EE54C5B2F94}" name="Column9674"/>
    <tableColumn id="9690" xr3:uid="{656AB123-E0FB-4DCF-8BFB-D68AD011E8A5}" name="Column9675"/>
    <tableColumn id="9691" xr3:uid="{27AF05B8-891B-49E4-82A8-F08CC7C766AB}" name="Column9676"/>
    <tableColumn id="9692" xr3:uid="{2C985028-A0AF-4F21-AE2E-772A080AD7D5}" name="Column9677"/>
    <tableColumn id="9693" xr3:uid="{41EC8A65-FD5D-4929-B8F9-D9F141B18DB7}" name="Column9678"/>
    <tableColumn id="9694" xr3:uid="{5559D100-8A23-4C48-AD2F-2E5505D5729A}" name="Column9679"/>
    <tableColumn id="9695" xr3:uid="{C1E75B1A-EB79-47F5-8464-8AE3F62C33B8}" name="Column9680"/>
    <tableColumn id="9696" xr3:uid="{25B18B93-479E-4D86-A7DF-69C3AE5D596F}" name="Column9681"/>
    <tableColumn id="9697" xr3:uid="{F5FF4B7B-E12B-4340-AA49-1040079491D8}" name="Column9682"/>
    <tableColumn id="9698" xr3:uid="{ADDFB5DA-3996-40BE-BD01-4FE87DCC6251}" name="Column9683"/>
    <tableColumn id="9699" xr3:uid="{2C9EC8A0-4996-401C-B289-CDE999B97CE9}" name="Column9684"/>
    <tableColumn id="9700" xr3:uid="{45662A63-AF9C-4AB6-9247-23E6C474500D}" name="Column9685"/>
    <tableColumn id="9701" xr3:uid="{8CCDB7D4-6F0D-4162-9ABE-48E5F6C6A60B}" name="Column9686"/>
    <tableColumn id="9702" xr3:uid="{DCE8D6EC-1916-45C2-B2A0-D6A7928357EA}" name="Column9687"/>
    <tableColumn id="9703" xr3:uid="{9B5542D6-5CD7-491E-9441-04CCFF30EF50}" name="Column9688"/>
    <tableColumn id="9704" xr3:uid="{E3BAA071-0279-46B5-9CCE-275711D9D0C3}" name="Column9689"/>
    <tableColumn id="9705" xr3:uid="{F9F4DA3E-EFF0-411F-8183-F75EEE5AAA5E}" name="Column9690"/>
    <tableColumn id="9706" xr3:uid="{CBA3B5C8-7C2E-40B9-9FB3-E4735D4F144D}" name="Column9691"/>
    <tableColumn id="9707" xr3:uid="{40E8A4B0-DF6C-489E-AEC2-762B2659F474}" name="Column9692"/>
    <tableColumn id="9708" xr3:uid="{00C727DF-3E99-42B3-9414-18A7AC5FCA54}" name="Column9693"/>
    <tableColumn id="9709" xr3:uid="{CA5FB27B-150E-4F75-900B-D59454C0AA96}" name="Column9694"/>
    <tableColumn id="9710" xr3:uid="{6DB2100F-380E-47D7-9D9E-139245F8878C}" name="Column9695"/>
    <tableColumn id="9711" xr3:uid="{4A671651-7624-4748-B6B5-A3CC0B219BEA}" name="Column9696"/>
    <tableColumn id="9712" xr3:uid="{4A05086A-DA66-4ACF-8D57-B53180F4490B}" name="Column9697"/>
    <tableColumn id="9713" xr3:uid="{A754661D-A741-4ADB-B88F-3CAA5E1F2BE7}" name="Column9698"/>
    <tableColumn id="9714" xr3:uid="{17EF7A29-7A32-4322-8D77-B0572A82D215}" name="Column9699"/>
    <tableColumn id="9715" xr3:uid="{3808BB2B-CDD2-4427-8D00-B92B82CCC2D8}" name="Column9700"/>
    <tableColumn id="9716" xr3:uid="{BD82C1CE-602C-4ADD-B708-AAEBA0652EB8}" name="Column9701"/>
    <tableColumn id="9717" xr3:uid="{27FB2FBD-1467-4FA5-AFC0-98B54940AA22}" name="Column9702"/>
    <tableColumn id="9718" xr3:uid="{5289F49E-7E67-4E53-9B45-B07AF017689C}" name="Column9703"/>
    <tableColumn id="9719" xr3:uid="{1CF6AF7F-7EC4-4F32-9363-4B1E43110844}" name="Column9704"/>
    <tableColumn id="9720" xr3:uid="{2AE92AA3-1122-41A7-8463-BFFB3CFA44CB}" name="Column9705"/>
    <tableColumn id="9721" xr3:uid="{EFBD4CA5-16B2-4B4E-A1CD-0C3ECFE6A818}" name="Column9706"/>
    <tableColumn id="9722" xr3:uid="{C376F8F2-00D3-44DE-9850-0E3C7EB30122}" name="Column9707"/>
    <tableColumn id="9723" xr3:uid="{3A3547BC-732C-4BF3-8D9E-F5AABE6BE217}" name="Column9708"/>
    <tableColumn id="9724" xr3:uid="{A75CF3FC-2364-4929-9525-90E91C98262B}" name="Column9709"/>
    <tableColumn id="9725" xr3:uid="{4E02CAA8-8B33-41E0-9867-0BE2DAFE6300}" name="Column9710"/>
    <tableColumn id="9726" xr3:uid="{AD34CD5F-BD43-4D87-BBB5-DA3E6E650666}" name="Column9711"/>
    <tableColumn id="9727" xr3:uid="{5F141ABF-1622-4556-97A9-286F474D4521}" name="Column9712"/>
    <tableColumn id="9728" xr3:uid="{7C6C3457-ED8D-42EB-8A8D-E70F21A8C77B}" name="Column9713"/>
    <tableColumn id="9729" xr3:uid="{CD9F13F5-7290-4682-BE32-DBE94BFE8B20}" name="Column9714"/>
    <tableColumn id="9730" xr3:uid="{078D4699-C725-403E-BC31-12204246418B}" name="Column9715"/>
    <tableColumn id="9731" xr3:uid="{779147ED-B039-4374-9405-63B99441350F}" name="Column9716"/>
    <tableColumn id="9732" xr3:uid="{D19C1BF4-981A-457B-BF6C-07DAD914318C}" name="Column9717"/>
    <tableColumn id="9733" xr3:uid="{A86AB249-524A-4139-8C94-90BE3DED1222}" name="Column9718"/>
    <tableColumn id="9734" xr3:uid="{01B9D91A-185A-42E2-9F81-D414FFD9A9CF}" name="Column9719"/>
    <tableColumn id="9735" xr3:uid="{B4D7F94F-49B3-40D0-8454-AE11842AF8EE}" name="Column9720"/>
    <tableColumn id="9736" xr3:uid="{A1D0F07C-A83F-4A8E-B960-28B6CC27537C}" name="Column9721"/>
    <tableColumn id="9737" xr3:uid="{C1524591-72E3-43BF-95E5-710B6C848E8A}" name="Column9722"/>
    <tableColumn id="9738" xr3:uid="{77F80BDA-0AB4-4328-BFFD-F62C3E113094}" name="Column9723"/>
    <tableColumn id="9739" xr3:uid="{3C353A70-23D2-42CA-89FD-9611345CDE59}" name="Column9724"/>
    <tableColumn id="9740" xr3:uid="{DFFAE747-3669-41B2-9315-186AE82D8688}" name="Column9725"/>
    <tableColumn id="9741" xr3:uid="{62CDB5C6-0820-4694-BBA4-9EF658D6F6A3}" name="Column9726"/>
    <tableColumn id="9742" xr3:uid="{4D9C429B-BE21-491B-9674-C5DC3AD52DC5}" name="Column9727"/>
    <tableColumn id="9743" xr3:uid="{6419A092-5C2B-42FC-98D3-30E225B102F5}" name="Column9728"/>
    <tableColumn id="9744" xr3:uid="{2C54FAA6-B1BD-44F8-A11C-B9D91BF6C65E}" name="Column9729"/>
    <tableColumn id="9745" xr3:uid="{C8FF42F4-D8A8-4DAD-8F18-753FEBD8A597}" name="Column9730"/>
    <tableColumn id="9746" xr3:uid="{50E96354-8EA3-4F0F-9650-63272E3AECA7}" name="Column9731"/>
    <tableColumn id="9747" xr3:uid="{8FA2190E-E71A-408D-9181-3A8384E7E1DB}" name="Column9732"/>
    <tableColumn id="9748" xr3:uid="{83BC1127-4EF8-43D3-B612-C4D1F71D4437}" name="Column9733"/>
    <tableColumn id="9749" xr3:uid="{4CC111A3-ED13-4CEB-BADC-664D5A0BE347}" name="Column9734"/>
    <tableColumn id="9750" xr3:uid="{89ABAC7D-1232-491F-A741-4DAA54515C79}" name="Column9735"/>
    <tableColumn id="9751" xr3:uid="{3FC640CA-B9E8-478B-BC7D-71793A91C285}" name="Column9736"/>
    <tableColumn id="9752" xr3:uid="{F368DCA2-38EB-4A80-ADA6-673526E57A21}" name="Column9737"/>
    <tableColumn id="9753" xr3:uid="{6F2FA47F-26BE-43F4-B39A-4B5A267B3495}" name="Column9738"/>
    <tableColumn id="9754" xr3:uid="{4E901E14-E9F8-47C4-90D1-5DB62E6AC286}" name="Column9739"/>
    <tableColumn id="9755" xr3:uid="{73AC8DE9-DD98-44A2-9FEE-44371654DED8}" name="Column9740"/>
    <tableColumn id="9756" xr3:uid="{CD0FDBF9-B3E7-4AA8-93BF-976E2906FD77}" name="Column9741"/>
    <tableColumn id="9757" xr3:uid="{DDFF05C3-8068-462E-9E49-C74F4A967C79}" name="Column9742"/>
    <tableColumn id="9758" xr3:uid="{71D76998-758D-4463-A939-F39EB814EB52}" name="Column9743"/>
    <tableColumn id="9759" xr3:uid="{72A5DEEA-2EEC-4DE4-A0CF-595896F4748A}" name="Column9744"/>
    <tableColumn id="9760" xr3:uid="{C9D3D05F-FF2E-465B-805A-4D652B5F63F3}" name="Column9745"/>
    <tableColumn id="9761" xr3:uid="{51F62864-111E-48BD-B4F2-B686DC02CC88}" name="Column9746"/>
    <tableColumn id="9762" xr3:uid="{B4537F63-02C6-46ED-8C18-F6CF72BBB640}" name="Column9747"/>
    <tableColumn id="9763" xr3:uid="{D19C156E-04B4-4A61-B8E9-78E15E42AB4B}" name="Column9748"/>
    <tableColumn id="9764" xr3:uid="{1361E699-38DA-4829-8E0A-F9503DE5B04F}" name="Column9749"/>
    <tableColumn id="9765" xr3:uid="{D7C6970C-EF84-4E5F-9236-9C9CF91CE1E5}" name="Column9750"/>
    <tableColumn id="9766" xr3:uid="{96E02041-DC1B-4D6C-9606-F9F58EADC034}" name="Column9751"/>
    <tableColumn id="9767" xr3:uid="{967EC719-E642-408B-B066-45E88BF46F1A}" name="Column9752"/>
    <tableColumn id="9768" xr3:uid="{35080A85-2F07-4CA4-A5DF-58D875D402EB}" name="Column9753"/>
    <tableColumn id="9769" xr3:uid="{658D9728-4676-4D39-9592-5AEC7F6F4B10}" name="Column9754"/>
    <tableColumn id="9770" xr3:uid="{ABE560EE-0FEB-49A9-A731-0C2593E2A3CF}" name="Column9755"/>
    <tableColumn id="9771" xr3:uid="{DCDE9F7A-1916-4D07-93C7-0238D8AC375F}" name="Column9756"/>
    <tableColumn id="9772" xr3:uid="{4AA78DBB-6CA4-45B3-A6EB-6DD8B7700222}" name="Column9757"/>
    <tableColumn id="9773" xr3:uid="{E1269B29-F49B-4B25-82F0-D32F47563C9D}" name="Column9758"/>
    <tableColumn id="9774" xr3:uid="{BB85CE6D-ECB2-4537-AA62-482361A98397}" name="Column9759"/>
    <tableColumn id="9775" xr3:uid="{94B0FE69-53EE-4B70-93E6-752D4C7D17F6}" name="Column9760"/>
    <tableColumn id="9776" xr3:uid="{CBFE26A3-BFFD-451D-9F2B-A63D1F480D2B}" name="Column9761"/>
    <tableColumn id="9777" xr3:uid="{D02347BD-2453-4DAA-A8C0-967D35AB8730}" name="Column9762"/>
    <tableColumn id="9778" xr3:uid="{57DC106A-33E3-4323-81D0-18C202002C7E}" name="Column9763"/>
    <tableColumn id="9779" xr3:uid="{4561AD40-409D-4AF8-8075-7AC7B8AEDB97}" name="Column9764"/>
    <tableColumn id="9780" xr3:uid="{5F7D9F72-D7AB-4BD3-A3AA-1AD5DC1D6EEB}" name="Column9765"/>
    <tableColumn id="9781" xr3:uid="{BA80A1A2-F550-4ECC-9FDB-2CEFD3080973}" name="Column9766"/>
    <tableColumn id="9782" xr3:uid="{8D359A01-A1B0-419F-BD16-4D07AD46FE40}" name="Column9767"/>
    <tableColumn id="9783" xr3:uid="{3568C304-B05C-4AC7-B08F-6BBC5FB0883C}" name="Column9768"/>
    <tableColumn id="9784" xr3:uid="{CDB5DF6A-AF07-4F9D-89FA-8699FBA7CB9C}" name="Column9769"/>
    <tableColumn id="9785" xr3:uid="{6D9CF280-932B-4FA6-91CF-9B47B1015725}" name="Column9770"/>
    <tableColumn id="9786" xr3:uid="{C0DC050E-3C46-43DF-AD3E-78A5F4552FDB}" name="Column9771"/>
    <tableColumn id="9787" xr3:uid="{B13F37AA-D48F-4E54-9D90-642329227FC5}" name="Column9772"/>
    <tableColumn id="9788" xr3:uid="{06F319F1-B00A-4D5E-A7C5-CDC6329B99BB}" name="Column9773"/>
    <tableColumn id="9789" xr3:uid="{1D26AD2C-3B63-45B8-BCB8-FDFF93EFCF99}" name="Column9774"/>
    <tableColumn id="9790" xr3:uid="{3D654AC4-F6D2-45C3-AED1-FDBD0792B5A8}" name="Column9775"/>
    <tableColumn id="9791" xr3:uid="{F99D0DDF-8F68-47F4-AC5D-C6E46F90B94C}" name="Column9776"/>
    <tableColumn id="9792" xr3:uid="{BEFCEE63-588B-43EF-AFC4-9FFDA633ACBE}" name="Column9777"/>
    <tableColumn id="9793" xr3:uid="{20522703-87D6-4781-97D7-D959895ACD0D}" name="Column9778"/>
    <tableColumn id="9794" xr3:uid="{72608FF4-9652-4209-8A39-6D530007664E}" name="Column9779"/>
    <tableColumn id="9795" xr3:uid="{1EAB2F6E-21C3-4B05-9B22-2626C010A254}" name="Column9780"/>
    <tableColumn id="9796" xr3:uid="{D1670904-4D9B-4A4C-89DE-98222CD223D3}" name="Column9781"/>
    <tableColumn id="9797" xr3:uid="{56FFFC87-69E0-4547-92A6-358BC26C5630}" name="Column9782"/>
    <tableColumn id="9798" xr3:uid="{319D0399-3D4A-4F5F-A96A-9A645F5881D6}" name="Column9783"/>
    <tableColumn id="9799" xr3:uid="{78567C3F-B78C-47BA-A319-EAEC163DEA16}" name="Column9784"/>
    <tableColumn id="9800" xr3:uid="{CD2E6427-4434-406F-BC98-478F3757BBEF}" name="Column9785"/>
    <tableColumn id="9801" xr3:uid="{AB472E22-65EE-47A5-9FEB-72FCA26E1D8A}" name="Column9786"/>
    <tableColumn id="9802" xr3:uid="{6136E97E-3768-4997-B97B-94DBD52623AF}" name="Column9787"/>
    <tableColumn id="9803" xr3:uid="{A91A2106-3779-4CE0-BCFF-774E489B7E6B}" name="Column9788"/>
    <tableColumn id="9804" xr3:uid="{23984ED4-5688-46B8-97A5-89285111E240}" name="Column9789"/>
    <tableColumn id="9805" xr3:uid="{FF9240D6-A43C-4A22-906A-ED166FE590DA}" name="Column9790"/>
    <tableColumn id="9806" xr3:uid="{FEF07AB4-1112-4744-A5A8-BD1A399F653C}" name="Column9791"/>
    <tableColumn id="9807" xr3:uid="{245079AB-8DBF-4A67-B0C2-DDA73300B6CB}" name="Column9792"/>
    <tableColumn id="9808" xr3:uid="{672061BA-637A-4A53-9420-A0E7DFA7DF3D}" name="Column9793"/>
    <tableColumn id="9809" xr3:uid="{499E241B-3E85-4998-BFD7-F28D04A4328D}" name="Column9794"/>
    <tableColumn id="9810" xr3:uid="{9899B4A8-66B5-44AF-BBDC-072C3363C63A}" name="Column9795"/>
    <tableColumn id="9811" xr3:uid="{546CD2E7-E6DA-4D11-B01D-ABCFD2579D3A}" name="Column9796"/>
    <tableColumn id="9812" xr3:uid="{B27468D9-90F3-428B-AC70-4B2D5F9DEACB}" name="Column9797"/>
    <tableColumn id="9813" xr3:uid="{619244C7-8FE7-44E1-9D0E-5526F9626C43}" name="Column9798"/>
    <tableColumn id="9814" xr3:uid="{65EBD9DB-BD05-439E-94F0-F85D56F9C685}" name="Column9799"/>
    <tableColumn id="9815" xr3:uid="{8CAAAF50-77C7-40C6-92B1-6A3A76BEF445}" name="Column9800"/>
    <tableColumn id="9816" xr3:uid="{F192182E-AFFA-4148-A82D-2D24AD9B502B}" name="Column9801"/>
    <tableColumn id="9817" xr3:uid="{9AF382F8-A2D8-4597-8EB6-405941F0606B}" name="Column9802"/>
    <tableColumn id="9818" xr3:uid="{FD5E16CF-4A10-4645-ABC5-9E4FAD1D3666}" name="Column9803"/>
    <tableColumn id="9819" xr3:uid="{88A064C1-8894-4D08-8351-C467DA6D6779}" name="Column9804"/>
    <tableColumn id="9820" xr3:uid="{2A401B20-CC58-478A-AE50-CCA51045CB89}" name="Column9805"/>
    <tableColumn id="9821" xr3:uid="{6FB13DCC-B740-456E-A6D9-1234653A4495}" name="Column9806"/>
    <tableColumn id="9822" xr3:uid="{A6F0EDB7-A7E0-4966-A579-F59C22A537B4}" name="Column9807"/>
    <tableColumn id="9823" xr3:uid="{C0F58F0E-EED3-4214-8C83-B0EAC415F271}" name="Column9808"/>
    <tableColumn id="9824" xr3:uid="{04EA25EF-11C3-4648-BD75-34E18E6E3C3C}" name="Column9809"/>
    <tableColumn id="9825" xr3:uid="{214D525C-012D-48DE-97D7-EF3A7050C206}" name="Column9810"/>
    <tableColumn id="9826" xr3:uid="{3E0325D7-1859-4FA0-BC7D-3FAC8797D9EF}" name="Column9811"/>
    <tableColumn id="9827" xr3:uid="{3D04879F-263A-4B3C-AC4E-99BBCE36BCCA}" name="Column9812"/>
    <tableColumn id="9828" xr3:uid="{255D7D71-AC57-455A-A646-2E08A5A09660}" name="Column9813"/>
    <tableColumn id="9829" xr3:uid="{2D48E38D-312B-4BD3-8F98-E0E05254B6D6}" name="Column9814"/>
    <tableColumn id="9830" xr3:uid="{0B692381-DFC7-4F20-AE52-4442EBE67D0A}" name="Column9815"/>
    <tableColumn id="9831" xr3:uid="{51A0F6F9-1A73-4896-99E0-F87B7D5A2A92}" name="Column9816"/>
    <tableColumn id="9832" xr3:uid="{444AC65A-C46B-4178-A1C9-480B1DB06AFE}" name="Column9817"/>
    <tableColumn id="9833" xr3:uid="{D8548C11-84F9-4F5F-A2D8-DDA3410561E5}" name="Column9818"/>
    <tableColumn id="9834" xr3:uid="{9F9EE133-4446-4C0F-A0E0-62672A2B22C5}" name="Column9819"/>
    <tableColumn id="9835" xr3:uid="{2F726649-9232-4A7C-9C88-BC0406F639D3}" name="Column9820"/>
    <tableColumn id="9836" xr3:uid="{DAA8FBB0-075A-4524-BBCC-4D916BB8AA68}" name="Column9821"/>
    <tableColumn id="9837" xr3:uid="{69B16F51-E867-45E0-AD0B-D16C6D053C2C}" name="Column9822"/>
    <tableColumn id="9838" xr3:uid="{290A2FB0-6374-4EDB-8567-EC75643F4FC5}" name="Column9823"/>
    <tableColumn id="9839" xr3:uid="{FC8E22CB-A16D-4227-A6C1-462D41DC6239}" name="Column9824"/>
    <tableColumn id="9840" xr3:uid="{B7E445C9-E43D-4304-97B4-4F61BF9CEFE1}" name="Column9825"/>
    <tableColumn id="9841" xr3:uid="{CC4AA2CD-9C4E-420E-A7F8-98DDA54A7919}" name="Column9826"/>
    <tableColumn id="9842" xr3:uid="{F79C3849-58D8-4AD2-AF12-5BDED742CE26}" name="Column9827"/>
    <tableColumn id="9843" xr3:uid="{3C4CF99D-85F8-4632-A916-4548C3404D9D}" name="Column9828"/>
    <tableColumn id="9844" xr3:uid="{F2FB5655-2FB5-456C-B449-ECF012F9B39F}" name="Column9829"/>
    <tableColumn id="9845" xr3:uid="{9FD3DAF7-DDF7-4816-ACEA-F15AA0184B65}" name="Column9830"/>
    <tableColumn id="9846" xr3:uid="{AA932BB9-9D45-4C23-830C-4EFBD91057AF}" name="Column9831"/>
    <tableColumn id="9847" xr3:uid="{193E1F0E-E904-45FA-8899-877C3C3D427A}" name="Column9832"/>
    <tableColumn id="9848" xr3:uid="{D084643E-3B15-4158-8754-96B8D1BAD622}" name="Column9833"/>
    <tableColumn id="9849" xr3:uid="{DB46089E-5289-4153-8DC2-192F2EF71792}" name="Column9834"/>
    <tableColumn id="9850" xr3:uid="{F27E8383-E9FB-4C93-A7E0-D68F3BE7E704}" name="Column9835"/>
    <tableColumn id="9851" xr3:uid="{2250FA5A-A1E7-48BF-8B9B-92BA1B528B7D}" name="Column9836"/>
    <tableColumn id="9852" xr3:uid="{E61CED48-8F15-49F3-BF5B-2AB5FCC89870}" name="Column9837"/>
    <tableColumn id="9853" xr3:uid="{9602B6C2-3C0C-4903-8D6E-683B588F873A}" name="Column9838"/>
    <tableColumn id="9854" xr3:uid="{805D15D0-A148-4A19-9BED-E0750785B2F5}" name="Column9839"/>
    <tableColumn id="9855" xr3:uid="{3F8E4ABA-9C3A-4B67-B5C9-74661832B750}" name="Column9840"/>
    <tableColumn id="9856" xr3:uid="{8D0AA89F-E3DE-46F9-92A4-AD61B114E98A}" name="Column9841"/>
    <tableColumn id="9857" xr3:uid="{FF257BC6-421F-465D-A945-31D8EE4A8C9F}" name="Column9842"/>
    <tableColumn id="9858" xr3:uid="{2218F449-4D8E-48AA-8BEB-F92B052C0F7E}" name="Column9843"/>
    <tableColumn id="9859" xr3:uid="{A3A52F03-4197-4C63-9D5E-BCBAE9A8C98D}" name="Column9844"/>
    <tableColumn id="9860" xr3:uid="{A07073EF-74E9-4B1F-8AB3-17F5B4EFD6E0}" name="Column9845"/>
    <tableColumn id="9861" xr3:uid="{921EBDC4-E22E-4546-9E60-899A959D3FBC}" name="Column9846"/>
    <tableColumn id="9862" xr3:uid="{2AA666E5-C312-4D89-B5AA-EA10D5EC64E1}" name="Column9847"/>
    <tableColumn id="9863" xr3:uid="{F1A23B99-3EFD-4CE1-9443-B4CF6DD211B1}" name="Column9848"/>
    <tableColumn id="9864" xr3:uid="{3D96ADC5-A7A1-4FE1-B50E-8A1E3BEC4C8D}" name="Column9849"/>
    <tableColumn id="9865" xr3:uid="{756AE4DF-19C8-46AD-8089-1F94AED4DA6A}" name="Column9850"/>
    <tableColumn id="9866" xr3:uid="{8A471ADC-9626-42BE-B0F7-EA2B49926006}" name="Column9851"/>
    <tableColumn id="9867" xr3:uid="{3A0745C2-7C1E-4708-BBFB-74A4B8388345}" name="Column9852"/>
    <tableColumn id="9868" xr3:uid="{686EC87C-62BF-4283-BA14-A45C72355C00}" name="Column9853"/>
    <tableColumn id="9869" xr3:uid="{B29DEEA3-61B0-473F-B365-144F9B3D5A02}" name="Column9854"/>
    <tableColumn id="9870" xr3:uid="{72E75944-89C0-4D04-85D9-D53CAC191264}" name="Column9855"/>
    <tableColumn id="9871" xr3:uid="{4CDF6144-FF6F-4A4B-BB43-8B18215A10DB}" name="Column9856"/>
    <tableColumn id="9872" xr3:uid="{C056C887-945D-4B79-BD5D-87120C47C392}" name="Column9857"/>
    <tableColumn id="9873" xr3:uid="{679FB75D-0ACE-4471-86CD-08E66E6112EF}" name="Column9858"/>
    <tableColumn id="9874" xr3:uid="{14BC59CE-8734-4C0A-B00E-4690C1AEF000}" name="Column9859"/>
    <tableColumn id="9875" xr3:uid="{6E2405F8-17DE-4C34-8AD5-3A076CFEAD00}" name="Column9860"/>
    <tableColumn id="9876" xr3:uid="{FCFA3680-2098-4315-9C7D-56EE83FA53E4}" name="Column9861"/>
    <tableColumn id="9877" xr3:uid="{285F136D-0EC5-474B-B5DD-BED82A241038}" name="Column9862"/>
    <tableColumn id="9878" xr3:uid="{BF5E816C-0378-48F6-9222-BB38D81F0094}" name="Column9863"/>
    <tableColumn id="9879" xr3:uid="{371C7A12-C846-4566-B2FB-C33735C6BDC4}" name="Column9864"/>
    <tableColumn id="9880" xr3:uid="{760D6044-33B3-4CC2-83CF-83FCD788EC21}" name="Column9865"/>
    <tableColumn id="9881" xr3:uid="{4CA00EE3-3282-4BF5-BA1F-B93B278F6346}" name="Column9866"/>
    <tableColumn id="9882" xr3:uid="{4095B8DE-CA63-44FF-B621-1E4572717425}" name="Column9867"/>
    <tableColumn id="9883" xr3:uid="{EEEDB5B1-1C73-4844-AD34-A17427A880B1}" name="Column9868"/>
    <tableColumn id="9884" xr3:uid="{1DD44A76-7A10-4F5F-9BB4-2752086E74E4}" name="Column9869"/>
    <tableColumn id="9885" xr3:uid="{C7E8BA9D-5F6A-4A0D-B165-2D5B366E32CC}" name="Column9870"/>
    <tableColumn id="9886" xr3:uid="{477860D6-EE54-4120-919D-3244447AA551}" name="Column9871"/>
    <tableColumn id="9887" xr3:uid="{789E62CE-7340-4A1C-A878-FB0F8055A1E5}" name="Column9872"/>
    <tableColumn id="9888" xr3:uid="{9D6DE3FC-A1FC-4923-B233-226B7681BA9B}" name="Column9873"/>
    <tableColumn id="9889" xr3:uid="{F05834D8-18A1-4DB6-AC75-A754AEFEE142}" name="Column9874"/>
    <tableColumn id="9890" xr3:uid="{41B6EC31-6049-4476-BEE8-651A636DA03C}" name="Column9875"/>
    <tableColumn id="9891" xr3:uid="{7C74DED5-1035-4C1F-8269-882A61E1A05E}" name="Column9876"/>
    <tableColumn id="9892" xr3:uid="{E99C6226-6BA4-40E9-9094-5F8A291061F6}" name="Column9877"/>
    <tableColumn id="9893" xr3:uid="{C50AA520-8A75-40D5-A882-AFAFF4799880}" name="Column9878"/>
    <tableColumn id="9894" xr3:uid="{6421CC95-CB8C-4E15-B726-46D528847228}" name="Column9879"/>
    <tableColumn id="9895" xr3:uid="{788CAD0F-176B-4D2A-8152-A945F1FCAB83}" name="Column9880"/>
    <tableColumn id="9896" xr3:uid="{767D6EBA-4630-4572-B1B5-FFCF2D2067A7}" name="Column9881"/>
    <tableColumn id="9897" xr3:uid="{93B83E97-186B-41E4-B084-FBECA8191BE6}" name="Column9882"/>
    <tableColumn id="9898" xr3:uid="{D1AA4791-71E6-412B-AAF8-01069C0E77EF}" name="Column9883"/>
    <tableColumn id="9899" xr3:uid="{281139D8-25DE-4589-B6EA-7726EE747F98}" name="Column9884"/>
    <tableColumn id="9900" xr3:uid="{C6797095-23BF-4E14-9469-4266D5BF5A57}" name="Column9885"/>
    <tableColumn id="9901" xr3:uid="{B2B5944E-7D4B-4952-9EB6-045EF5845A1F}" name="Column9886"/>
    <tableColumn id="9902" xr3:uid="{55E379C9-A559-429D-BD22-7D0D0394FB8E}" name="Column9887"/>
    <tableColumn id="9903" xr3:uid="{838986E9-6A67-4A81-810E-D63A095FDF34}" name="Column9888"/>
    <tableColumn id="9904" xr3:uid="{E45CAD35-9FA0-49F7-BACD-567ECB2220C2}" name="Column9889"/>
    <tableColumn id="9905" xr3:uid="{C13C613B-57F0-4EE4-A1F7-FA556A3EC641}" name="Column9890"/>
    <tableColumn id="9906" xr3:uid="{8FA82499-9660-444A-8373-1A7B726216A1}" name="Column9891"/>
    <tableColumn id="9907" xr3:uid="{752FC0E8-2E72-4946-AD72-624862327576}" name="Column9892"/>
    <tableColumn id="9908" xr3:uid="{8FB42DD3-E2D7-4929-85C1-F45EBFF24D2F}" name="Column9893"/>
    <tableColumn id="9909" xr3:uid="{51F24279-C6F0-45A3-99EB-8356D892FB83}" name="Column9894"/>
    <tableColumn id="9910" xr3:uid="{DE6165DF-6834-4AF0-B461-784B259856F7}" name="Column9895"/>
    <tableColumn id="9911" xr3:uid="{1B6CB9C2-2AC7-498A-A5F0-4EC714DF9670}" name="Column9896"/>
    <tableColumn id="9912" xr3:uid="{1EC21A08-E9DA-4D23-A61F-A51804D76F76}" name="Column9897"/>
    <tableColumn id="9913" xr3:uid="{100500FB-168B-44A7-A987-E08156179D04}" name="Column9898"/>
    <tableColumn id="9914" xr3:uid="{980C4F6E-BFC0-45A9-9C80-883EB921B92E}" name="Column9899"/>
    <tableColumn id="9915" xr3:uid="{20302C40-6F35-4353-9EFE-AFF446532924}" name="Column9900"/>
    <tableColumn id="9916" xr3:uid="{6DB38372-8BF4-469D-AD7D-597A0C88B3ED}" name="Column9901"/>
    <tableColumn id="9917" xr3:uid="{8242B181-BAE4-47A3-B444-F3D9E9248791}" name="Column9902"/>
    <tableColumn id="9918" xr3:uid="{73E5DEDB-C99E-4997-9324-8F3A425F7548}" name="Column9903"/>
    <tableColumn id="9919" xr3:uid="{A8898153-4016-42EC-A568-6E98A1A3306A}" name="Column9904"/>
    <tableColumn id="9920" xr3:uid="{F7D00294-2CCD-4798-BD83-8D007BFF6B73}" name="Column9905"/>
    <tableColumn id="9921" xr3:uid="{B16358A1-A70D-4267-B0DC-1356A42C9D78}" name="Column9906"/>
    <tableColumn id="9922" xr3:uid="{9C401163-DB7B-4E91-BB53-160850D09AB3}" name="Column9907"/>
    <tableColumn id="9923" xr3:uid="{52E34DF4-9A0E-4C35-BC15-ADA261A1845A}" name="Column9908"/>
    <tableColumn id="9924" xr3:uid="{F1E15E7B-461E-4B05-8214-A5B5CD75294D}" name="Column9909"/>
    <tableColumn id="9925" xr3:uid="{640FE5AA-5E6D-48DD-B593-6B6523322CD0}" name="Column9910"/>
    <tableColumn id="9926" xr3:uid="{5C3A83B6-EDBD-4A0D-AFAB-2A3D128D3AC5}" name="Column9911"/>
    <tableColumn id="9927" xr3:uid="{8E6C2F71-43E4-407A-A1E7-9830859A17E6}" name="Column9912"/>
    <tableColumn id="9928" xr3:uid="{27C11139-0CCE-4B00-8304-599118D57D13}" name="Column9913"/>
    <tableColumn id="9929" xr3:uid="{AB556764-E27F-4FE3-8081-AA6616CECA4E}" name="Column9914"/>
    <tableColumn id="9930" xr3:uid="{C14C1C02-83FA-4241-9171-D33809794058}" name="Column9915"/>
    <tableColumn id="9931" xr3:uid="{148FAB2C-D8CF-4422-9A88-D12A837DA9A5}" name="Column9916"/>
    <tableColumn id="9932" xr3:uid="{DF40D148-C120-414B-866E-68EA649DB3B3}" name="Column9917"/>
    <tableColumn id="9933" xr3:uid="{D7B056F7-E5C9-4BC2-8DD4-18EC5BEDC3F4}" name="Column9918"/>
    <tableColumn id="9934" xr3:uid="{49C618C3-772A-40E6-971C-3C0BDCBA6FE9}" name="Column9919"/>
    <tableColumn id="9935" xr3:uid="{D39CB01D-BC3A-4AC5-8B0F-5F55E4D93550}" name="Column9920"/>
    <tableColumn id="9936" xr3:uid="{EA91E13F-DE70-400D-9E93-86F88482A68A}" name="Column9921"/>
    <tableColumn id="9937" xr3:uid="{75C889A9-309D-440C-BC4E-81314C13911D}" name="Column9922"/>
    <tableColumn id="9938" xr3:uid="{CD19E7CD-D5C9-48A9-9CD4-47E6F92E49F0}" name="Column9923"/>
    <tableColumn id="9939" xr3:uid="{8DB7DDE5-0702-41A1-95C4-E4D8C5D0DC34}" name="Column9924"/>
    <tableColumn id="9940" xr3:uid="{DC4C01E4-0601-4855-9AAF-E497E3D9C819}" name="Column9925"/>
    <tableColumn id="9941" xr3:uid="{7AB610B0-8B16-485F-9899-157D293AEC75}" name="Column9926"/>
    <tableColumn id="9942" xr3:uid="{E15F94A5-0217-4C71-A56B-33208045E6DF}" name="Column9927"/>
    <tableColumn id="9943" xr3:uid="{53943D7D-B831-48DB-9BD3-9C9C0235768B}" name="Column9928"/>
    <tableColumn id="9944" xr3:uid="{51D77BA3-8770-48E0-BE35-7EEDC5C035FC}" name="Column9929"/>
    <tableColumn id="9945" xr3:uid="{F7C4F8F3-D514-4CD7-9E0F-80D64148B071}" name="Column9930"/>
    <tableColumn id="9946" xr3:uid="{38FEB368-5E8B-4D8B-947C-8E0B3BA24855}" name="Column9931"/>
    <tableColumn id="9947" xr3:uid="{FDD2C463-AF5F-403B-B694-2FAB5D02491D}" name="Column9932"/>
    <tableColumn id="9948" xr3:uid="{661BAF2D-01F1-4378-8307-3408B8EB97AE}" name="Column9933"/>
    <tableColumn id="9949" xr3:uid="{8775DAE1-4FBD-44EE-945F-25FB3AC48B0C}" name="Column9934"/>
    <tableColumn id="9950" xr3:uid="{5008A420-3587-4AA0-88D6-8D79D1521BAF}" name="Column9935"/>
    <tableColumn id="9951" xr3:uid="{9F73FA8A-D5F8-4009-BFFF-B36E1D15964A}" name="Column9936"/>
    <tableColumn id="9952" xr3:uid="{B0E2EBE0-2155-4AD1-BC05-0210ABFAF597}" name="Column9937"/>
    <tableColumn id="9953" xr3:uid="{1CC4E361-F60D-4F9A-9850-238566747592}" name="Column9938"/>
    <tableColumn id="9954" xr3:uid="{15A994E6-2BCE-4004-9901-D0791095D11E}" name="Column9939"/>
    <tableColumn id="9955" xr3:uid="{0569B53C-D678-49F9-A757-471239722C90}" name="Column9940"/>
    <tableColumn id="9956" xr3:uid="{A19AC483-F84F-43CC-92FE-35F9FCB5009F}" name="Column9941"/>
    <tableColumn id="9957" xr3:uid="{8316E22A-7F1D-4B35-9F83-226832BBC651}" name="Column9942"/>
    <tableColumn id="9958" xr3:uid="{4513F427-E0AD-49A7-933B-EC17284E8C23}" name="Column9943"/>
    <tableColumn id="9959" xr3:uid="{40A86B27-D17B-4C09-A086-A1EA2D729F4F}" name="Column9944"/>
    <tableColumn id="9960" xr3:uid="{C44D5D8C-E971-40C2-9F0B-B06D4335976A}" name="Column9945"/>
    <tableColumn id="9961" xr3:uid="{BC213CF3-7465-422E-878D-BEE19C55094C}" name="Column9946"/>
    <tableColumn id="9962" xr3:uid="{035332EF-5B9C-4E14-8575-FD60CEA35201}" name="Column9947"/>
    <tableColumn id="9963" xr3:uid="{0BE1FCA2-5BEC-46CF-AEFB-0D813E71BD29}" name="Column9948"/>
    <tableColumn id="9964" xr3:uid="{DB1E5BA7-F517-4243-AB49-38CF2CE19688}" name="Column9949"/>
    <tableColumn id="9965" xr3:uid="{D85E1753-B1FD-4511-9E65-03CB9240F91D}" name="Column9950"/>
    <tableColumn id="9966" xr3:uid="{7322EF71-8A2A-4EB7-B80D-B1ACD495F2D0}" name="Column9951"/>
    <tableColumn id="9967" xr3:uid="{BFD5195F-F7B1-4753-8C71-978BFD07964A}" name="Column9952"/>
    <tableColumn id="9968" xr3:uid="{5F0E269E-F1DF-4AA5-8F2B-24D6ADE77B10}" name="Column9953"/>
    <tableColumn id="9969" xr3:uid="{722BB2A2-E6D0-4BAE-A4F1-E2F1BE711732}" name="Column9954"/>
    <tableColumn id="9970" xr3:uid="{FC1183C0-A608-4610-929B-B356BC4C31B1}" name="Column9955"/>
    <tableColumn id="9971" xr3:uid="{3FA1B997-2B29-4AA5-96FA-A59441B06D33}" name="Column9956"/>
    <tableColumn id="9972" xr3:uid="{5717CF37-E4DA-41B3-A256-4E255057263A}" name="Column9957"/>
    <tableColumn id="9973" xr3:uid="{59101CA3-DA59-47F2-9998-35E2E46D5BEE}" name="Column9958"/>
    <tableColumn id="9974" xr3:uid="{6656A8F4-FB31-4F74-A613-29C33EE0045F}" name="Column9959"/>
    <tableColumn id="9975" xr3:uid="{6BE385EF-678A-4D88-A761-DA9E2933ACEE}" name="Column9960"/>
    <tableColumn id="9976" xr3:uid="{5F46D2D3-24EB-4C71-98BA-9770502055BF}" name="Column9961"/>
    <tableColumn id="9977" xr3:uid="{6A450A66-A8DA-4AA5-A3B2-D4333054ED8C}" name="Column9962"/>
    <tableColumn id="9978" xr3:uid="{896CAFE8-F923-4634-A06F-CBA2A1EF6144}" name="Column9963"/>
    <tableColumn id="9979" xr3:uid="{4FB9C377-99CE-4A5D-BE63-2B2FB10F52C9}" name="Column9964"/>
    <tableColumn id="9980" xr3:uid="{FC5FAC75-2A11-4C68-A3A0-ADABE2885B65}" name="Column9965"/>
    <tableColumn id="9981" xr3:uid="{BBCD67BE-2E71-49A3-B52E-0A4D8B7DB503}" name="Column9966"/>
    <tableColumn id="9982" xr3:uid="{DAE0EF0A-865B-4B2C-8D77-4E6AF96D8774}" name="Column9967"/>
    <tableColumn id="9983" xr3:uid="{5082E011-BE92-4513-BFC6-3E929301FAC6}" name="Column9968"/>
    <tableColumn id="9984" xr3:uid="{D6FED82F-EEED-4BCF-8F15-769D859A1789}" name="Column9969"/>
    <tableColumn id="9985" xr3:uid="{3EEBA8FF-E35F-4234-B7AD-A9978592A77E}" name="Column9970"/>
    <tableColumn id="9986" xr3:uid="{FB24B209-DFFC-4557-B3E4-1CBD3A419B10}" name="Column9971"/>
    <tableColumn id="9987" xr3:uid="{E2786F01-D4D9-482C-A429-8818B605FD4A}" name="Column9972"/>
    <tableColumn id="9988" xr3:uid="{4F21A9A7-0E61-41A3-8CBB-11B1FF1B85A4}" name="Column9973"/>
    <tableColumn id="9989" xr3:uid="{37439067-9D42-445C-B515-EA2419117137}" name="Column9974"/>
    <tableColumn id="9990" xr3:uid="{D4C0A9E7-0B62-48FB-8BBE-B18832755D7F}" name="Column9975"/>
    <tableColumn id="9991" xr3:uid="{6CDBA05A-CFE8-4D85-A853-A2EF57C9DE25}" name="Column9976"/>
    <tableColumn id="9992" xr3:uid="{8FA33C73-D2E8-42A4-98BB-3BBB9BA5B988}" name="Column9977"/>
    <tableColumn id="9993" xr3:uid="{AB2EDBC1-98ED-4510-9186-64741C52734B}" name="Column9978"/>
    <tableColumn id="9994" xr3:uid="{8F07579A-06C3-41F4-B538-5437131F6E5E}" name="Column9979"/>
    <tableColumn id="9995" xr3:uid="{FCCF4C5C-C459-4B08-8C63-2112847B44E6}" name="Column9980"/>
    <tableColumn id="9996" xr3:uid="{EFAA6A1A-E526-4948-97DC-DB18F4685D1D}" name="Column9981"/>
    <tableColumn id="9997" xr3:uid="{FACD84FF-CC4A-4B20-9DF1-D6B777E38DF2}" name="Column9982"/>
    <tableColumn id="9998" xr3:uid="{398CBD0D-D1B7-49F9-80B2-54B7C24C8A01}" name="Column9983"/>
    <tableColumn id="9999" xr3:uid="{4517ED14-B5A3-481A-AE80-FC342395F7BB}" name="Column9984"/>
    <tableColumn id="10000" xr3:uid="{FB7894BC-9629-47A1-9CAE-460C92C2F483}" name="Column9985"/>
    <tableColumn id="10001" xr3:uid="{65CFDEC1-7D3D-42F6-B637-EB214AA1CF7D}" name="Column9986"/>
    <tableColumn id="10002" xr3:uid="{9FBD4CDB-72DE-47A6-A7BE-0600F5305F8B}" name="Column9987"/>
    <tableColumn id="10003" xr3:uid="{B334B608-121E-41FE-A05E-BD0B626238C6}" name="Column9988"/>
    <tableColumn id="10004" xr3:uid="{541233DC-4E3A-4DD2-A789-7C6E17D3CB67}" name="Column9989"/>
    <tableColumn id="10005" xr3:uid="{46EAB1D5-7B60-4B87-AB91-6B0919AB6E66}" name="Column9990"/>
    <tableColumn id="10006" xr3:uid="{56BAF60A-DB7C-4420-97D3-E60DD5EE9668}" name="Column9991"/>
    <tableColumn id="10007" xr3:uid="{38ECCBCE-8CDB-4910-85FB-FE8113D584C9}" name="Column9992"/>
    <tableColumn id="10008" xr3:uid="{E0F0266B-E134-4DAC-8375-E676177E9D95}" name="Column9993"/>
    <tableColumn id="10009" xr3:uid="{7A8CA64F-9D8A-4F8F-BA8A-315AA9498F7A}" name="Column9994"/>
    <tableColumn id="10010" xr3:uid="{ABE43D34-B833-42B5-BCB8-C818ECD37EFC}" name="Column9995"/>
    <tableColumn id="10011" xr3:uid="{40A19724-BEFE-407F-9D2D-461C74E2A9F6}" name="Column9996"/>
    <tableColumn id="10012" xr3:uid="{A973D805-AC3C-40A8-9187-6AB8A20FF161}" name="Column9997"/>
    <tableColumn id="10013" xr3:uid="{86B39290-70B7-4952-95CF-CEB925BB40BC}" name="Column9998"/>
    <tableColumn id="10014" xr3:uid="{8AC7D703-CB4B-4CCB-928F-B77C6FC8B95A}" name="Column9999"/>
    <tableColumn id="10015" xr3:uid="{6AE38858-4BA1-450D-9FCA-AE8B40115E89}" name="Column10000"/>
    <tableColumn id="10016" xr3:uid="{451053C0-83B4-4AD4-AA8E-B1A5CE74217C}" name="Column10001"/>
    <tableColumn id="10017" xr3:uid="{F4193110-CE64-4E25-AE65-9D555F59AEE4}" name="Column10002"/>
    <tableColumn id="10018" xr3:uid="{71AEC8D2-0FA2-4EDC-A404-2DD8E26B3BD2}" name="Column10003"/>
    <tableColumn id="10019" xr3:uid="{5E8647F4-9580-4FEA-BAEA-DE7B1C9C9868}" name="Column10004"/>
    <tableColumn id="10020" xr3:uid="{7FEC2241-311E-4881-8EC7-A706B928A5CF}" name="Column10005"/>
    <tableColumn id="10021" xr3:uid="{38303EA3-4E6A-4CC6-925A-9EBC692EF10B}" name="Column10006"/>
    <tableColumn id="10022" xr3:uid="{EC60F2BE-DE61-4AED-B84E-5118730E4CCA}" name="Column10007"/>
    <tableColumn id="10023" xr3:uid="{D067EABD-1003-44FE-92AF-F3B4F205590A}" name="Column10008"/>
    <tableColumn id="10024" xr3:uid="{B412EADF-54D7-4085-803A-3D21B2427E94}" name="Column10009"/>
    <tableColumn id="10025" xr3:uid="{6250D5F3-1524-4014-B976-A68D3417E1D8}" name="Column10010"/>
    <tableColumn id="10026" xr3:uid="{5B940089-3C99-4C75-945E-68DDFC0AA4E1}" name="Column10011"/>
    <tableColumn id="10027" xr3:uid="{9C71D1CC-411C-413C-8CA4-3F0BFF27E270}" name="Column10012"/>
    <tableColumn id="10028" xr3:uid="{9AB1E6D0-1DC8-4B3D-8186-BE05E63D14C2}" name="Column10013"/>
    <tableColumn id="10029" xr3:uid="{2EE5B162-3ED7-4A12-8EFD-AEF0C247590F}" name="Column10014"/>
    <tableColumn id="10030" xr3:uid="{46217BF3-E7FD-4EA7-99B9-05B60EA21452}" name="Column10015"/>
    <tableColumn id="10031" xr3:uid="{133F1994-0B7D-4E1E-8279-BA5504A8679A}" name="Column10016"/>
    <tableColumn id="10032" xr3:uid="{48FF28B2-C3D1-4622-8481-9FBA9D94B6C8}" name="Column10017"/>
    <tableColumn id="10033" xr3:uid="{F548259E-210E-45FD-9ABA-F91D6EA00321}" name="Column10018"/>
    <tableColumn id="10034" xr3:uid="{4FFA8C4B-D336-49D5-B5E9-D5AE1497A9CA}" name="Column10019"/>
    <tableColumn id="10035" xr3:uid="{6BD4FF55-F4F1-458C-B69C-08738F97124C}" name="Column10020"/>
    <tableColumn id="10036" xr3:uid="{D75C47A5-37AC-4353-94BF-4BFEDA245A8D}" name="Column10021"/>
    <tableColumn id="10037" xr3:uid="{EFEC3179-C497-4A50-A0E0-ADD45F8BC00C}" name="Column10022"/>
    <tableColumn id="10038" xr3:uid="{72422BE2-3493-4DC4-809B-0BDA7830DCF4}" name="Column10023"/>
    <tableColumn id="10039" xr3:uid="{03817825-4FAB-4F53-9B66-6F089547DE01}" name="Column10024"/>
    <tableColumn id="10040" xr3:uid="{B9D494A2-8A76-4511-B1E0-780444578CB4}" name="Column10025"/>
    <tableColumn id="10041" xr3:uid="{BFE9614A-8054-48E3-80ED-6800A27BE3B9}" name="Column10026"/>
    <tableColumn id="10042" xr3:uid="{E5D52679-081E-4F8B-AF69-ABC78D97781E}" name="Column10027"/>
    <tableColumn id="10043" xr3:uid="{87A86513-6CE3-4BEC-9F2E-655507913299}" name="Column10028"/>
    <tableColumn id="10044" xr3:uid="{9643BC86-F4C7-4DCC-95BB-B4D7809D0BA6}" name="Column10029"/>
    <tableColumn id="10045" xr3:uid="{BD83E267-3EF6-46EA-9052-A1C98CAED042}" name="Column10030"/>
    <tableColumn id="10046" xr3:uid="{D91B6D8E-0825-412F-882A-CD90D658CF68}" name="Column10031"/>
    <tableColumn id="10047" xr3:uid="{B5299CEC-1D41-4865-9D78-7C512D1A79F9}" name="Column10032"/>
    <tableColumn id="10048" xr3:uid="{7B0D44B0-0872-4F71-BBC9-567B0FBD8917}" name="Column10033"/>
    <tableColumn id="10049" xr3:uid="{AEBB80B1-12A4-41F6-A661-8B140A8947D7}" name="Column10034"/>
    <tableColumn id="10050" xr3:uid="{C73175FC-88EE-4F43-9AE7-64D9A48D50CD}" name="Column10035"/>
    <tableColumn id="10051" xr3:uid="{8CBA4955-E54B-473F-A18D-E17B68CFEA3C}" name="Column10036"/>
    <tableColumn id="10052" xr3:uid="{8D7F952E-A486-4B55-8D8B-BFD02E2CE571}" name="Column10037"/>
    <tableColumn id="10053" xr3:uid="{C759A070-F86D-4561-A5CF-E13D569F1997}" name="Column10038"/>
    <tableColumn id="10054" xr3:uid="{1E2959B1-0BF6-4EED-BFF7-C7E445A99229}" name="Column10039"/>
    <tableColumn id="10055" xr3:uid="{921526DB-7D48-452C-B432-32A895767308}" name="Column10040"/>
    <tableColumn id="10056" xr3:uid="{67A8F571-4CC0-4906-8799-247854D15B8F}" name="Column10041"/>
    <tableColumn id="10057" xr3:uid="{00E284E0-63C5-49A0-9BDC-C97C7F0D01F2}" name="Column10042"/>
    <tableColumn id="10058" xr3:uid="{F33F88F5-1A03-45B4-ADFF-CBEA29E2B8CA}" name="Column10043"/>
    <tableColumn id="10059" xr3:uid="{02CC9791-4BCC-4F6A-889D-BF826C09D1C4}" name="Column10044"/>
    <tableColumn id="10060" xr3:uid="{02959EFF-6CD9-4EBA-9C50-F0EDEDF859EF}" name="Column10045"/>
    <tableColumn id="10061" xr3:uid="{AC03306A-7744-42C0-B2D7-D8D3EA3F2626}" name="Column10046"/>
    <tableColumn id="10062" xr3:uid="{5433E057-AB1B-4457-9941-CEEDE0610338}" name="Column10047"/>
    <tableColumn id="10063" xr3:uid="{81182E11-153F-46A3-A31D-E31C05FA7DD8}" name="Column10048"/>
    <tableColumn id="10064" xr3:uid="{436A3954-28BF-48CD-A5BC-606D4FE48F75}" name="Column10049"/>
    <tableColumn id="10065" xr3:uid="{62611D7B-11AA-43B4-AB20-9ABFF8789482}" name="Column10050"/>
    <tableColumn id="10066" xr3:uid="{53F96E8B-F703-46F5-837C-3AF65C9F237F}" name="Column10051"/>
    <tableColumn id="10067" xr3:uid="{E3F84878-6B52-45DF-A1BE-427901786B97}" name="Column10052"/>
    <tableColumn id="10068" xr3:uid="{BC6BB7ED-1A61-41C8-851F-70687662B9D6}" name="Column10053"/>
    <tableColumn id="10069" xr3:uid="{FE43E67F-6E0B-4C7D-B8B3-7F1206E7C911}" name="Column10054"/>
    <tableColumn id="10070" xr3:uid="{A4990786-3441-458F-9ACE-3BF1A2CCDFD9}" name="Column10055"/>
    <tableColumn id="10071" xr3:uid="{36B8A05F-7F83-4CE1-A1E0-807C15ADDA7A}" name="Column10056"/>
    <tableColumn id="10072" xr3:uid="{F1B69164-3963-4BA0-A641-4BA0AD58F233}" name="Column10057"/>
    <tableColumn id="10073" xr3:uid="{666BDE6F-8D4B-48E8-9BBB-B3BCFC2A5C23}" name="Column10058"/>
    <tableColumn id="10074" xr3:uid="{E8B86F5D-DFD4-4FE4-BFDD-B563C450C4BB}" name="Column10059"/>
    <tableColumn id="10075" xr3:uid="{C2DBBEFC-B86A-4AAA-B996-5E2B97A39534}" name="Column10060"/>
    <tableColumn id="10076" xr3:uid="{96656111-D23A-4566-A9A2-6B5C28D31D43}" name="Column10061"/>
    <tableColumn id="10077" xr3:uid="{7A3399F7-23E7-4E2B-A533-080FC3DE3932}" name="Column10062"/>
    <tableColumn id="10078" xr3:uid="{DB49ADA3-4A56-4896-A212-4E6ED1662989}" name="Column10063"/>
    <tableColumn id="10079" xr3:uid="{73CF967D-21D8-4DF7-96F6-B815869932D2}" name="Column10064"/>
    <tableColumn id="10080" xr3:uid="{594CAFC2-776B-4AD6-9FEC-09FAE8DBC24A}" name="Column10065"/>
    <tableColumn id="10081" xr3:uid="{444CA92C-B38F-426A-B993-F134C82AB060}" name="Column10066"/>
    <tableColumn id="10082" xr3:uid="{E453213B-5221-4DFC-B617-95929E90E363}" name="Column10067"/>
    <tableColumn id="10083" xr3:uid="{6C3B0E58-5BB2-4BC4-9B83-4853ED6520C1}" name="Column10068"/>
    <tableColumn id="10084" xr3:uid="{C0A58DB3-295A-4523-BAAD-371CA2047DFB}" name="Column10069"/>
    <tableColumn id="10085" xr3:uid="{27EB9238-CD59-4B75-8DEF-23C0B84CAF44}" name="Column10070"/>
    <tableColumn id="10086" xr3:uid="{5E29EAFA-03A7-4BDE-AA5C-9866037A87F4}" name="Column10071"/>
    <tableColumn id="10087" xr3:uid="{1304A318-6A19-486A-81DA-A97D6832E18B}" name="Column10072"/>
    <tableColumn id="10088" xr3:uid="{03BB14AB-277E-4EFE-957E-4EB8B3EBFA2B}" name="Column10073"/>
    <tableColumn id="10089" xr3:uid="{78E3D962-9297-419D-86F4-ADF9673BD08A}" name="Column10074"/>
    <tableColumn id="10090" xr3:uid="{F02E9ABF-93B6-4B41-B6FB-88955E29B355}" name="Column10075"/>
    <tableColumn id="10091" xr3:uid="{8B7D0558-EABE-44E1-BEAC-FD07D81DD80B}" name="Column10076"/>
    <tableColumn id="10092" xr3:uid="{E8589834-4C57-4EBD-B89D-32AE59F2E897}" name="Column10077"/>
    <tableColumn id="10093" xr3:uid="{DB5C43CD-DB0E-4B23-9657-6FA392F132C4}" name="Column10078"/>
    <tableColumn id="10094" xr3:uid="{DC5F6630-5BA3-43E1-982D-5E745B81539D}" name="Column10079"/>
    <tableColumn id="10095" xr3:uid="{5E9B811F-1C05-4541-AB5F-3DA52B3BD5DC}" name="Column10080"/>
    <tableColumn id="10096" xr3:uid="{805293E4-C113-4DEF-88A4-3BAB01C462C5}" name="Column10081"/>
    <tableColumn id="10097" xr3:uid="{AC047202-C5DE-4E8A-B212-19EDEBFA546D}" name="Column10082"/>
    <tableColumn id="10098" xr3:uid="{2A0B83F4-E5DE-403B-82D8-C42433BE2C06}" name="Column10083"/>
    <tableColumn id="10099" xr3:uid="{420A82BB-434D-4F9C-8E70-31A9BFAFDC16}" name="Column10084"/>
    <tableColumn id="10100" xr3:uid="{C8FB6420-9C59-41E1-9FF9-CAD391B7B07E}" name="Column10085"/>
    <tableColumn id="10101" xr3:uid="{96AD4A19-54C7-4837-B679-D38930FECB6A}" name="Column10086"/>
    <tableColumn id="10102" xr3:uid="{0D1EF0F2-4B0C-46F8-A24D-DFDB534D1C90}" name="Column10087"/>
    <tableColumn id="10103" xr3:uid="{34BADC05-9897-4A37-BA14-BF0E1DD116D8}" name="Column10088"/>
    <tableColumn id="10104" xr3:uid="{B79FBD1B-1627-46C4-8E23-10557E845CA1}" name="Column10089"/>
    <tableColumn id="10105" xr3:uid="{CDAAC9A1-7DFF-417E-85C4-DC77C20A7AEC}" name="Column10090"/>
    <tableColumn id="10106" xr3:uid="{7F9CDF33-D8C0-46DF-A5BF-F35210988969}" name="Column10091"/>
    <tableColumn id="10107" xr3:uid="{A7AF211F-3DE9-4DBB-92EC-ECCBB6D0066E}" name="Column10092"/>
    <tableColumn id="10108" xr3:uid="{932B18B1-4526-4A8C-A788-36C65CAC480C}" name="Column10093"/>
    <tableColumn id="10109" xr3:uid="{5B16951C-7564-4F89-B890-6FCB7769F86E}" name="Column10094"/>
    <tableColumn id="10110" xr3:uid="{63E84597-CF1F-4627-BD1F-A76B8752840A}" name="Column10095"/>
    <tableColumn id="10111" xr3:uid="{3309065D-2E5A-437B-9564-A2B3FDF84884}" name="Column10096"/>
    <tableColumn id="10112" xr3:uid="{4B4D5EB3-3BEF-4F6C-BD37-43D5487116E0}" name="Column10097"/>
    <tableColumn id="10113" xr3:uid="{075FBC36-7748-4B07-A369-F01B147260BB}" name="Column10098"/>
    <tableColumn id="10114" xr3:uid="{6C4A3959-7ED3-48C3-B43D-EDBB91C1F36C}" name="Column10099"/>
    <tableColumn id="10115" xr3:uid="{068B7837-7E58-4096-A52F-C43EE71D5301}" name="Column10100"/>
    <tableColumn id="10116" xr3:uid="{075A0512-08BF-4F3F-A0F2-C4DE38231A9E}" name="Column10101"/>
    <tableColumn id="10117" xr3:uid="{D0C8F06E-6AAA-44BD-A4CD-2BE8D4D6702A}" name="Column10102"/>
    <tableColumn id="10118" xr3:uid="{729C17D9-E1FC-4A3B-AC2D-BA3E5F8C29C1}" name="Column10103"/>
    <tableColumn id="10119" xr3:uid="{9E874EC8-2BA3-4166-9348-1611C3601A31}" name="Column10104"/>
    <tableColumn id="10120" xr3:uid="{F8121117-0977-4C1C-A72E-59FB945A0558}" name="Column10105"/>
    <tableColumn id="10121" xr3:uid="{7A673BD9-1589-470F-94FF-8566594BFB3B}" name="Column10106"/>
    <tableColumn id="10122" xr3:uid="{1D712B4D-1E19-449A-B007-4260BAE665ED}" name="Column10107"/>
    <tableColumn id="10123" xr3:uid="{90493983-5A22-4545-9560-B56374C6A89E}" name="Column10108"/>
    <tableColumn id="10124" xr3:uid="{EB3F6970-D16B-46DD-8235-395626EC7CF2}" name="Column10109"/>
    <tableColumn id="10125" xr3:uid="{36114A21-E4C5-4C22-A2B0-7D9DF252511D}" name="Column10110"/>
    <tableColumn id="10126" xr3:uid="{1F03A1BB-26ED-4BFE-9807-637EFBAFC040}" name="Column10111"/>
    <tableColumn id="10127" xr3:uid="{914A4242-D357-4224-8801-CE468DBC3DC4}" name="Column10112"/>
    <tableColumn id="10128" xr3:uid="{982ECD3E-5788-46FE-8636-DC6D3A9446F0}" name="Column10113"/>
    <tableColumn id="10129" xr3:uid="{E7E1371B-B25E-425E-A036-4B7650B6C4FE}" name="Column10114"/>
    <tableColumn id="10130" xr3:uid="{165B0346-D27A-49B6-8FC3-27F1E7CD94FA}" name="Column10115"/>
    <tableColumn id="10131" xr3:uid="{02CF1BF8-0122-4423-9AE5-B6EC35B2E362}" name="Column10116"/>
    <tableColumn id="10132" xr3:uid="{ACE3D2D4-D999-42B7-BEC9-5B7E8B9F5D01}" name="Column10117"/>
    <tableColumn id="10133" xr3:uid="{CCCC164D-9D25-4031-9D61-8160D37F7C3C}" name="Column10118"/>
    <tableColumn id="10134" xr3:uid="{A00D0664-B5BD-42CB-9661-609F836344E5}" name="Column10119"/>
    <tableColumn id="10135" xr3:uid="{72B04927-7755-4D28-A3FA-D8295BEB6DF5}" name="Column10120"/>
    <tableColumn id="10136" xr3:uid="{B231354B-A0D1-4CFD-B9C4-38E0C2C498FB}" name="Column10121"/>
    <tableColumn id="10137" xr3:uid="{08C14267-0D00-42CA-AD57-E27776322972}" name="Column10122"/>
    <tableColumn id="10138" xr3:uid="{DB29BDBE-5A91-46DF-A234-0AD709836687}" name="Column10123"/>
    <tableColumn id="10139" xr3:uid="{A0A157B4-1F74-47C2-BA6B-44C209BB9582}" name="Column10124"/>
    <tableColumn id="10140" xr3:uid="{70D291C0-7AB9-4186-B01F-80B7B7CA3B46}" name="Column10125"/>
    <tableColumn id="10141" xr3:uid="{F03DF181-66FD-4395-9DB6-FC89A2110DB7}" name="Column10126"/>
    <tableColumn id="10142" xr3:uid="{EBB2E7D4-FA2E-475E-95E6-B4060FE7396C}" name="Column10127"/>
    <tableColumn id="10143" xr3:uid="{E513488B-4EF8-417D-8566-CF41A1DDD597}" name="Column10128"/>
    <tableColumn id="10144" xr3:uid="{D33AC1A4-D1E8-4B19-802A-68CA242971CD}" name="Column10129"/>
    <tableColumn id="10145" xr3:uid="{A69CF087-0013-4857-9575-EDCC2E6F6EAE}" name="Column10130"/>
    <tableColumn id="10146" xr3:uid="{B155CABD-4DB4-4556-8C42-7237A0D18CEA}" name="Column10131"/>
    <tableColumn id="10147" xr3:uid="{6D063310-EACF-4704-8750-6EDC267E0C0C}" name="Column10132"/>
    <tableColumn id="10148" xr3:uid="{22050E6A-F8AA-4B7A-B929-91648927BDE2}" name="Column10133"/>
    <tableColumn id="10149" xr3:uid="{D00B0942-EE5B-4D71-91ED-B4143C46D7A5}" name="Column10134"/>
    <tableColumn id="10150" xr3:uid="{48814F07-09AA-47BB-992F-EFC406129B91}" name="Column10135"/>
    <tableColumn id="10151" xr3:uid="{205CF7FC-709F-4F46-9D4B-51CA865EEEB5}" name="Column10136"/>
    <tableColumn id="10152" xr3:uid="{E40A901A-089C-43AC-BC7E-2866AF5FCD45}" name="Column10137"/>
    <tableColumn id="10153" xr3:uid="{A41062C3-6209-4A17-BDFE-95E4B011BFEF}" name="Column10138"/>
    <tableColumn id="10154" xr3:uid="{590C491C-C7B0-43FC-B947-321417004C92}" name="Column10139"/>
    <tableColumn id="10155" xr3:uid="{34B09662-B761-41F4-9F6C-7FEE6C10E98F}" name="Column10140"/>
    <tableColumn id="10156" xr3:uid="{1C923795-14B0-4D5D-B36D-451ABEAAC524}" name="Column10141"/>
    <tableColumn id="10157" xr3:uid="{842E5583-8725-47EB-918A-056DD6FF7767}" name="Column10142"/>
    <tableColumn id="10158" xr3:uid="{F86BF12B-B754-4702-8796-36BB687BC0E8}" name="Column10143"/>
    <tableColumn id="10159" xr3:uid="{A7BCFE78-021A-427E-9E6F-87AEF9FAEDF3}" name="Column10144"/>
    <tableColumn id="10160" xr3:uid="{D4233E75-0BCE-4A4F-8B22-D3DE7723897C}" name="Column10145"/>
    <tableColumn id="10161" xr3:uid="{2BF65EE1-92D9-4CD0-9349-7A813CB2A40A}" name="Column10146"/>
    <tableColumn id="10162" xr3:uid="{8699B0CA-EEF6-4202-807F-71CA3B2D5D79}" name="Column10147"/>
    <tableColumn id="10163" xr3:uid="{4ED00539-EC52-4C6B-B115-63FEBBC5DA1C}" name="Column10148"/>
    <tableColumn id="10164" xr3:uid="{BD7D6BE0-D911-47D7-82FC-9717094B90EF}" name="Column10149"/>
    <tableColumn id="10165" xr3:uid="{2BE3BF1C-307C-48BB-A599-429B6CF8286B}" name="Column10150"/>
    <tableColumn id="10166" xr3:uid="{6D4BD50F-A586-4EA8-B767-DF5170ECEECC}" name="Column10151"/>
    <tableColumn id="10167" xr3:uid="{29FCF850-2442-413B-8BB8-B5475AAEC64A}" name="Column10152"/>
    <tableColumn id="10168" xr3:uid="{DC0C66A4-E79D-4B94-845D-D7A1E2C1651D}" name="Column10153"/>
    <tableColumn id="10169" xr3:uid="{8661A9AD-FDEB-4353-8D05-248BBA8256F0}" name="Column10154"/>
    <tableColumn id="10170" xr3:uid="{3CDC88D0-50BE-4447-B548-307812DBCD5A}" name="Column10155"/>
    <tableColumn id="10171" xr3:uid="{3318FBE2-765B-4C45-9E31-C3C0C9841EC8}" name="Column10156"/>
    <tableColumn id="10172" xr3:uid="{6BEA39EC-F892-43A2-A559-EE64E18935EF}" name="Column10157"/>
    <tableColumn id="10173" xr3:uid="{D3C8C9ED-5339-4B1D-9830-FE089AE48BB2}" name="Column10158"/>
    <tableColumn id="10174" xr3:uid="{64DADB8C-F26C-4471-9F3E-7475816A6B58}" name="Column10159"/>
    <tableColumn id="10175" xr3:uid="{5C853D33-B1DD-49B2-BB35-6ABD3DF2E35C}" name="Column10160"/>
    <tableColumn id="10176" xr3:uid="{5BE43081-3F65-42F9-8698-05110C524AD8}" name="Column10161"/>
    <tableColumn id="10177" xr3:uid="{97A66A07-B6CF-429B-A6A7-FAFE717A3D9C}" name="Column10162"/>
    <tableColumn id="10178" xr3:uid="{F470E7C8-CC6D-48F5-B35C-7A544C3BA0A4}" name="Column10163"/>
    <tableColumn id="10179" xr3:uid="{DE6A8346-C527-488F-BF80-571E02859FE0}" name="Column10164"/>
    <tableColumn id="10180" xr3:uid="{27E06AC9-E7C7-43B9-93D1-D1024CE2616F}" name="Column10165"/>
    <tableColumn id="10181" xr3:uid="{A57636FB-677C-4FF4-8D2A-BC03407AAA51}" name="Column10166"/>
    <tableColumn id="10182" xr3:uid="{DDBB3CBF-48B5-41F4-94A6-85165C26F4FD}" name="Column10167"/>
    <tableColumn id="10183" xr3:uid="{A4703596-2E1A-47B7-950F-47724F9CB4FC}" name="Column10168"/>
    <tableColumn id="10184" xr3:uid="{BBFA31F5-CB32-4A93-B50C-FB023FF0B283}" name="Column10169"/>
    <tableColumn id="10185" xr3:uid="{F4099FB4-5681-47E3-B2AB-09CC0077742F}" name="Column10170"/>
    <tableColumn id="10186" xr3:uid="{B0FCE3E3-7EC9-4A56-B75E-EEB422728639}" name="Column10171"/>
    <tableColumn id="10187" xr3:uid="{6E2F2F48-6981-45B6-8B55-AF1BD307D2D4}" name="Column10172"/>
    <tableColumn id="10188" xr3:uid="{7374D4DD-643A-49B6-B7D5-610F52F8AD4C}" name="Column10173"/>
    <tableColumn id="10189" xr3:uid="{E7C8623F-ECAB-42E0-A54C-5E0481A91D21}" name="Column10174"/>
    <tableColumn id="10190" xr3:uid="{4242FF36-D67D-4D5F-8CC4-336A1A6E03AD}" name="Column10175"/>
    <tableColumn id="10191" xr3:uid="{C0BE8511-01FB-4FCF-A888-FCD81012FEF7}" name="Column10176"/>
    <tableColumn id="10192" xr3:uid="{410460F7-5CE5-42AA-BF69-4ADE7F97B0CA}" name="Column10177"/>
    <tableColumn id="10193" xr3:uid="{18CEEDCB-4728-4F6B-886C-C1B893633721}" name="Column10178"/>
    <tableColumn id="10194" xr3:uid="{C075B3D8-85CB-46F3-9D11-16EE2B8D67C7}" name="Column10179"/>
    <tableColumn id="10195" xr3:uid="{6DD055F7-0F8B-4C07-9BB6-A6383FB0EBF2}" name="Column10180"/>
    <tableColumn id="10196" xr3:uid="{925B91F6-6A21-4E29-894C-DE2D2ADD6F68}" name="Column10181"/>
    <tableColumn id="10197" xr3:uid="{C4DD4614-9D48-433A-85E4-89C29C93C998}" name="Column10182"/>
    <tableColumn id="10198" xr3:uid="{5E5202C5-6FAB-458E-B7C4-FF4487634E1A}" name="Column10183"/>
    <tableColumn id="10199" xr3:uid="{2626CC1A-97D9-4147-B142-0D7F83544D50}" name="Column10184"/>
    <tableColumn id="10200" xr3:uid="{E49AAADA-7929-4DA9-8DF8-B9AD2AC6A867}" name="Column10185"/>
    <tableColumn id="10201" xr3:uid="{2100BD18-E871-4B77-AA1B-43441AF3F077}" name="Column10186"/>
    <tableColumn id="10202" xr3:uid="{D49FF741-FDD7-4090-AE25-8A9265DAA411}" name="Column10187"/>
    <tableColumn id="10203" xr3:uid="{DA48B7F2-B4C5-47AC-94CE-0088E36057F1}" name="Column10188"/>
    <tableColumn id="10204" xr3:uid="{127ACC38-53FB-46E8-BAD7-8590B700E940}" name="Column10189"/>
    <tableColumn id="10205" xr3:uid="{641E4FFE-4AAB-4276-8E54-9D90127A169A}" name="Column10190"/>
    <tableColumn id="10206" xr3:uid="{4BCC6695-85F7-41C8-B09E-58A39F63F9F5}" name="Column10191"/>
    <tableColumn id="10207" xr3:uid="{57100BE2-5354-470E-B453-47A6A57BB40C}" name="Column10192"/>
    <tableColumn id="10208" xr3:uid="{483D58C8-B630-470B-AE6E-5DC897BB0633}" name="Column10193"/>
    <tableColumn id="10209" xr3:uid="{60D3EEDB-B862-4EF4-9095-B2F86E52CEE8}" name="Column10194"/>
    <tableColumn id="10210" xr3:uid="{91878138-4159-4539-B82C-F9B3F199767C}" name="Column10195"/>
    <tableColumn id="10211" xr3:uid="{DC36D98D-A2CC-4A92-8AFB-18C8AA6E62AA}" name="Column10196"/>
    <tableColumn id="10212" xr3:uid="{CFE4AE1F-5A1D-4C1A-96EA-812F6DF9F7D5}" name="Column10197"/>
    <tableColumn id="10213" xr3:uid="{076FFA24-F0D7-4CED-B530-742F253D1705}" name="Column10198"/>
    <tableColumn id="10214" xr3:uid="{EFE6EEDC-06A4-44A8-97CA-FD3AA1E81A02}" name="Column10199"/>
    <tableColumn id="10215" xr3:uid="{24986051-4B8D-4885-B1D5-CB1469315431}" name="Column10200"/>
    <tableColumn id="10216" xr3:uid="{D2544300-11D0-48B1-A47B-30582130825B}" name="Column10201"/>
    <tableColumn id="10217" xr3:uid="{AC381FAC-07B5-457B-AAD4-2A3EFA61848E}" name="Column10202"/>
    <tableColumn id="10218" xr3:uid="{A339513C-64F7-4E34-9AB4-B973F15E7721}" name="Column10203"/>
    <tableColumn id="10219" xr3:uid="{E0F45C87-F185-4053-A870-40E16E420409}" name="Column10204"/>
    <tableColumn id="10220" xr3:uid="{12B9DC42-0222-4C4F-825F-CB74183B529C}" name="Column10205"/>
    <tableColumn id="10221" xr3:uid="{41C3D7D5-1BA8-46C8-B78F-6E58FBE79F6D}" name="Column10206"/>
    <tableColumn id="10222" xr3:uid="{369D432E-7B60-4037-8ABC-2B6E54853FBE}" name="Column10207"/>
    <tableColumn id="10223" xr3:uid="{38814236-D782-4D29-8448-56BC84EF4F08}" name="Column10208"/>
    <tableColumn id="10224" xr3:uid="{7997D317-DC4D-477C-B4CB-0E56143D680E}" name="Column10209"/>
    <tableColumn id="10225" xr3:uid="{4E1DD012-363A-419B-8417-D59DB766A2C9}" name="Column10210"/>
    <tableColumn id="10226" xr3:uid="{22C18CC9-1AE9-4492-954B-C94973E388AC}" name="Column10211"/>
    <tableColumn id="10227" xr3:uid="{79672996-F33B-4B02-BBBE-172DC64157F2}" name="Column10212"/>
    <tableColumn id="10228" xr3:uid="{7293A055-4861-40F9-BE97-6F43C47C5C22}" name="Column10213"/>
    <tableColumn id="10229" xr3:uid="{9E6903C2-42D1-425E-80D1-7BA2D0E24A40}" name="Column10214"/>
    <tableColumn id="10230" xr3:uid="{29B3A4D5-54DD-4B9A-B223-F7BBBE8D244D}" name="Column10215"/>
    <tableColumn id="10231" xr3:uid="{AACFECBE-550F-45B1-A4C4-2F9B65D9CAD4}" name="Column10216"/>
    <tableColumn id="10232" xr3:uid="{2DE61978-2F1E-4E23-9073-109E3B844BC8}" name="Column10217"/>
    <tableColumn id="10233" xr3:uid="{C6D34168-328E-4EB0-873F-24219597BC9A}" name="Column10218"/>
    <tableColumn id="10234" xr3:uid="{D9CF92DD-ED8B-4D73-980E-BE83D997D3E7}" name="Column10219"/>
    <tableColumn id="10235" xr3:uid="{0D051851-4CB5-4B8A-B19D-799C3225F8CD}" name="Column10220"/>
    <tableColumn id="10236" xr3:uid="{72D554C9-D508-4CBD-8939-2AFA0E079AE7}" name="Column10221"/>
    <tableColumn id="10237" xr3:uid="{EB928D62-BEDE-4290-845C-CBF205DC3154}" name="Column10222"/>
    <tableColumn id="10238" xr3:uid="{E3B76122-D6D7-4CDF-9616-2E968B4D9389}" name="Column10223"/>
    <tableColumn id="10239" xr3:uid="{94D8A948-6181-4D97-8AB8-6DC28E4BF825}" name="Column10224"/>
    <tableColumn id="10240" xr3:uid="{B80AB7FB-12E5-467F-90CE-E3500DC0A736}" name="Column10225"/>
    <tableColumn id="10241" xr3:uid="{21154D7F-C32D-44E6-AE7E-59AC311E3CF8}" name="Column10226"/>
    <tableColumn id="10242" xr3:uid="{108FA50A-9E79-4F27-A22A-30365D126D1F}" name="Column10227"/>
    <tableColumn id="10243" xr3:uid="{E2F4CE2D-033A-41ED-B2DD-0DC8DB3D31D6}" name="Column10228"/>
    <tableColumn id="10244" xr3:uid="{8A9FBBA4-D66A-4354-85A9-71418EDB94D2}" name="Column10229"/>
    <tableColumn id="10245" xr3:uid="{36F7E4BB-1846-425D-836C-5A30AEC84342}" name="Column10230"/>
    <tableColumn id="10246" xr3:uid="{99C6CF66-B0C2-4D7B-9B23-6B89DA7112F5}" name="Column10231"/>
    <tableColumn id="10247" xr3:uid="{55482672-F688-43A8-BE00-63136C572216}" name="Column10232"/>
    <tableColumn id="10248" xr3:uid="{3AEF922E-905E-4F58-AC88-654F20CF5BE3}" name="Column10233"/>
    <tableColumn id="10249" xr3:uid="{F4A21C16-3B5F-48DF-80A9-783D9D42593A}" name="Column10234"/>
    <tableColumn id="10250" xr3:uid="{F1C2C826-12C3-442C-B9DF-02DE3E4B9A2E}" name="Column10235"/>
    <tableColumn id="10251" xr3:uid="{1EADFC04-473F-40FC-A875-AC1E0626C8A8}" name="Column10236"/>
    <tableColumn id="10252" xr3:uid="{36644239-A24E-4BC9-BAD6-1D36BE488B53}" name="Column10237"/>
    <tableColumn id="10253" xr3:uid="{F9717D5C-559C-4BB0-9702-CB6728AFF8BB}" name="Column10238"/>
    <tableColumn id="10254" xr3:uid="{FDFD6B9E-6F3B-4603-B4BD-E43322324DEA}" name="Column10239"/>
    <tableColumn id="10255" xr3:uid="{4C1775D9-5AE4-44CA-A15F-B0B05A02C32C}" name="Column10240"/>
    <tableColumn id="10256" xr3:uid="{D0CD6BB5-6EEB-49D5-B0E0-D9C6E04C8142}" name="Column10241"/>
    <tableColumn id="10257" xr3:uid="{D1A6EA96-5EB5-4373-BEB9-522FE5C4887C}" name="Column10242"/>
    <tableColumn id="10258" xr3:uid="{E1769B32-EA80-453A-98FB-57982654BFB5}" name="Column10243"/>
    <tableColumn id="10259" xr3:uid="{16855157-02AF-47E9-BA6E-A954F612BA2B}" name="Column10244"/>
    <tableColumn id="10260" xr3:uid="{751B1FBA-ED61-414D-B60E-E02790A4103D}" name="Column10245"/>
    <tableColumn id="10261" xr3:uid="{5932DFB9-BCD8-4AC2-BFDA-94AA5761042B}" name="Column10246"/>
    <tableColumn id="10262" xr3:uid="{F6433AA4-FACC-42F4-807B-BF74328CE06D}" name="Column10247"/>
    <tableColumn id="10263" xr3:uid="{71FB5656-31E8-4893-89FE-47B66AACA6DC}" name="Column10248"/>
    <tableColumn id="10264" xr3:uid="{588E8615-459B-4D7A-A2A9-E51E4B0FF90B}" name="Column10249"/>
    <tableColumn id="10265" xr3:uid="{5AB8E7D9-00B7-4BE0-8CCA-B52C5EAD804F}" name="Column10250"/>
    <tableColumn id="10266" xr3:uid="{A9912DAF-0D4C-4B1E-9683-32E23181F808}" name="Column10251"/>
    <tableColumn id="10267" xr3:uid="{E8BAD084-14C9-48FD-AA57-FB2C5555C632}" name="Column10252"/>
    <tableColumn id="10268" xr3:uid="{3A21E408-8D32-4428-BE53-C8584F2450F2}" name="Column10253"/>
    <tableColumn id="10269" xr3:uid="{70CE2548-232B-45BF-A973-161D0B7AA85D}" name="Column10254"/>
    <tableColumn id="10270" xr3:uid="{FC730633-4208-4936-82CF-1CDE56E640E6}" name="Column10255"/>
    <tableColumn id="10271" xr3:uid="{5AB3E684-23A8-4CEB-A9F4-0C542FAD5B73}" name="Column10256"/>
    <tableColumn id="10272" xr3:uid="{54113665-C9BE-4428-B2A3-C167B3EEBDC9}" name="Column10257"/>
    <tableColumn id="10273" xr3:uid="{F77FE1C9-2130-4491-81D7-89137052B607}" name="Column10258"/>
    <tableColumn id="10274" xr3:uid="{1FA2BD89-2CBE-430E-A2FA-B31A59B37EA4}" name="Column10259"/>
    <tableColumn id="10275" xr3:uid="{14F57261-7CBD-40AE-B0A1-6B5A4164907D}" name="Column10260"/>
    <tableColumn id="10276" xr3:uid="{6DA17C30-3CB7-4707-8AEA-C1C0D7B38354}" name="Column10261"/>
    <tableColumn id="10277" xr3:uid="{15F4B440-401B-4013-93F3-31F7583FC050}" name="Column10262"/>
    <tableColumn id="10278" xr3:uid="{86D54345-DBE9-46D8-B03C-AFDEF704189A}" name="Column10263"/>
    <tableColumn id="10279" xr3:uid="{A54377F3-BCC8-4597-BC02-1CF164725719}" name="Column10264"/>
    <tableColumn id="10280" xr3:uid="{6F4B7D1E-B3BE-4FBB-A838-D65456792E1D}" name="Column10265"/>
    <tableColumn id="10281" xr3:uid="{068C48E9-AC0B-4A18-BD10-11DD5BA2CFC3}" name="Column10266"/>
    <tableColumn id="10282" xr3:uid="{63468C06-C492-406C-A223-797D9C4C1C09}" name="Column10267"/>
    <tableColumn id="10283" xr3:uid="{0A20D78E-3C55-4135-AD9E-9B26F58622A0}" name="Column10268"/>
    <tableColumn id="10284" xr3:uid="{342B1984-5A2C-46CB-9EF2-C7E3BC56ECA3}" name="Column10269"/>
    <tableColumn id="10285" xr3:uid="{969DEB3A-37ED-42FA-88F1-03DEAF7DFA7B}" name="Column10270"/>
    <tableColumn id="10286" xr3:uid="{B0026967-6DEA-4C93-9519-2D304A15727F}" name="Column10271"/>
    <tableColumn id="10287" xr3:uid="{ABCF64CE-7F23-4202-9610-C9EEF2156ECC}" name="Column10272"/>
    <tableColumn id="10288" xr3:uid="{D6FB3F84-A854-43B1-BEBB-E76E40CE7064}" name="Column10273"/>
    <tableColumn id="10289" xr3:uid="{DFF9A0F5-A751-433D-B434-D5425D6C17E4}" name="Column10274"/>
    <tableColumn id="10290" xr3:uid="{888AF811-B6A0-4CF2-8DF2-F30BEB38583D}" name="Column10275"/>
    <tableColumn id="10291" xr3:uid="{0E47B08B-BE08-4A62-9190-51A79940F998}" name="Column10276"/>
    <tableColumn id="10292" xr3:uid="{8753D572-A784-49E2-BD89-90717F5DCCA7}" name="Column10277"/>
    <tableColumn id="10293" xr3:uid="{6B53F599-9639-4245-8788-2E5FA1A0F142}" name="Column10278"/>
    <tableColumn id="10294" xr3:uid="{22A84AD6-E206-4128-BAE6-C74F7B1BFD7F}" name="Column10279"/>
    <tableColumn id="10295" xr3:uid="{65EB864B-4DDE-4DE2-8FCD-B30D436512E9}" name="Column10280"/>
    <tableColumn id="10296" xr3:uid="{8232584C-B1F0-48B6-945D-89A927F67424}" name="Column10281"/>
    <tableColumn id="10297" xr3:uid="{1F45DCFC-C171-4AC5-ACE7-F368A19FE8D4}" name="Column10282"/>
    <tableColumn id="10298" xr3:uid="{34996918-F342-49B4-9EF5-52BF20D33DF2}" name="Column10283"/>
    <tableColumn id="10299" xr3:uid="{09A25035-AAC7-465E-A376-4B6040F15125}" name="Column10284"/>
    <tableColumn id="10300" xr3:uid="{87316B80-C135-441C-97D4-CF9A4C5B8B8B}" name="Column10285"/>
    <tableColumn id="10301" xr3:uid="{C11EECBD-8F56-489E-AD50-9E637D8B450B}" name="Column10286"/>
    <tableColumn id="10302" xr3:uid="{6896FADF-3AC5-46C4-A1CF-AD79DE439BE7}" name="Column10287"/>
    <tableColumn id="10303" xr3:uid="{BE8DD43C-C1A8-492C-BF98-10625ACDE0CE}" name="Column10288"/>
    <tableColumn id="10304" xr3:uid="{C37E6DD9-E5A0-42B9-B1B9-ED2932E1560E}" name="Column10289"/>
    <tableColumn id="10305" xr3:uid="{93B89F50-92F3-4AEA-AE55-78C34160A2E6}" name="Column10290"/>
    <tableColumn id="10306" xr3:uid="{0BC5F431-D387-4A7F-BDC7-8529102B9DF3}" name="Column10291"/>
    <tableColumn id="10307" xr3:uid="{192FEA3E-29BF-408D-8D35-6B0B654D05DB}" name="Column10292"/>
    <tableColumn id="10308" xr3:uid="{A3EBD0E8-BCB3-4DE7-BE34-7C69732087E7}" name="Column10293"/>
    <tableColumn id="10309" xr3:uid="{0923C812-51A4-4A90-AAD5-BABD87EB4D6C}" name="Column10294"/>
    <tableColumn id="10310" xr3:uid="{DC95D6B0-ABAE-40EF-9345-DB368599F4E7}" name="Column10295"/>
    <tableColumn id="10311" xr3:uid="{8C242F9C-3DD5-4FA8-965E-D872A1C6E6C7}" name="Column10296"/>
    <tableColumn id="10312" xr3:uid="{7BC71F07-E1A2-4E84-B74C-643567B28A32}" name="Column10297"/>
    <tableColumn id="10313" xr3:uid="{25B913A4-09AF-4223-A0D2-B8958906C18A}" name="Column10298"/>
    <tableColumn id="10314" xr3:uid="{C3D8A9F6-2F23-4343-B369-9C8B0564AAC4}" name="Column10299"/>
    <tableColumn id="10315" xr3:uid="{A71F5C2B-C912-484E-B89D-6758FD787762}" name="Column10300"/>
    <tableColumn id="10316" xr3:uid="{6A1E5942-454D-4BA7-BE5A-025FC29E0A4F}" name="Column10301"/>
    <tableColumn id="10317" xr3:uid="{29404AD2-1481-46C1-99A9-A22FB67C4461}" name="Column10302"/>
    <tableColumn id="10318" xr3:uid="{08B9B800-A1C4-4D74-A778-011EB2ED433F}" name="Column10303"/>
    <tableColumn id="10319" xr3:uid="{30EFA116-926E-4425-A579-7F01C6B88818}" name="Column10304"/>
    <tableColumn id="10320" xr3:uid="{5F090F83-3AE7-4AE5-8591-BC6CB25C53C4}" name="Column10305"/>
    <tableColumn id="10321" xr3:uid="{E50AB1BF-8384-448D-90C9-3DE16B49A343}" name="Column10306"/>
    <tableColumn id="10322" xr3:uid="{9164AF02-1811-4B09-9709-3259DF5ADFA8}" name="Column10307"/>
    <tableColumn id="10323" xr3:uid="{80B65C5A-8E3B-4356-9420-AA8D60D5C932}" name="Column10308"/>
    <tableColumn id="10324" xr3:uid="{9BE7D21C-72BD-4492-B6B5-7F29AC8BB0E5}" name="Column10309"/>
    <tableColumn id="10325" xr3:uid="{68814354-055C-47D7-A4AB-B9A818CC7D6B}" name="Column10310"/>
    <tableColumn id="10326" xr3:uid="{85E9BF95-E2FF-4B86-98E2-B5BB096BA345}" name="Column10311"/>
    <tableColumn id="10327" xr3:uid="{8509643B-BDE1-468C-A2D1-88ABD2464C1D}" name="Column10312"/>
    <tableColumn id="10328" xr3:uid="{6C60E613-4538-4422-B68D-9133E1632BEB}" name="Column10313"/>
    <tableColumn id="10329" xr3:uid="{8C150400-B434-41F0-A6D5-12162EF90FC1}" name="Column10314"/>
    <tableColumn id="10330" xr3:uid="{BBAC6F63-FD64-4483-9602-A3CE8F06B4D4}" name="Column10315"/>
    <tableColumn id="10331" xr3:uid="{425BEF5A-51C2-42CA-9196-19176AA62CA0}" name="Column10316"/>
    <tableColumn id="10332" xr3:uid="{6F5F679F-69C7-490E-B13B-839AE2B27077}" name="Column10317"/>
    <tableColumn id="10333" xr3:uid="{CD727F81-E72B-4CE4-8E2F-C0FB936B9CB9}" name="Column10318"/>
    <tableColumn id="10334" xr3:uid="{A34FFC33-8709-4A13-9F2B-DCD930AE5FC2}" name="Column10319"/>
    <tableColumn id="10335" xr3:uid="{FA2BAC18-72F4-44E8-8E26-8FC4C5B9D080}" name="Column10320"/>
    <tableColumn id="10336" xr3:uid="{69DB6102-1029-4139-800C-67B09AAFCC6D}" name="Column10321"/>
    <tableColumn id="10337" xr3:uid="{556AA1E7-5ADC-4830-BD8C-C455D83BFCAC}" name="Column10322"/>
    <tableColumn id="10338" xr3:uid="{D3261A55-B20A-4378-8FD7-4FA57F76B587}" name="Column10323"/>
    <tableColumn id="10339" xr3:uid="{A58BE539-ED07-4DAC-8E61-DD690D0C1792}" name="Column10324"/>
    <tableColumn id="10340" xr3:uid="{F1836C45-D551-4CC1-B527-D555E0B3D889}" name="Column10325"/>
    <tableColumn id="10341" xr3:uid="{8D4E59B1-4C7F-4AD8-A25B-807FB667F421}" name="Column10326"/>
    <tableColumn id="10342" xr3:uid="{18A584EA-2EC7-414B-B3EF-5A249153AA68}" name="Column10327"/>
    <tableColumn id="10343" xr3:uid="{90E94426-4C83-4F80-B965-293F9ABFEB5F}" name="Column10328"/>
    <tableColumn id="10344" xr3:uid="{C38357DB-B259-4081-9425-7100344F37E0}" name="Column10329"/>
    <tableColumn id="10345" xr3:uid="{3E16D006-0621-423E-9B8F-C8E3DF64DA05}" name="Column10330"/>
    <tableColumn id="10346" xr3:uid="{A0B4ECD8-F0AB-4513-B3D9-93C6292BC669}" name="Column10331"/>
    <tableColumn id="10347" xr3:uid="{16D550AD-0F9C-47D3-97DE-65C7D96BDC71}" name="Column10332"/>
    <tableColumn id="10348" xr3:uid="{744756E0-5E7F-4FFF-8FFE-A69853A6D75E}" name="Column10333"/>
    <tableColumn id="10349" xr3:uid="{0D308524-A34B-4F3D-8994-10001B7623CF}" name="Column10334"/>
    <tableColumn id="10350" xr3:uid="{11AA7033-B9A6-49FA-9B84-F5A967BE19C1}" name="Column10335"/>
    <tableColumn id="10351" xr3:uid="{7D336E35-C442-48CE-A13D-0AA0CE4D5BB6}" name="Column10336"/>
    <tableColumn id="10352" xr3:uid="{0A1241F2-C8E5-4A08-B6C3-FA349FACBC44}" name="Column10337"/>
    <tableColumn id="10353" xr3:uid="{3E832A27-C1FB-4B32-A358-F980B5F4AEA6}" name="Column10338"/>
    <tableColumn id="10354" xr3:uid="{0123811E-9BCD-4DE4-9E86-0FF3134199D3}" name="Column10339"/>
    <tableColumn id="10355" xr3:uid="{B65CB940-0DFC-4B04-88B2-FBB6B3FB0502}" name="Column10340"/>
    <tableColumn id="10356" xr3:uid="{FF2D34C7-A43E-46A8-864A-6E0553C07F53}" name="Column10341"/>
    <tableColumn id="10357" xr3:uid="{4BF1336D-DB1C-4F5C-B93C-788A10F6D6F8}" name="Column10342"/>
    <tableColumn id="10358" xr3:uid="{A7FDAD3C-41C3-4904-BE88-93EF7054C528}" name="Column10343"/>
    <tableColumn id="10359" xr3:uid="{07F9168C-25A5-46D2-968F-A0D82614554A}" name="Column10344"/>
    <tableColumn id="10360" xr3:uid="{4A3E7FB2-DADB-4EDE-A0CC-C4ABB0B26CE3}" name="Column10345"/>
    <tableColumn id="10361" xr3:uid="{E219897E-D1F4-4812-A142-E9B2A9E34840}" name="Column10346"/>
    <tableColumn id="10362" xr3:uid="{C4A2F2B6-D2C7-4B1A-B14E-C1EE00BBDAC1}" name="Column10347"/>
    <tableColumn id="10363" xr3:uid="{7488E40E-21CA-47C6-8BEE-F901B5EF06BD}" name="Column10348"/>
    <tableColumn id="10364" xr3:uid="{638438CC-7702-4137-AC42-15732858EE1D}" name="Column10349"/>
    <tableColumn id="10365" xr3:uid="{BF28DD30-FC5C-4E4A-9E96-7DE6BEEE0E1F}" name="Column10350"/>
    <tableColumn id="10366" xr3:uid="{CC0D4317-808B-4722-91E3-8C12EDF82330}" name="Column10351"/>
    <tableColumn id="10367" xr3:uid="{54D4BC86-7E28-4B92-A310-8E0488AD3D21}" name="Column10352"/>
    <tableColumn id="10368" xr3:uid="{A1C10E18-A78F-4124-8F08-2F7F5320DCBC}" name="Column10353"/>
    <tableColumn id="10369" xr3:uid="{CCB75AFB-63E1-499F-BD68-9BA2C2D6898C}" name="Column10354"/>
    <tableColumn id="10370" xr3:uid="{0F503CCC-4ABB-4E26-AB90-7A90C29D787E}" name="Column10355"/>
    <tableColumn id="10371" xr3:uid="{A2A832F7-B71B-4427-85E9-A0E8AF7C58AA}" name="Column10356"/>
    <tableColumn id="10372" xr3:uid="{CDFF9737-E0AF-460E-B3AC-9CC212B5AC96}" name="Column10357"/>
    <tableColumn id="10373" xr3:uid="{5C7F3CE5-323E-47A7-9A9F-03AB48C7C5CB}" name="Column10358"/>
    <tableColumn id="10374" xr3:uid="{BA3A8602-0C00-4750-A5E7-CE9C147B5B71}" name="Column10359"/>
    <tableColumn id="10375" xr3:uid="{B65BCE7A-3014-429E-82AB-A18FB59C8111}" name="Column10360"/>
    <tableColumn id="10376" xr3:uid="{2DDA3CD1-379D-40A0-B884-DCF297F32BF0}" name="Column10361"/>
    <tableColumn id="10377" xr3:uid="{A4B09720-598B-4665-B079-E1D4BFFC093D}" name="Column10362"/>
    <tableColumn id="10378" xr3:uid="{869BC96B-42B0-42B9-B3F5-837F88E59CCF}" name="Column10363"/>
    <tableColumn id="10379" xr3:uid="{F2D74748-61D0-4800-B239-CF8F3F95C320}" name="Column10364"/>
    <tableColumn id="10380" xr3:uid="{05945506-5BBA-467A-AC50-5811D7DE51CC}" name="Column10365"/>
    <tableColumn id="10381" xr3:uid="{E5106FF7-0633-4F65-8D8E-C1E5C980381B}" name="Column10366"/>
    <tableColumn id="10382" xr3:uid="{93C16CC6-D8BA-47F3-93D5-330C293BE885}" name="Column10367"/>
    <tableColumn id="10383" xr3:uid="{3373E62C-69BB-420B-BF62-327B860844A3}" name="Column10368"/>
    <tableColumn id="10384" xr3:uid="{D8EF2C00-4BB1-45F9-800E-87E514579D0C}" name="Column10369"/>
    <tableColumn id="10385" xr3:uid="{1CCAD3B7-90DC-4F25-8788-69F84AFD09CC}" name="Column10370"/>
    <tableColumn id="10386" xr3:uid="{DE847430-D843-4494-AC63-6D0080780A73}" name="Column10371"/>
    <tableColumn id="10387" xr3:uid="{576D379F-4295-4435-B51B-F6351AE531F3}" name="Column10372"/>
    <tableColumn id="10388" xr3:uid="{A378CFCC-C361-4A1D-B663-0B49DCB7CA05}" name="Column10373"/>
    <tableColumn id="10389" xr3:uid="{E3BD5BE4-8B61-4B1C-B7D2-711A30D444FB}" name="Column10374"/>
    <tableColumn id="10390" xr3:uid="{2C3FFB36-6AAD-4EF4-9C2E-3CF5D0C0A6AD}" name="Column10375"/>
    <tableColumn id="10391" xr3:uid="{F5A0F18E-76D5-4D99-98CB-C42A721F4644}" name="Column10376"/>
    <tableColumn id="10392" xr3:uid="{0EBBAEED-010C-461C-970C-5EBA296009B1}" name="Column10377"/>
    <tableColumn id="10393" xr3:uid="{4FB7A807-2161-4C80-B41B-FD190140DD9D}" name="Column10378"/>
    <tableColumn id="10394" xr3:uid="{02ED5D74-2B07-422D-AC62-03B6DA3F0F4B}" name="Column10379"/>
    <tableColumn id="10395" xr3:uid="{4E5908E3-F990-4DC6-9BB9-01BF7529628E}" name="Column10380"/>
    <tableColumn id="10396" xr3:uid="{866F319C-537E-4A00-9B87-5E4DA9705EFD}" name="Column10381"/>
    <tableColumn id="10397" xr3:uid="{58F36105-1DFB-4CAA-90D4-5543BC7C9A16}" name="Column10382"/>
    <tableColumn id="10398" xr3:uid="{15BCA8EB-AC2D-459A-A9A0-2A63C6EC798B}" name="Column10383"/>
    <tableColumn id="10399" xr3:uid="{07D0C54A-2C60-4E73-A55E-AF3AD1DBC463}" name="Column10384"/>
    <tableColumn id="10400" xr3:uid="{01F2F981-AC62-49C6-B5A2-C8422C656BF2}" name="Column10385"/>
    <tableColumn id="10401" xr3:uid="{E077A503-19B8-43A8-8EC6-8F6F12454C48}" name="Column10386"/>
    <tableColumn id="10402" xr3:uid="{5919CA65-98FE-4868-92D9-8AB6F2573075}" name="Column10387"/>
    <tableColumn id="10403" xr3:uid="{EAE0C3CD-E9D0-4B80-A084-2C28D146B44D}" name="Column10388"/>
    <tableColumn id="10404" xr3:uid="{26FA891D-6776-4D5B-94F1-9D0D3BC88B51}" name="Column10389"/>
    <tableColumn id="10405" xr3:uid="{E2C95BCC-7600-4A52-AC6C-A58937008EA8}" name="Column10390"/>
    <tableColumn id="10406" xr3:uid="{BB22C798-48B8-4DEC-A69B-E55E6B4FEB46}" name="Column10391"/>
    <tableColumn id="10407" xr3:uid="{295CF8DA-F2EF-441A-B8C4-A7945F6BFD97}" name="Column10392"/>
    <tableColumn id="10408" xr3:uid="{9ED98D4D-8150-4F9A-912B-3B740A8C9B00}" name="Column10393"/>
    <tableColumn id="10409" xr3:uid="{3A3F00E3-6CEF-4D24-86D7-91AD9C08D0B2}" name="Column10394"/>
    <tableColumn id="10410" xr3:uid="{0606A962-DE87-4F87-8262-885312C4B520}" name="Column10395"/>
    <tableColumn id="10411" xr3:uid="{66C3E384-6471-47A5-9573-DF22AF4E6CDC}" name="Column10396"/>
    <tableColumn id="10412" xr3:uid="{AF266D6B-F272-42BB-91A3-B68C7598952E}" name="Column10397"/>
    <tableColumn id="10413" xr3:uid="{7BF15F3A-5607-4324-BBF8-BF33EBE2D4CE}" name="Column10398"/>
    <tableColumn id="10414" xr3:uid="{607165D5-15BE-4318-9CB3-231C4A96D691}" name="Column10399"/>
    <tableColumn id="10415" xr3:uid="{25596076-FD5D-498E-BE6A-0357B76DC25F}" name="Column10400"/>
    <tableColumn id="10416" xr3:uid="{D67F5DF7-F032-4C98-9C26-64288EBC2332}" name="Column10401"/>
    <tableColumn id="10417" xr3:uid="{BAD95662-FCB2-47D1-8505-74E7B2F6E7B8}" name="Column10402"/>
    <tableColumn id="10418" xr3:uid="{EFAE5893-671F-4CB7-8EAC-943A9072AAB2}" name="Column10403"/>
    <tableColumn id="10419" xr3:uid="{32907D11-1AF7-4C36-9E69-748308B1205A}" name="Column10404"/>
    <tableColumn id="10420" xr3:uid="{118F2435-5047-40EF-AD35-A56376A8A6C4}" name="Column10405"/>
    <tableColumn id="10421" xr3:uid="{03E69F87-113D-48D4-9174-A073B59F1106}" name="Column10406"/>
    <tableColumn id="10422" xr3:uid="{8791FBCC-E83F-4235-AF00-573F973DCE02}" name="Column10407"/>
    <tableColumn id="10423" xr3:uid="{1CD3C440-CE9E-43BB-A341-624671629135}" name="Column10408"/>
    <tableColumn id="10424" xr3:uid="{B1078E68-9422-481A-8EDE-D1A627794E07}" name="Column10409"/>
    <tableColumn id="10425" xr3:uid="{C5072DA1-1C8B-4D98-86DC-C4C170269886}" name="Column10410"/>
    <tableColumn id="10426" xr3:uid="{A954F64C-2C91-4C83-866C-BA07FE89CCA0}" name="Column10411"/>
    <tableColumn id="10427" xr3:uid="{EFF41BF4-ABA0-4868-8BC8-966A0F20A91E}" name="Column10412"/>
    <tableColumn id="10428" xr3:uid="{2921F71A-525B-4656-9D7D-45B8A801B7F9}" name="Column10413"/>
    <tableColumn id="10429" xr3:uid="{DE2141D2-866D-4958-8E0D-C959CE0336BE}" name="Column10414"/>
    <tableColumn id="10430" xr3:uid="{33F38A2F-BB1B-4DD3-96CB-BEE77CB5058C}" name="Column10415"/>
    <tableColumn id="10431" xr3:uid="{4CC7EC5D-38FE-4D83-AE1A-A5F769BFBA12}" name="Column10416"/>
    <tableColumn id="10432" xr3:uid="{7AF8ACB2-7D44-484F-933B-AC4982B2BE8E}" name="Column10417"/>
    <tableColumn id="10433" xr3:uid="{C56A0A2A-6934-4108-84F7-305DBD0B8D4F}" name="Column10418"/>
    <tableColumn id="10434" xr3:uid="{4D5A4594-536E-4FF8-BC76-07B2B9338C0A}" name="Column10419"/>
    <tableColumn id="10435" xr3:uid="{7A72A5CF-5EE7-4B5F-B51C-C33E44BD2450}" name="Column10420"/>
    <tableColumn id="10436" xr3:uid="{62DE82DE-DFD0-45FA-ACF1-9CC8494CDA04}" name="Column10421"/>
    <tableColumn id="10437" xr3:uid="{1E1CECD2-6F19-4C39-8A8E-DCD22B72B45C}" name="Column10422"/>
    <tableColumn id="10438" xr3:uid="{A5EF0E3D-6851-42BB-B43D-8897C934C675}" name="Column10423"/>
    <tableColumn id="10439" xr3:uid="{909DBCD3-DEAC-4DE8-9855-35E63B5BA4CC}" name="Column10424"/>
    <tableColumn id="10440" xr3:uid="{42E7828E-05D6-415D-AF0B-E2F69DE81640}" name="Column10425"/>
    <tableColumn id="10441" xr3:uid="{C32FF383-47AD-466B-AEB9-3D46A38BFA4F}" name="Column10426"/>
    <tableColumn id="10442" xr3:uid="{D9F15305-8DD6-4CA3-8CBF-741F8D2CD44B}" name="Column10427"/>
    <tableColumn id="10443" xr3:uid="{A18B6FD7-8A45-4DBD-ABB9-6458141AE732}" name="Column10428"/>
    <tableColumn id="10444" xr3:uid="{1B32F2E5-F947-4E1A-BE02-DF983D995D5A}" name="Column10429"/>
    <tableColumn id="10445" xr3:uid="{63A19C98-5D76-45B6-8968-15B1B071CC6F}" name="Column10430"/>
    <tableColumn id="10446" xr3:uid="{CAEAE902-B100-482E-A707-0452DE7F8BF4}" name="Column10431"/>
    <tableColumn id="10447" xr3:uid="{EE62379C-84E7-4461-ACA5-B6274CDC74F5}" name="Column10432"/>
    <tableColumn id="10448" xr3:uid="{4A779E9A-AB9C-4C1C-99A2-23D35BED9A5C}" name="Column10433"/>
    <tableColumn id="10449" xr3:uid="{B903E061-D3AD-40CF-A0AD-3E904660E484}" name="Column10434"/>
    <tableColumn id="10450" xr3:uid="{3D800DC5-0D96-4BA4-8E87-E927781EEDCF}" name="Column10435"/>
    <tableColumn id="10451" xr3:uid="{49547B7A-56BA-4701-8C93-BEE5B3F5DF0A}" name="Column10436"/>
    <tableColumn id="10452" xr3:uid="{1DD2A9C3-65F3-41CF-8466-3FB4003BF790}" name="Column10437"/>
    <tableColumn id="10453" xr3:uid="{B1B5B2CD-09FE-4AC7-AAE9-18400A07679F}" name="Column10438"/>
    <tableColumn id="10454" xr3:uid="{665A361A-B536-475B-AEB1-7FF5432D14F7}" name="Column10439"/>
    <tableColumn id="10455" xr3:uid="{A2F45E58-4B06-4928-AB0E-FDF11EECA4EC}" name="Column10440"/>
    <tableColumn id="10456" xr3:uid="{35E5C226-A165-4164-89A7-B3D848762705}" name="Column10441"/>
    <tableColumn id="10457" xr3:uid="{53D8CB6C-9B7E-4734-906E-2FA704869D5F}" name="Column10442"/>
    <tableColumn id="10458" xr3:uid="{CEB86CF8-6A23-4FD0-9ABC-18261E6646BE}" name="Column10443"/>
    <tableColumn id="10459" xr3:uid="{500DF36B-5D4E-4B76-9138-A8898563B3C1}" name="Column10444"/>
    <tableColumn id="10460" xr3:uid="{51A939F5-7BC7-4FAF-9CD7-C89AD93942F9}" name="Column10445"/>
    <tableColumn id="10461" xr3:uid="{E9E5DF2A-1A93-41E2-B38F-68BE332028C0}" name="Column10446"/>
    <tableColumn id="10462" xr3:uid="{B938A517-E157-4DB0-8DA2-99E972534011}" name="Column10447"/>
    <tableColumn id="10463" xr3:uid="{0817D111-55A1-4733-A2BB-09243B3890F6}" name="Column10448"/>
    <tableColumn id="10464" xr3:uid="{2B8360BE-CA94-445C-9BC4-0C7DE31DB7C1}" name="Column10449"/>
    <tableColumn id="10465" xr3:uid="{5282C6EE-6844-4028-9DD7-374BD7AC0050}" name="Column10450"/>
    <tableColumn id="10466" xr3:uid="{4E4BEF21-DE7C-4B80-A4AE-877F99399454}" name="Column10451"/>
    <tableColumn id="10467" xr3:uid="{FA2F8B47-DAEC-4CBE-B48E-CB4265554312}" name="Column10452"/>
    <tableColumn id="10468" xr3:uid="{C6FA53FF-05AD-4017-8CF6-219DA809CFDA}" name="Column10453"/>
    <tableColumn id="10469" xr3:uid="{5801CB89-4602-4B9F-AD87-B385A5BE8565}" name="Column10454"/>
    <tableColumn id="10470" xr3:uid="{4D693C8F-5887-40EF-9FE9-BC3501CCA91D}" name="Column10455"/>
    <tableColumn id="10471" xr3:uid="{1F9D1C07-8F76-44B0-8D0F-C12BAAD7A9CC}" name="Column10456"/>
    <tableColumn id="10472" xr3:uid="{FB3E52B4-2DAC-4517-95DB-56802515895E}" name="Column10457"/>
    <tableColumn id="10473" xr3:uid="{0FED8D73-81FC-4DCC-A4C9-6D0171338981}" name="Column10458"/>
    <tableColumn id="10474" xr3:uid="{F6922D1E-0B7F-4DAB-BEB2-C8A25D42EE7F}" name="Column10459"/>
    <tableColumn id="10475" xr3:uid="{ABEF0D81-712D-46EB-9AF7-5700CA6D2EE5}" name="Column10460"/>
    <tableColumn id="10476" xr3:uid="{FCB6BA1C-5FCF-4696-AEE2-1B82315C44C4}" name="Column10461"/>
    <tableColumn id="10477" xr3:uid="{FB934008-1824-4ED2-BC80-670B34C4DB1E}" name="Column10462"/>
    <tableColumn id="10478" xr3:uid="{E6811125-2AEB-419A-B1DC-5A96B3524ECC}" name="Column10463"/>
    <tableColumn id="10479" xr3:uid="{0894658F-5C8A-4E6D-A61D-0907AD7CF459}" name="Column10464"/>
    <tableColumn id="10480" xr3:uid="{8AB8428E-1280-431E-8869-E6768C2B1C15}" name="Column10465"/>
    <tableColumn id="10481" xr3:uid="{7C24F3C5-A55E-4098-82D4-61A9A29230EF}" name="Column10466"/>
    <tableColumn id="10482" xr3:uid="{7813E202-7417-4781-950E-244F0BF29540}" name="Column10467"/>
    <tableColumn id="10483" xr3:uid="{AC7A636B-C5B2-4240-A616-C5D15A45C1B3}" name="Column10468"/>
    <tableColumn id="10484" xr3:uid="{276E1F05-C3EC-4A2A-B45E-82F6C256CA62}" name="Column10469"/>
    <tableColumn id="10485" xr3:uid="{67F161CC-62F4-43C5-8278-41BF62CB90D3}" name="Column10470"/>
    <tableColumn id="10486" xr3:uid="{50AFF525-8950-423A-841F-F50AFBFD7396}" name="Column10471"/>
    <tableColumn id="10487" xr3:uid="{1852A6DE-1DE8-4017-957A-0FB033BC4548}" name="Column10472"/>
    <tableColumn id="10488" xr3:uid="{3E575F5B-23DE-45DB-BCB6-8FFB23EC7706}" name="Column10473"/>
    <tableColumn id="10489" xr3:uid="{51027CE8-9FA4-4A18-AF5E-DE43842EE3F7}" name="Column10474"/>
    <tableColumn id="10490" xr3:uid="{638B51CC-FD9B-49F3-B937-6D2D3DD11028}" name="Column10475"/>
    <tableColumn id="10491" xr3:uid="{49B7B630-B05D-4F96-BAD6-327AA147B0B9}" name="Column10476"/>
    <tableColumn id="10492" xr3:uid="{C855D6AB-6FFB-4885-A18C-086ECDD6D6F9}" name="Column10477"/>
    <tableColumn id="10493" xr3:uid="{CC9C13CD-B5A4-4778-8A6E-5D5C2EF16DAA}" name="Column10478"/>
    <tableColumn id="10494" xr3:uid="{2DFED423-2CD8-4F0B-937A-B53D14FA02F6}" name="Column10479"/>
    <tableColumn id="10495" xr3:uid="{69353800-AA3B-428A-90B4-D76E19626EDD}" name="Column10480"/>
    <tableColumn id="10496" xr3:uid="{060BBBA6-7780-4A8F-9CD0-6DBF3035B969}" name="Column10481"/>
    <tableColumn id="10497" xr3:uid="{E3754126-2C0D-47CE-A715-E7D09128F17A}" name="Column10482"/>
    <tableColumn id="10498" xr3:uid="{B65A9A4C-AD87-4B95-89C9-C25FC19E1088}" name="Column10483"/>
    <tableColumn id="10499" xr3:uid="{034D7548-6DCA-4D7A-BECA-4FB6FA0C307D}" name="Column10484"/>
    <tableColumn id="10500" xr3:uid="{0E19105F-6DCA-4997-BF53-EF45E8C1F216}" name="Column10485"/>
    <tableColumn id="10501" xr3:uid="{E31E32D3-FAF1-47A9-B1B4-0EF75B4A1BC3}" name="Column10486"/>
    <tableColumn id="10502" xr3:uid="{4C92B627-4662-420E-BA23-A108B31CFBF6}" name="Column10487"/>
    <tableColumn id="10503" xr3:uid="{789BCFB1-44D9-4EDA-9DDC-581B47069DB7}" name="Column10488"/>
    <tableColumn id="10504" xr3:uid="{B6BFE7D4-D95E-4408-9E64-A88E379CD685}" name="Column10489"/>
    <tableColumn id="10505" xr3:uid="{F20ABAE3-05B9-4155-84A4-7A7D537D5264}" name="Column10490"/>
    <tableColumn id="10506" xr3:uid="{BB707EE2-AE33-4903-8DB8-D5AF98ACDD94}" name="Column10491"/>
    <tableColumn id="10507" xr3:uid="{612CA115-BD16-48B8-9995-20729386E4C2}" name="Column10492"/>
    <tableColumn id="10508" xr3:uid="{60B3A4DF-5A9C-4506-8F94-E88098466816}" name="Column10493"/>
    <tableColumn id="10509" xr3:uid="{EDF96B6F-EAA7-48C9-91BF-6F841400869A}" name="Column10494"/>
    <tableColumn id="10510" xr3:uid="{89D1F45C-F52D-4B18-A667-29E53C0DFC41}" name="Column10495"/>
    <tableColumn id="10511" xr3:uid="{01A3AA33-A334-4658-8B17-1E436D8DB181}" name="Column10496"/>
    <tableColumn id="10512" xr3:uid="{C0618F5C-3F6F-4F70-AF07-D254389C58BE}" name="Column10497"/>
    <tableColumn id="10513" xr3:uid="{51321C82-A04A-457C-8DA4-983D764F8EC5}" name="Column10498"/>
    <tableColumn id="10514" xr3:uid="{69D589AD-8A8D-439B-A191-E214250DEF5B}" name="Column10499"/>
    <tableColumn id="10515" xr3:uid="{A15FCEC2-4DA2-48B7-977D-18BD3FDD141E}" name="Column10500"/>
    <tableColumn id="10516" xr3:uid="{55143583-C8DC-4D80-B4A2-29950831A491}" name="Column10501"/>
    <tableColumn id="10517" xr3:uid="{5CF7B7F2-96D5-481C-B2CF-8C6F150EEAA1}" name="Column10502"/>
    <tableColumn id="10518" xr3:uid="{639A0AE5-1936-44C3-AE51-1AC0B35AB895}" name="Column10503"/>
    <tableColumn id="10519" xr3:uid="{FF73C984-5E92-4173-A81A-D064CA5E0DC3}" name="Column10504"/>
    <tableColumn id="10520" xr3:uid="{E6006AE8-1594-4186-9223-9849B998995A}" name="Column10505"/>
    <tableColumn id="10521" xr3:uid="{E5EF8BF7-FEE2-4564-B4C6-ADBC29D776BA}" name="Column10506"/>
    <tableColumn id="10522" xr3:uid="{A5347A2F-B0CF-4D1B-B120-4A12330D71B3}" name="Column10507"/>
    <tableColumn id="10523" xr3:uid="{86566139-8A51-4140-9032-C55B22558AC7}" name="Column10508"/>
    <tableColumn id="10524" xr3:uid="{49E16AE0-F4A8-4F44-B340-47FDA9B72E69}" name="Column10509"/>
    <tableColumn id="10525" xr3:uid="{4A879EAD-06DB-4B03-A88F-F091E635BA0C}" name="Column10510"/>
    <tableColumn id="10526" xr3:uid="{AB7B09CE-310F-4751-ACDB-2626FE17A8B1}" name="Column10511"/>
    <tableColumn id="10527" xr3:uid="{B5A02EC9-58D6-44A4-A319-7A670EBA8059}" name="Column10512"/>
    <tableColumn id="10528" xr3:uid="{C83B931B-2AA3-46C2-ADD7-42268AE4360F}" name="Column10513"/>
    <tableColumn id="10529" xr3:uid="{2AB217A2-D322-42BB-BB63-8820A9C1DB7C}" name="Column10514"/>
    <tableColumn id="10530" xr3:uid="{6A42EDD4-7B0D-4D25-AD89-53B771AA2E92}" name="Column10515"/>
    <tableColumn id="10531" xr3:uid="{3D5D34CD-8378-469B-88C8-E8CE9BAAA9D4}" name="Column10516"/>
    <tableColumn id="10532" xr3:uid="{38F7C314-E948-4C39-B5DC-9BE3633C4975}" name="Column10517"/>
    <tableColumn id="10533" xr3:uid="{3FDD9224-A12B-49E4-B9A1-55AEA7A07F6E}" name="Column10518"/>
    <tableColumn id="10534" xr3:uid="{788BB6ED-7E00-4154-A8D5-A0C434962ED1}" name="Column10519"/>
    <tableColumn id="10535" xr3:uid="{26627084-0A6A-422D-A9ED-B6148C1FCA90}" name="Column10520"/>
    <tableColumn id="10536" xr3:uid="{C03F5850-517D-4010-94A0-4B0469A81F78}" name="Column10521"/>
    <tableColumn id="10537" xr3:uid="{6CB1DD0E-3D54-48F0-B42F-897736A57B00}" name="Column10522"/>
    <tableColumn id="10538" xr3:uid="{A7601C2D-96AF-40F3-9984-C8B89132D749}" name="Column10523"/>
    <tableColumn id="10539" xr3:uid="{D5C8EEAC-0F38-4D7D-A958-095FAF8FCA30}" name="Column10524"/>
    <tableColumn id="10540" xr3:uid="{9AF211D8-0AF4-4495-A507-41BF19B3DC11}" name="Column10525"/>
    <tableColumn id="10541" xr3:uid="{0E007D9B-5A07-4C43-98EA-F43B9BEEC708}" name="Column10526"/>
    <tableColumn id="10542" xr3:uid="{7B3D6474-7D52-45D4-B788-7645691AA2B1}" name="Column10527"/>
    <tableColumn id="10543" xr3:uid="{11ECC56D-CB5D-455D-B305-C1F0D2A9330D}" name="Column10528"/>
    <tableColumn id="10544" xr3:uid="{40E6F765-2623-4173-BE07-9B1987457AF2}" name="Column10529"/>
    <tableColumn id="10545" xr3:uid="{8E765DE9-F02D-46D5-A72E-AAD3268F1AAF}" name="Column10530"/>
    <tableColumn id="10546" xr3:uid="{108E4786-9895-44EE-995A-1F523C449323}" name="Column10531"/>
    <tableColumn id="10547" xr3:uid="{03928A9B-6B28-4494-BB4E-E92006EEF667}" name="Column10532"/>
    <tableColumn id="10548" xr3:uid="{B84F0AA0-0F54-4038-BA3F-8EAF9EAD2FD3}" name="Column10533"/>
    <tableColumn id="10549" xr3:uid="{6355150D-470B-4E11-BA1D-E6B5CD527D00}" name="Column10534"/>
    <tableColumn id="10550" xr3:uid="{AA837966-1F7E-4C70-BF7B-93106BC21869}" name="Column10535"/>
    <tableColumn id="10551" xr3:uid="{5B859FFD-46D8-4551-85F2-744A0FAF385A}" name="Column10536"/>
    <tableColumn id="10552" xr3:uid="{EEE57E7B-1003-4E6E-A9DD-0C48EE6B71E6}" name="Column10537"/>
    <tableColumn id="10553" xr3:uid="{007E6C37-E9F7-4396-A04B-174A388B0761}" name="Column10538"/>
    <tableColumn id="10554" xr3:uid="{A6F08D03-622C-43A4-A047-34CF36EEF8A1}" name="Column10539"/>
    <tableColumn id="10555" xr3:uid="{B5A31742-841F-4042-B3FF-62F555C7F5D6}" name="Column10540"/>
    <tableColumn id="10556" xr3:uid="{1A09EED7-131C-4AC3-B1F1-2878B8DEC7BB}" name="Column10541"/>
    <tableColumn id="10557" xr3:uid="{A2939C00-5A33-4918-BB18-08090DC7B7CB}" name="Column10542"/>
    <tableColumn id="10558" xr3:uid="{8BB4A5FC-ABAB-4845-BE4B-1C667B3138B6}" name="Column10543"/>
    <tableColumn id="10559" xr3:uid="{E81F3309-309E-4409-A584-FF3A20288452}" name="Column10544"/>
    <tableColumn id="10560" xr3:uid="{3DC48AA5-EBDD-418A-861D-193DAFE78206}" name="Column10545"/>
    <tableColumn id="10561" xr3:uid="{7D2BE859-A8BA-49D0-879F-ABA6D7F5478E}" name="Column10546"/>
    <tableColumn id="10562" xr3:uid="{6AD3204A-A480-46FD-B1DD-B42DEB4232D5}" name="Column10547"/>
    <tableColumn id="10563" xr3:uid="{F69A637E-BB06-4383-A0BD-CDCBB6679092}" name="Column10548"/>
    <tableColumn id="10564" xr3:uid="{323C4F8D-CB59-4287-B9B3-06FB64694D36}" name="Column10549"/>
    <tableColumn id="10565" xr3:uid="{C817B24A-CC9E-43CE-9903-465DA166B612}" name="Column10550"/>
    <tableColumn id="10566" xr3:uid="{726E56FA-403A-47E6-BE55-662F8FF50E99}" name="Column10551"/>
    <tableColumn id="10567" xr3:uid="{37B58F8C-EBBA-40F0-B3D1-605E7F99B91E}" name="Column10552"/>
    <tableColumn id="10568" xr3:uid="{CD2FB5CF-2D09-4CC3-816A-F71AF08ED7E6}" name="Column10553"/>
    <tableColumn id="10569" xr3:uid="{F6A48287-BCF4-4681-933B-B4619759F8A3}" name="Column10554"/>
    <tableColumn id="10570" xr3:uid="{D2BC0502-C687-4571-A5EF-77A4F9930853}" name="Column10555"/>
    <tableColumn id="10571" xr3:uid="{7A161DC4-0792-4DCF-BC29-F0314BBCFD13}" name="Column10556"/>
    <tableColumn id="10572" xr3:uid="{45A0217B-368C-47B4-AB3D-A7D68FF8371E}" name="Column10557"/>
    <tableColumn id="10573" xr3:uid="{0A392C43-9150-406E-BBC9-639AA5202E95}" name="Column10558"/>
    <tableColumn id="10574" xr3:uid="{27B05ADD-A6DE-4365-B7CE-3FDB2A52D18B}" name="Column10559"/>
    <tableColumn id="10575" xr3:uid="{4CC28C12-903C-4A5D-8F28-174AECC94045}" name="Column10560"/>
    <tableColumn id="10576" xr3:uid="{3342380F-411C-4F15-9092-3C1774BE02BD}" name="Column10561"/>
    <tableColumn id="10577" xr3:uid="{29BCEAEB-7BD2-4F9A-9846-22A8DF987AC2}" name="Column10562"/>
    <tableColumn id="10578" xr3:uid="{9D97E08C-4B74-4EB5-AB02-CB613A448CCF}" name="Column10563"/>
    <tableColumn id="10579" xr3:uid="{1EFCAF4E-4D32-46BE-A3FE-52F755F82A89}" name="Column10564"/>
    <tableColumn id="10580" xr3:uid="{8213F8B6-5CAC-48E8-AC03-54F2AD34D95D}" name="Column10565"/>
    <tableColumn id="10581" xr3:uid="{03341566-A432-4BF8-B4ED-E381F637AD69}" name="Column10566"/>
    <tableColumn id="10582" xr3:uid="{B239F984-AAA7-4E9F-9F7E-0D20305DAF86}" name="Column10567"/>
    <tableColumn id="10583" xr3:uid="{DD68AB81-983B-4A0E-907B-DA37B44DA06D}" name="Column10568"/>
    <tableColumn id="10584" xr3:uid="{F65102B5-957D-45BF-9107-33DFB962AB88}" name="Column10569"/>
    <tableColumn id="10585" xr3:uid="{F7A43A58-38B6-4738-A493-E084EA4CBD73}" name="Column10570"/>
    <tableColumn id="10586" xr3:uid="{9C6B6C9D-6C82-48E4-9DE8-A70B0FEEF602}" name="Column10571"/>
    <tableColumn id="10587" xr3:uid="{90FEC63A-E098-4B68-A8C2-5B3C4ACBAE5A}" name="Column10572"/>
    <tableColumn id="10588" xr3:uid="{D8A82A21-5E17-46A5-BC7A-CE655E19C623}" name="Column10573"/>
    <tableColumn id="10589" xr3:uid="{712C7B22-C0B2-477C-A133-EBFDC6974911}" name="Column10574"/>
    <tableColumn id="10590" xr3:uid="{35E8FCBD-FDF7-4C2C-B76C-3CC72BFA14D1}" name="Column10575"/>
    <tableColumn id="10591" xr3:uid="{2F945E35-20AC-4A1D-9D9E-2B48B2E7F1F7}" name="Column10576"/>
    <tableColumn id="10592" xr3:uid="{91CC8AF1-E5A0-46C8-B559-EEC069792F72}" name="Column10577"/>
    <tableColumn id="10593" xr3:uid="{8DA6267F-0F3C-4E2D-BAA7-7AA213CED070}" name="Column10578"/>
    <tableColumn id="10594" xr3:uid="{8A17CDF0-D6AE-43C8-BB2F-BF153ACA7E00}" name="Column10579"/>
    <tableColumn id="10595" xr3:uid="{FD9D7319-9548-4F64-A34A-BE2D00682BA6}" name="Column10580"/>
    <tableColumn id="10596" xr3:uid="{DFAFDB30-7CA3-45A4-B40D-A5411A9C2D9A}" name="Column10581"/>
    <tableColumn id="10597" xr3:uid="{B11D5910-2AC6-419F-A55E-ACA52AFDE8F7}" name="Column10582"/>
    <tableColumn id="10598" xr3:uid="{37922A8F-044C-4145-817B-6C3E86B1A6D9}" name="Column10583"/>
    <tableColumn id="10599" xr3:uid="{5B7B788D-A8EA-484D-BAD8-EFCD194067D6}" name="Column10584"/>
    <tableColumn id="10600" xr3:uid="{01837643-2CEC-451D-ADF5-0EEBB31CF1D7}" name="Column10585"/>
    <tableColumn id="10601" xr3:uid="{CD03DF28-1219-4B52-89E2-60473E893CA3}" name="Column10586"/>
    <tableColumn id="10602" xr3:uid="{0B72F92A-3AD8-4B1B-94D7-D1D1CA58421F}" name="Column10587"/>
    <tableColumn id="10603" xr3:uid="{3E056AB8-8AB4-4DCB-9FBA-06EFB818BE0C}" name="Column10588"/>
    <tableColumn id="10604" xr3:uid="{0385A7A3-EE13-4A01-A6CE-572CDAFCE3E2}" name="Column10589"/>
    <tableColumn id="10605" xr3:uid="{92285A39-F7BC-4113-AF8D-6BB8D8125AFE}" name="Column10590"/>
    <tableColumn id="10606" xr3:uid="{56D4944E-5988-4423-8319-C4B9813F882C}" name="Column10591"/>
    <tableColumn id="10607" xr3:uid="{829F44D4-C1AE-477A-8DDB-8A0CC42143A1}" name="Column10592"/>
    <tableColumn id="10608" xr3:uid="{34B951F6-597E-4E02-AF77-81A840FBBC48}" name="Column10593"/>
    <tableColumn id="10609" xr3:uid="{B04D540E-6064-4345-9991-6E2685E01D9B}" name="Column10594"/>
    <tableColumn id="10610" xr3:uid="{45298272-8A40-4589-ABB5-C3306DC7F378}" name="Column10595"/>
    <tableColumn id="10611" xr3:uid="{1987F6FC-6BAF-4F28-8C36-338D737293F5}" name="Column10596"/>
    <tableColumn id="10612" xr3:uid="{232D63EC-4678-4A84-809E-BF79BA3AE94F}" name="Column10597"/>
    <tableColumn id="10613" xr3:uid="{7BA41EC6-D4CC-4DB1-8EB4-666997CDF730}" name="Column10598"/>
    <tableColumn id="10614" xr3:uid="{840F3A50-189F-4E75-BB44-3001A0732D45}" name="Column10599"/>
    <tableColumn id="10615" xr3:uid="{9CFC6542-AAF5-4BD0-94EE-1B2EE93DFD35}" name="Column10600"/>
    <tableColumn id="10616" xr3:uid="{88FAE0E8-5D6D-4499-A20E-F009AF223EAF}" name="Column10601"/>
    <tableColumn id="10617" xr3:uid="{A16A8FBA-F11E-4EB1-9756-3831853F9BC6}" name="Column10602"/>
    <tableColumn id="10618" xr3:uid="{80CA3AB2-346F-49F8-BEFF-349DFAA8CA6F}" name="Column10603"/>
    <tableColumn id="10619" xr3:uid="{964F05FB-B76C-44A1-9AB6-A7C817AAEBD5}" name="Column10604"/>
    <tableColumn id="10620" xr3:uid="{718B2FC6-2455-4337-9DA8-6F54F7D42DD3}" name="Column10605"/>
    <tableColumn id="10621" xr3:uid="{AC7CF148-96A8-4919-8717-00CBC3E1D145}" name="Column10606"/>
    <tableColumn id="10622" xr3:uid="{8C3E3745-1B41-4290-BB40-6D352D2CE3D0}" name="Column10607"/>
    <tableColumn id="10623" xr3:uid="{7B8D9053-7E2E-400C-8F01-887490E8FFCB}" name="Column10608"/>
    <tableColumn id="10624" xr3:uid="{0893438C-822A-41A0-BCE8-0A6AED569200}" name="Column10609"/>
    <tableColumn id="10625" xr3:uid="{913226EA-8091-47E4-8EC5-009DAB5D845B}" name="Column10610"/>
    <tableColumn id="10626" xr3:uid="{6B163D25-15D5-47E3-B872-DCD0A723C1C1}" name="Column10611"/>
    <tableColumn id="10627" xr3:uid="{84D455D7-A3D4-4389-AA8A-8C94BEA84E9E}" name="Column10612"/>
    <tableColumn id="10628" xr3:uid="{21F9E263-4971-4973-9E89-2DCE5205FE77}" name="Column10613"/>
    <tableColumn id="10629" xr3:uid="{4B9D8204-991D-4BA7-9421-324EDDF0DEDC}" name="Column10614"/>
    <tableColumn id="10630" xr3:uid="{33F82F8F-38C1-4EC4-B6EC-454C7B93BA90}" name="Column10615"/>
    <tableColumn id="10631" xr3:uid="{7108B543-AF41-4B56-9887-EE5325A062EF}" name="Column10616"/>
    <tableColumn id="10632" xr3:uid="{13DA2609-B605-4097-8893-0D6E441B4F42}" name="Column10617"/>
    <tableColumn id="10633" xr3:uid="{EBBA7CFD-DCC4-4383-B179-025E6EC56401}" name="Column10618"/>
    <tableColumn id="10634" xr3:uid="{1D8BCC38-0EAA-4DF3-A1CD-EB08A5CD2A52}" name="Column10619"/>
    <tableColumn id="10635" xr3:uid="{72C5A210-4804-4633-9F68-C87EEA2BCEDF}" name="Column10620"/>
    <tableColumn id="10636" xr3:uid="{22E7B384-6771-43BD-88D4-E88183288794}" name="Column10621"/>
    <tableColumn id="10637" xr3:uid="{163B2EC3-C659-4E23-BC73-01C99FEA9880}" name="Column10622"/>
    <tableColumn id="10638" xr3:uid="{D12FD7CA-7B79-43AE-921F-866507FE27BB}" name="Column10623"/>
    <tableColumn id="10639" xr3:uid="{2A952FBD-F4AA-4AB9-8758-E8AE94EACF71}" name="Column10624"/>
    <tableColumn id="10640" xr3:uid="{73F56E4C-3E20-4488-A62A-8C48FEEF6E18}" name="Column10625"/>
    <tableColumn id="10641" xr3:uid="{949452FD-354E-4203-A4E4-15D7BC2003DC}" name="Column10626"/>
    <tableColumn id="10642" xr3:uid="{A8615592-3DE9-4086-BF03-854F2F4493E8}" name="Column10627"/>
    <tableColumn id="10643" xr3:uid="{FEAFFCF0-8A9E-4776-A611-03C964E21846}" name="Column10628"/>
    <tableColumn id="10644" xr3:uid="{E1AAACE1-434B-4125-9A6E-4326AB99E1B3}" name="Column10629"/>
    <tableColumn id="10645" xr3:uid="{BAEA3BB1-B687-4664-8E09-4F17DB122F92}" name="Column10630"/>
    <tableColumn id="10646" xr3:uid="{88BEBEA7-B630-4849-B27C-28E09DE4F6AE}" name="Column10631"/>
    <tableColumn id="10647" xr3:uid="{459EE958-6458-4BAF-98AF-4F74AA6E8C49}" name="Column10632"/>
    <tableColumn id="10648" xr3:uid="{F4396AB9-E02D-4569-98D2-FE8A4DC86163}" name="Column10633"/>
    <tableColumn id="10649" xr3:uid="{D0D16122-5436-4B6D-AF48-6DC191D9889B}" name="Column10634"/>
    <tableColumn id="10650" xr3:uid="{B2A0A53A-6C69-4E6F-868F-2DFABF05D71D}" name="Column10635"/>
    <tableColumn id="10651" xr3:uid="{7A256717-A476-407B-ACB8-B849463F5B31}" name="Column10636"/>
    <tableColumn id="10652" xr3:uid="{2F7CE6CA-B883-4C1E-880E-265F027787AC}" name="Column10637"/>
    <tableColumn id="10653" xr3:uid="{8572B95E-4801-46E5-AF32-C0C2C155F69E}" name="Column10638"/>
    <tableColumn id="10654" xr3:uid="{EF340C5A-B219-468A-B6DE-89883C91863B}" name="Column10639"/>
    <tableColumn id="10655" xr3:uid="{36A32E57-D914-4D1A-934F-D8509A1DDA6D}" name="Column10640"/>
    <tableColumn id="10656" xr3:uid="{4D55B45A-6BED-4C81-B4B4-CCBA92CCAA8D}" name="Column10641"/>
    <tableColumn id="10657" xr3:uid="{8D970A10-C852-4886-A130-5B298A0A793A}" name="Column10642"/>
    <tableColumn id="10658" xr3:uid="{BF58F89B-7642-4366-8ED7-22A2D7051752}" name="Column10643"/>
    <tableColumn id="10659" xr3:uid="{28E444E9-FC9C-4532-878F-71089E6A0C25}" name="Column10644"/>
    <tableColumn id="10660" xr3:uid="{5A1F80B2-BEDC-4121-B0C8-A5640A1523CD}" name="Column10645"/>
    <tableColumn id="10661" xr3:uid="{05EBBEF8-D345-4558-A611-2412CB8C3830}" name="Column10646"/>
    <tableColumn id="10662" xr3:uid="{11029F11-1FF3-46F8-B35F-BE02877B0D20}" name="Column10647"/>
    <tableColumn id="10663" xr3:uid="{17C2D31F-E9FB-457D-B6E4-C804EB3756FA}" name="Column10648"/>
    <tableColumn id="10664" xr3:uid="{402A1B41-C86D-4C3D-B935-9EE3C067D6A3}" name="Column10649"/>
    <tableColumn id="10665" xr3:uid="{A7239D71-409C-4F28-8038-BC59DB117C17}" name="Column10650"/>
    <tableColumn id="10666" xr3:uid="{85BA6518-D5AE-416E-A196-03A92958DDDA}" name="Column10651"/>
    <tableColumn id="10667" xr3:uid="{F4CE940B-E575-4DF1-AB36-991832B661E8}" name="Column10652"/>
    <tableColumn id="10668" xr3:uid="{9C892764-86CB-425A-91F5-D659C88EC9E4}" name="Column10653"/>
    <tableColumn id="10669" xr3:uid="{8CDE1008-4EEC-43D1-A138-B1836418045F}" name="Column10654"/>
    <tableColumn id="10670" xr3:uid="{0CF9139C-5954-4D9B-BEE1-31649792634C}" name="Column10655"/>
    <tableColumn id="10671" xr3:uid="{33055C87-C016-4012-BC4C-FBBD4D042F72}" name="Column10656"/>
    <tableColumn id="10672" xr3:uid="{E795950E-94C4-4081-9BFF-9C31B53BB794}" name="Column10657"/>
    <tableColumn id="10673" xr3:uid="{537DE565-E46C-45F9-9B7B-427D21B7E2B6}" name="Column10658"/>
    <tableColumn id="10674" xr3:uid="{061C75DD-E6CE-4A81-90C7-1BC6F984C6C8}" name="Column10659"/>
    <tableColumn id="10675" xr3:uid="{453C5336-24EB-4BC0-B011-6163879F49CD}" name="Column10660"/>
    <tableColumn id="10676" xr3:uid="{20D783B0-517B-4A55-8B98-4403A6D3AE7B}" name="Column10661"/>
    <tableColumn id="10677" xr3:uid="{C59E239F-5B70-4304-968E-59CD812E887A}" name="Column10662"/>
    <tableColumn id="10678" xr3:uid="{D1438483-C47A-4A9B-B736-86A097BE5ED5}" name="Column10663"/>
    <tableColumn id="10679" xr3:uid="{79E43411-6FE9-4926-8390-C40F54ABD3A1}" name="Column10664"/>
    <tableColumn id="10680" xr3:uid="{66BAC373-8CE3-4DBB-828E-5C5F79270551}" name="Column10665"/>
    <tableColumn id="10681" xr3:uid="{E56255A4-45CB-44B3-B0BB-0E0FC9289071}" name="Column10666"/>
    <tableColumn id="10682" xr3:uid="{13735F22-EE2A-46F6-94CC-5FBEA53D6A4A}" name="Column10667"/>
    <tableColumn id="10683" xr3:uid="{B9E93B22-8576-427F-A91C-104178EA183F}" name="Column10668"/>
    <tableColumn id="10684" xr3:uid="{CB3BB335-35C6-48B2-AA0B-7453E00DB95B}" name="Column10669"/>
    <tableColumn id="10685" xr3:uid="{857CA0BD-4994-4DD7-B144-DDE4D9913973}" name="Column10670"/>
    <tableColumn id="10686" xr3:uid="{A075284B-D87D-45D4-A09F-D7EB315A9655}" name="Column10671"/>
    <tableColumn id="10687" xr3:uid="{DCACB0F4-E9DB-4244-A84F-33A0AAA60494}" name="Column10672"/>
    <tableColumn id="10688" xr3:uid="{110DA303-8FA7-4166-AA37-9A9CCF69F210}" name="Column10673"/>
    <tableColumn id="10689" xr3:uid="{2AC943DD-6A28-4E54-96BF-83452D051249}" name="Column10674"/>
    <tableColumn id="10690" xr3:uid="{7790BA6C-CE87-4BF9-8D6F-99AC4D9792A2}" name="Column10675"/>
    <tableColumn id="10691" xr3:uid="{FFFBD5D1-B6AA-4046-A819-86AD80DB8665}" name="Column10676"/>
    <tableColumn id="10692" xr3:uid="{E3F9C76C-7199-4142-9EC8-C861B17E2C95}" name="Column10677"/>
    <tableColumn id="10693" xr3:uid="{21C76CFE-05C1-47F2-8570-B632CA0AE7D8}" name="Column10678"/>
    <tableColumn id="10694" xr3:uid="{4DD8CCC1-3B06-4F89-B03F-7517B45E775B}" name="Column10679"/>
    <tableColumn id="10695" xr3:uid="{D8625877-554D-4840-8363-9B23CE511FE0}" name="Column10680"/>
    <tableColumn id="10696" xr3:uid="{9C375E38-0E61-40FE-8FEA-B03C03DEF30C}" name="Column10681"/>
    <tableColumn id="10697" xr3:uid="{53E9BA0E-B954-44A5-B128-8DAD9339966E}" name="Column10682"/>
    <tableColumn id="10698" xr3:uid="{DD62EE3D-04A7-4CAC-95A5-5A47D8063B86}" name="Column10683"/>
    <tableColumn id="10699" xr3:uid="{A52789EE-ACAD-4D09-A341-7B575A32FCDF}" name="Column10684"/>
    <tableColumn id="10700" xr3:uid="{FC66D9BE-BC77-4D35-8E39-3239A47EBB89}" name="Column10685"/>
    <tableColumn id="10701" xr3:uid="{DF63EA4F-21C9-43D1-AA6B-7AFB53C02AEA}" name="Column10686"/>
    <tableColumn id="10702" xr3:uid="{6C804AD2-87C6-4AC3-BFEE-BA9D3589FF4F}" name="Column10687"/>
    <tableColumn id="10703" xr3:uid="{659AC036-6B7E-4B1F-AF9F-61E2D91AEF95}" name="Column10688"/>
    <tableColumn id="10704" xr3:uid="{4BF12AB7-E58E-41C1-BC47-E6B13F584585}" name="Column10689"/>
    <tableColumn id="10705" xr3:uid="{DDC570A7-F212-40AE-9444-EBCC005A62A4}" name="Column10690"/>
    <tableColumn id="10706" xr3:uid="{2F3F995E-063E-4B0A-AD32-DBDD8ADF09CA}" name="Column10691"/>
    <tableColumn id="10707" xr3:uid="{B984725E-42FE-4289-9E7F-F67A82CB7D8A}" name="Column10692"/>
    <tableColumn id="10708" xr3:uid="{B77D8E69-1F29-4102-B2FC-EB166A301899}" name="Column10693"/>
    <tableColumn id="10709" xr3:uid="{9E503876-5B2A-49B0-811B-5A9787B28AAE}" name="Column10694"/>
    <tableColumn id="10710" xr3:uid="{2F1A7936-FB8C-41F4-94BA-9229B3CEC7E0}" name="Column10695"/>
    <tableColumn id="10711" xr3:uid="{CB0656DF-5F63-4172-8BBC-D254EA5D40BB}" name="Column10696"/>
    <tableColumn id="10712" xr3:uid="{F3503756-350A-4B3D-A611-3B8A07EF0671}" name="Column10697"/>
    <tableColumn id="10713" xr3:uid="{9F60AFE3-9AD8-4DD4-ABD3-526699C6D7E6}" name="Column10698"/>
    <tableColumn id="10714" xr3:uid="{9F5625FF-1C95-4596-B812-8F7E72C77617}" name="Column10699"/>
    <tableColumn id="10715" xr3:uid="{BF650FFC-57B9-4DE2-BA1F-BA263C4AC0A7}" name="Column10700"/>
    <tableColumn id="10716" xr3:uid="{44A99368-4BBA-40C8-9361-657B9A1356B2}" name="Column10701"/>
    <tableColumn id="10717" xr3:uid="{93200A3D-BC50-42B0-B3DF-79E6194F7036}" name="Column10702"/>
    <tableColumn id="10718" xr3:uid="{DD7A405D-FC2B-4EA9-85CE-335EC53F9498}" name="Column10703"/>
    <tableColumn id="10719" xr3:uid="{36407266-44F6-47DC-9783-2D81B54265C5}" name="Column10704"/>
    <tableColumn id="10720" xr3:uid="{BA748850-DAAA-4496-B8E2-9A16EA0F04B3}" name="Column10705"/>
    <tableColumn id="10721" xr3:uid="{B4967A84-71F3-4613-9456-2270BDA5CF60}" name="Column10706"/>
    <tableColumn id="10722" xr3:uid="{6D3FCCE8-2D79-4EED-BF65-76B57DA3E6E0}" name="Column10707"/>
    <tableColumn id="10723" xr3:uid="{FE31087A-F07C-4E1A-88B9-CF68E77872FA}" name="Column10708"/>
    <tableColumn id="10724" xr3:uid="{E0EFCF22-0933-4F57-8088-3997BA450715}" name="Column10709"/>
    <tableColumn id="10725" xr3:uid="{6BD0E9B1-D059-4F4A-8430-0BCB6CDE2DE3}" name="Column10710"/>
    <tableColumn id="10726" xr3:uid="{F4EF2C00-36BC-4F0A-AD5C-85E2A7005C19}" name="Column10711"/>
    <tableColumn id="10727" xr3:uid="{7084B516-4E5F-4C5A-8103-CEE69E99063F}" name="Column10712"/>
    <tableColumn id="10728" xr3:uid="{E9EA8B37-6EB7-49DA-8135-E0A29A3DE2D9}" name="Column10713"/>
    <tableColumn id="10729" xr3:uid="{93C950FE-7D30-4D9F-9FAB-9589BC79D575}" name="Column10714"/>
    <tableColumn id="10730" xr3:uid="{B3B434B1-0230-4EA9-BB94-4CFF1F12CC1D}" name="Column10715"/>
    <tableColumn id="10731" xr3:uid="{258E1DA6-7656-418D-93CA-6E88D72A598F}" name="Column10716"/>
    <tableColumn id="10732" xr3:uid="{65B482CF-CE6A-4997-AE25-F9521B1AA1EA}" name="Column10717"/>
    <tableColumn id="10733" xr3:uid="{1A7F9AC0-1CC3-431D-8412-1C28BF112237}" name="Column10718"/>
    <tableColumn id="10734" xr3:uid="{EF3C19F2-D17F-4E54-BA9E-B61F8D5C816C}" name="Column10719"/>
    <tableColumn id="10735" xr3:uid="{30074941-06FD-47C9-A6B5-374037C21776}" name="Column10720"/>
    <tableColumn id="10736" xr3:uid="{0CE19BA1-9B65-4195-A4C6-31928033DA8F}" name="Column10721"/>
    <tableColumn id="10737" xr3:uid="{8C53E0C1-2077-4D94-962B-EBDE2CA9DE1D}" name="Column10722"/>
    <tableColumn id="10738" xr3:uid="{0E0BD4CE-68BC-467D-9D1D-5B2115638C50}" name="Column10723"/>
    <tableColumn id="10739" xr3:uid="{F4BC2325-755A-49A1-B8F0-1E978C74DABA}" name="Column10724"/>
    <tableColumn id="10740" xr3:uid="{E68ADBCE-C0B8-4821-B4B7-925C385A2B03}" name="Column10725"/>
    <tableColumn id="10741" xr3:uid="{673D0DC9-90DD-46AF-9B40-2AAED06F84DF}" name="Column10726"/>
    <tableColumn id="10742" xr3:uid="{F1B11A5C-2061-4798-A012-34F670F82D80}" name="Column10727"/>
    <tableColumn id="10743" xr3:uid="{BEFA619E-D033-495E-83DB-16BAA044CB9A}" name="Column10728"/>
    <tableColumn id="10744" xr3:uid="{1B639C58-D852-495D-B273-D6FEB585D10E}" name="Column10729"/>
    <tableColumn id="10745" xr3:uid="{B5D3EC18-E32E-4D35-916B-EA7352A491F4}" name="Column10730"/>
    <tableColumn id="10746" xr3:uid="{CEAA1DCD-3AE2-4E3A-B8F3-163191817603}" name="Column10731"/>
    <tableColumn id="10747" xr3:uid="{759762E1-2DD7-4917-BA89-0033A4040EBF}" name="Column10732"/>
    <tableColumn id="10748" xr3:uid="{5A69DF65-68BA-4357-90CE-D6542173A692}" name="Column10733"/>
    <tableColumn id="10749" xr3:uid="{101584DB-40DF-43C6-85DE-70E48975668A}" name="Column10734"/>
    <tableColumn id="10750" xr3:uid="{B55AAFC1-D81C-4837-84A9-1E8350FE393E}" name="Column10735"/>
    <tableColumn id="10751" xr3:uid="{92DBC318-4D64-4EC9-9217-5C85A61F38A6}" name="Column10736"/>
    <tableColumn id="10752" xr3:uid="{D056EA7A-1823-441A-8D7E-D92586807395}" name="Column10737"/>
    <tableColumn id="10753" xr3:uid="{132F0D36-1BC5-42C5-8139-25D13A86EF12}" name="Column10738"/>
    <tableColumn id="10754" xr3:uid="{F5ABF81B-93CF-480E-8C63-64D2068DCF32}" name="Column10739"/>
    <tableColumn id="10755" xr3:uid="{4427D816-C58F-4CFB-A498-79C7720CA464}" name="Column10740"/>
    <tableColumn id="10756" xr3:uid="{65679218-57D2-4CD4-9EBB-A6E25FAE995D}" name="Column10741"/>
    <tableColumn id="10757" xr3:uid="{8776A6F6-919D-4FB2-B242-05B4C0D49E5B}" name="Column10742"/>
    <tableColumn id="10758" xr3:uid="{9B42095A-61BA-4A31-9240-70ADAB25F3ED}" name="Column10743"/>
    <tableColumn id="10759" xr3:uid="{33A0FE16-8855-4A4B-83EC-27C0540DC411}" name="Column10744"/>
    <tableColumn id="10760" xr3:uid="{9DD5A646-4DDB-4DD4-9F04-116C4C9DA62A}" name="Column10745"/>
    <tableColumn id="10761" xr3:uid="{325713D0-1940-40DD-9FCA-DE055FB4DE3B}" name="Column10746"/>
    <tableColumn id="10762" xr3:uid="{95825734-9A2E-4B8E-B939-2B2FFD5B8D9C}" name="Column10747"/>
    <tableColumn id="10763" xr3:uid="{6B653EE4-B5A1-4759-BB67-D51C05DD0157}" name="Column10748"/>
    <tableColumn id="10764" xr3:uid="{8B4B33BF-CB90-4EF8-89FA-CE64913ED13B}" name="Column10749"/>
    <tableColumn id="10765" xr3:uid="{42EDAA2B-6E5E-40AB-9026-E853920ABDFD}" name="Column10750"/>
    <tableColumn id="10766" xr3:uid="{B61F68E8-2AE9-4981-8536-62C8DF60CFB5}" name="Column10751"/>
    <tableColumn id="10767" xr3:uid="{FC536124-D523-485C-A41E-3953B0885DFD}" name="Column10752"/>
    <tableColumn id="10768" xr3:uid="{946E0EFC-5E71-472E-A532-13013A74A2AA}" name="Column10753"/>
    <tableColumn id="10769" xr3:uid="{76E39EDC-2293-40A0-9F2B-30EB4681B085}" name="Column10754"/>
    <tableColumn id="10770" xr3:uid="{1F5A69B5-B637-4267-892B-0F581D56AC4B}" name="Column10755"/>
    <tableColumn id="10771" xr3:uid="{2417FD66-4996-4D4E-BF78-41D7BAF6A5FD}" name="Column10756"/>
    <tableColumn id="10772" xr3:uid="{55273B3F-0A19-4418-AD98-122B54FC5BFB}" name="Column10757"/>
    <tableColumn id="10773" xr3:uid="{8115954A-704F-473C-9F5C-D135B4EA791C}" name="Column10758"/>
    <tableColumn id="10774" xr3:uid="{F50A1E3A-388B-47C5-BE68-F704CA73309E}" name="Column10759"/>
    <tableColumn id="10775" xr3:uid="{980A04DA-363D-40ED-A3F0-81E03C832DAC}" name="Column10760"/>
    <tableColumn id="10776" xr3:uid="{99D43312-F703-4C52-93D8-023D5BF8CEBB}" name="Column10761"/>
    <tableColumn id="10777" xr3:uid="{0EA04E88-1275-4EDE-9DA1-57EAA89A9461}" name="Column10762"/>
    <tableColumn id="10778" xr3:uid="{639C0E0D-D871-44E7-8B13-112CDF697C20}" name="Column10763"/>
    <tableColumn id="10779" xr3:uid="{76FE0793-164D-46D6-B342-F0869659AC69}" name="Column10764"/>
    <tableColumn id="10780" xr3:uid="{568C22F0-B623-4119-A41A-FABFAF7379B3}" name="Column10765"/>
    <tableColumn id="10781" xr3:uid="{83542045-F97C-404A-972E-D3D5FA935E2D}" name="Column10766"/>
    <tableColumn id="10782" xr3:uid="{5FF37032-6E18-4143-A84D-B4B6CDA70F84}" name="Column10767"/>
    <tableColumn id="10783" xr3:uid="{6A7929A8-8FEA-4DE7-A3E0-485602913E26}" name="Column10768"/>
    <tableColumn id="10784" xr3:uid="{A9821940-D5F3-45B5-94BA-280E6FD72F94}" name="Column10769"/>
    <tableColumn id="10785" xr3:uid="{44B1A560-1D7A-4D3D-826A-E9D20E42A642}" name="Column10770"/>
    <tableColumn id="10786" xr3:uid="{7358D1FB-B5C1-471D-B0D8-8E2342E7E38A}" name="Column10771"/>
    <tableColumn id="10787" xr3:uid="{3FEA8C0A-B16E-41A0-A9B9-1AF128F94590}" name="Column10772"/>
    <tableColumn id="10788" xr3:uid="{953690CA-0BDB-4A36-BB6B-84A54D068898}" name="Column10773"/>
    <tableColumn id="10789" xr3:uid="{8A409763-812C-4786-A45C-71DCCE3945E9}" name="Column10774"/>
    <tableColumn id="10790" xr3:uid="{6BD82BFF-AB8A-43BB-B148-56C8DABFE4EA}" name="Column10775"/>
    <tableColumn id="10791" xr3:uid="{0306915F-B2B0-4811-A69D-BA4BBF4B0304}" name="Column10776"/>
    <tableColumn id="10792" xr3:uid="{6704B6F3-A84A-470A-8F84-79E77E2FB40D}" name="Column10777"/>
    <tableColumn id="10793" xr3:uid="{5D027552-850D-47C5-9E42-85E0B567CBF3}" name="Column10778"/>
    <tableColumn id="10794" xr3:uid="{73026471-A926-4AD6-908A-9AAF976B4516}" name="Column10779"/>
    <tableColumn id="10795" xr3:uid="{8D833B42-E685-42FB-85EB-ACF9B9BFD487}" name="Column10780"/>
    <tableColumn id="10796" xr3:uid="{2986ECAD-EAE0-4125-8579-27B7A0BFD282}" name="Column10781"/>
    <tableColumn id="10797" xr3:uid="{8A405F30-6815-439B-B828-4C516D402719}" name="Column10782"/>
    <tableColumn id="10798" xr3:uid="{A907B34B-9153-4C8F-BE5F-5EC9E10081AD}" name="Column10783"/>
    <tableColumn id="10799" xr3:uid="{E1E59088-C7D2-49A5-8574-D33FCB0F6F43}" name="Column10784"/>
    <tableColumn id="10800" xr3:uid="{04D89BC9-F2D9-4FF9-BEC4-A7D3B12E6FEE}" name="Column10785"/>
    <tableColumn id="10801" xr3:uid="{4FA9A67D-4E3D-4818-932F-15C051B7613C}" name="Column10786"/>
    <tableColumn id="10802" xr3:uid="{98B0A92B-36CA-4BAD-99B6-3FD927653D6A}" name="Column10787"/>
    <tableColumn id="10803" xr3:uid="{1AB36A21-33F5-4F99-B2FC-111B431C5FDC}" name="Column10788"/>
    <tableColumn id="10804" xr3:uid="{4D4DF37E-E052-4D6C-BCFD-81C991F6880B}" name="Column10789"/>
    <tableColumn id="10805" xr3:uid="{3FF71B79-DFD0-439C-8671-07382DA33A07}" name="Column10790"/>
    <tableColumn id="10806" xr3:uid="{DDFD9EB5-2F1B-41A7-AF20-C2A498DED91A}" name="Column10791"/>
    <tableColumn id="10807" xr3:uid="{B4014844-7370-43C5-9533-03AD9CF96857}" name="Column10792"/>
    <tableColumn id="10808" xr3:uid="{73F480E2-903B-46C0-86E7-4E7A0E662C81}" name="Column10793"/>
    <tableColumn id="10809" xr3:uid="{853AC5BF-95D6-4232-8666-4FBBE48F54C0}" name="Column10794"/>
    <tableColumn id="10810" xr3:uid="{0910095A-900F-45AB-A5B6-7EAEBE31AA4F}" name="Column10795"/>
    <tableColumn id="10811" xr3:uid="{E406EED1-8874-4D64-B7FC-640E93BAE86F}" name="Column10796"/>
    <tableColumn id="10812" xr3:uid="{D0FD745D-CD65-4E6F-9260-03AF28ED96ED}" name="Column10797"/>
    <tableColumn id="10813" xr3:uid="{5DB26752-2D0F-4141-9432-275C783368AF}" name="Column10798"/>
    <tableColumn id="10814" xr3:uid="{E411C547-7A71-485D-B39D-88E0F8A2E1A3}" name="Column10799"/>
    <tableColumn id="10815" xr3:uid="{CAF81F60-A4FD-49A9-8479-1C22214E2096}" name="Column10800"/>
    <tableColumn id="10816" xr3:uid="{E7482277-FF5D-4BDA-8BE3-5E30AB67E709}" name="Column10801"/>
    <tableColumn id="10817" xr3:uid="{2CBD1CCC-73B3-45D3-81FB-EEF0911FB55B}" name="Column10802"/>
    <tableColumn id="10818" xr3:uid="{DFE623B5-FD0A-4BA3-8B8C-06EC0C40C8D3}" name="Column10803"/>
    <tableColumn id="10819" xr3:uid="{B9D581E4-2C1F-455B-A430-F16C91F23FA7}" name="Column10804"/>
    <tableColumn id="10820" xr3:uid="{9B18D943-51C1-4737-BC88-1F7AA366088E}" name="Column10805"/>
    <tableColumn id="10821" xr3:uid="{E114D163-EA0B-4A57-A622-6E7B561EFCEB}" name="Column10806"/>
    <tableColumn id="10822" xr3:uid="{D25EC93B-17E4-44F2-91F0-4D34BD382E21}" name="Column10807"/>
    <tableColumn id="10823" xr3:uid="{31AF423F-2787-459F-BEDC-937CFF8010DA}" name="Column10808"/>
    <tableColumn id="10824" xr3:uid="{F1C3F713-3E61-4A38-B9A3-8FA46AB974B7}" name="Column10809"/>
    <tableColumn id="10825" xr3:uid="{5E7925AF-0FA2-404F-9B62-AA8D4A3AAF00}" name="Column10810"/>
    <tableColumn id="10826" xr3:uid="{FD5435AF-0F81-4CD9-AE12-D17B739075DF}" name="Column10811"/>
    <tableColumn id="10827" xr3:uid="{866055B5-19A3-4BD4-A034-09CD04F37E27}" name="Column10812"/>
    <tableColumn id="10828" xr3:uid="{88B1B768-32D5-4D2A-B94D-3BE3B2C73770}" name="Column10813"/>
    <tableColumn id="10829" xr3:uid="{90550BFE-FFF2-4059-8E3E-19AEE9DAE089}" name="Column10814"/>
    <tableColumn id="10830" xr3:uid="{1B97D7B4-0291-4C20-84B5-46EEE0C9E302}" name="Column10815"/>
    <tableColumn id="10831" xr3:uid="{933ACFC5-F10B-4658-9A42-0668875F57EB}" name="Column10816"/>
    <tableColumn id="10832" xr3:uid="{FE543A88-977F-4032-AEF9-E90BB1CBC451}" name="Column10817"/>
    <tableColumn id="10833" xr3:uid="{CE0F049F-316B-4FC5-B1CD-85BE47BE92CC}" name="Column10818"/>
    <tableColumn id="10834" xr3:uid="{E397E84C-8A81-449F-8CE1-337AEAC78F83}" name="Column10819"/>
    <tableColumn id="10835" xr3:uid="{8947006B-EF67-45AF-9B7A-BFF005A4D815}" name="Column10820"/>
    <tableColumn id="10836" xr3:uid="{C99C75D0-7A4F-42CE-BEE4-985878E59272}" name="Column10821"/>
    <tableColumn id="10837" xr3:uid="{5BD03BBB-00F5-40B1-9587-9C314295A614}" name="Column10822"/>
    <tableColumn id="10838" xr3:uid="{A2BBA39D-547C-40E6-BE27-C01C441E75E3}" name="Column10823"/>
    <tableColumn id="10839" xr3:uid="{95CDEA24-FFDC-4C15-BB3F-D4510C4AA86C}" name="Column10824"/>
    <tableColumn id="10840" xr3:uid="{1D95BDB7-17EA-4DF8-A56D-AFC3BB3F529E}" name="Column10825"/>
    <tableColumn id="10841" xr3:uid="{A588038F-749A-4935-AD7C-B60B206FC6C5}" name="Column10826"/>
    <tableColumn id="10842" xr3:uid="{561B474C-17FA-4890-A3D4-E81854950DAE}" name="Column10827"/>
    <tableColumn id="10843" xr3:uid="{8DFF235B-63E5-413E-8D25-B3BC9BC4A608}" name="Column10828"/>
    <tableColumn id="10844" xr3:uid="{408B14CA-88B0-4106-862B-843B97289B14}" name="Column10829"/>
    <tableColumn id="10845" xr3:uid="{1E8041C0-377E-42A9-A82E-AD3722EBB8A2}" name="Column10830"/>
    <tableColumn id="10846" xr3:uid="{95ACC2CE-64CC-4488-95B5-6B09EA3B5FD3}" name="Column10831"/>
    <tableColumn id="10847" xr3:uid="{737B1E0B-61B5-4D0C-B4CF-385AA606D2E4}" name="Column10832"/>
    <tableColumn id="10848" xr3:uid="{5E401813-0253-4F67-A416-ABA927BF1BF3}" name="Column10833"/>
    <tableColumn id="10849" xr3:uid="{65C461BD-9635-466C-BBF8-51645857E9C0}" name="Column10834"/>
    <tableColumn id="10850" xr3:uid="{E75304BB-B3C9-40A0-B133-7F9B44DF516D}" name="Column10835"/>
    <tableColumn id="10851" xr3:uid="{C2F80F12-3A27-401D-88B8-CDDFF2DB1CBD}" name="Column10836"/>
    <tableColumn id="10852" xr3:uid="{2DEC6243-D35C-4BB4-B633-283C3FE997FA}" name="Column10837"/>
    <tableColumn id="10853" xr3:uid="{CD1E8B98-867F-40CD-A7B1-80035419A2C4}" name="Column10838"/>
    <tableColumn id="10854" xr3:uid="{33869EC6-BD07-48E9-A4DE-46B12DA15B73}" name="Column10839"/>
    <tableColumn id="10855" xr3:uid="{B97EABC9-3772-4130-B1FE-005922A613FF}" name="Column10840"/>
    <tableColumn id="10856" xr3:uid="{4B5DA960-C87F-4FB4-8C2F-B68A37ACD953}" name="Column10841"/>
    <tableColumn id="10857" xr3:uid="{D6EF9C61-7919-435F-B454-729EF14118B1}" name="Column10842"/>
    <tableColumn id="10858" xr3:uid="{959368E3-3D48-440A-A841-BB602898B20E}" name="Column10843"/>
    <tableColumn id="10859" xr3:uid="{924598A8-8A54-4AD0-A604-D73D17DB4FC2}" name="Column10844"/>
    <tableColumn id="10860" xr3:uid="{A6465DCC-5A30-41D0-924A-A396F5DAC191}" name="Column10845"/>
    <tableColumn id="10861" xr3:uid="{E6A2247C-3FEA-4B7A-9F41-53FE75AE9FFA}" name="Column10846"/>
    <tableColumn id="10862" xr3:uid="{88A8DD07-5444-4F54-99FF-E8F2C1D7D327}" name="Column10847"/>
    <tableColumn id="10863" xr3:uid="{EE2877D0-6D6C-411A-9817-35B8442EB483}" name="Column10848"/>
    <tableColumn id="10864" xr3:uid="{D72E1E27-2291-4BA2-81FC-1F003F4E7261}" name="Column10849"/>
    <tableColumn id="10865" xr3:uid="{EC35BA7B-13B8-4663-BC98-77137446E2DD}" name="Column10850"/>
    <tableColumn id="10866" xr3:uid="{13164F42-207F-4E49-AA49-F0820B089363}" name="Column10851"/>
    <tableColumn id="10867" xr3:uid="{2333332E-D0A1-4246-AF63-45D213A8083D}" name="Column10852"/>
    <tableColumn id="10868" xr3:uid="{F535D55D-8342-4E1F-BDE0-7F34A988472F}" name="Column10853"/>
    <tableColumn id="10869" xr3:uid="{E5206A31-6A94-4D73-98F0-711F358B5AC3}" name="Column10854"/>
    <tableColumn id="10870" xr3:uid="{7CF5FDCD-82E1-423D-8EC0-B90DA2AA6A0B}" name="Column10855"/>
    <tableColumn id="10871" xr3:uid="{6EB12A28-AEA3-4CF6-892E-D83079DC1CCB}" name="Column10856"/>
    <tableColumn id="10872" xr3:uid="{989DF618-5C42-4508-ACE5-B55936900AFA}" name="Column10857"/>
    <tableColumn id="10873" xr3:uid="{7EA45463-877E-465E-9B5C-58413A243744}" name="Column10858"/>
    <tableColumn id="10874" xr3:uid="{B51905B7-6BE2-4E99-AFD6-A6DB5AB8C3BE}" name="Column10859"/>
    <tableColumn id="10875" xr3:uid="{BD47E9CC-65FF-42DB-A8C7-B5C2D1C46E69}" name="Column10860"/>
    <tableColumn id="10876" xr3:uid="{40DC9B3A-5E73-4E5A-B815-CA6D581E1585}" name="Column10861"/>
    <tableColumn id="10877" xr3:uid="{37532354-2C7E-4222-905C-012C36857A85}" name="Column10862"/>
    <tableColumn id="10878" xr3:uid="{DCAFC9C7-3811-4835-B342-7747EAA0BB68}" name="Column10863"/>
    <tableColumn id="10879" xr3:uid="{B6599888-8A6A-452E-90FE-0DD8CE475CAD}" name="Column10864"/>
    <tableColumn id="10880" xr3:uid="{D1535240-8DCE-4183-935E-648A98C828C8}" name="Column10865"/>
    <tableColumn id="10881" xr3:uid="{BF05D1F3-9CE0-4C3C-9471-FFB04E03B2AF}" name="Column10866"/>
    <tableColumn id="10882" xr3:uid="{747EC810-AC3F-4D66-9359-116FA4D0466B}" name="Column10867"/>
    <tableColumn id="10883" xr3:uid="{81B49B7D-62C2-404A-A5EC-D4BBB6272CA9}" name="Column10868"/>
    <tableColumn id="10884" xr3:uid="{B63F3ED0-D757-4DC3-AB73-C5DB5C0CF622}" name="Column10869"/>
    <tableColumn id="10885" xr3:uid="{496E16AB-C74B-4CE6-988F-F55CC0085BC8}" name="Column10870"/>
    <tableColumn id="10886" xr3:uid="{AA3029DD-1AF7-45EC-9BEB-3EE762240C16}" name="Column10871"/>
    <tableColumn id="10887" xr3:uid="{B28B77F9-B9AA-41E5-85BE-B7D1883578C7}" name="Column10872"/>
    <tableColumn id="10888" xr3:uid="{A3A16F74-B858-4A8C-8B62-9CBAC2D47396}" name="Column10873"/>
    <tableColumn id="10889" xr3:uid="{9DCA2111-6FFD-4B66-9C74-9B4D34CAB5B5}" name="Column10874"/>
    <tableColumn id="10890" xr3:uid="{92210601-6911-42A0-8763-1C941A1E9D67}" name="Column10875"/>
    <tableColumn id="10891" xr3:uid="{0B6B1C15-B887-468D-BEF3-E3E7AF0234E5}" name="Column10876"/>
    <tableColumn id="10892" xr3:uid="{14C31AFD-724A-4202-B6BE-3D4061E10C41}" name="Column10877"/>
    <tableColumn id="10893" xr3:uid="{2CC6CE08-FF9A-4DEE-A126-D2222860CB3E}" name="Column10878"/>
    <tableColumn id="10894" xr3:uid="{6E2EF79D-9BBD-49D5-90C7-24F0BA27C86B}" name="Column10879"/>
    <tableColumn id="10895" xr3:uid="{AD8F8833-B80B-41EE-9E52-3CF48423FA32}" name="Column10880"/>
    <tableColumn id="10896" xr3:uid="{54A7540B-2A63-473C-968B-A4D6065BF319}" name="Column10881"/>
    <tableColumn id="10897" xr3:uid="{71F2E443-76BF-4037-84F4-970F63A4D6A4}" name="Column10882"/>
    <tableColumn id="10898" xr3:uid="{E52EC40D-DC08-4CDD-B177-CEC1E632D872}" name="Column10883"/>
    <tableColumn id="10899" xr3:uid="{ACDE3CC0-4EAF-41DC-824B-8933AA5B0713}" name="Column10884"/>
    <tableColumn id="10900" xr3:uid="{93950E6E-13E6-4FAE-920C-620624B7F7A4}" name="Column10885"/>
    <tableColumn id="10901" xr3:uid="{2CB6AF92-E2CC-4744-9970-BBC11300B4D4}" name="Column10886"/>
    <tableColumn id="10902" xr3:uid="{C3209859-07AC-483A-8059-FE3FB2782D2B}" name="Column10887"/>
    <tableColumn id="10903" xr3:uid="{78709171-B0B8-40B6-AA87-87F9E79D2F16}" name="Column10888"/>
    <tableColumn id="10904" xr3:uid="{1A6012F2-0FB4-4B64-AFA1-F8831F042409}" name="Column10889"/>
    <tableColumn id="10905" xr3:uid="{69F438AC-44C1-46E5-B80A-7DDE98C45F89}" name="Column10890"/>
    <tableColumn id="10906" xr3:uid="{A11634C3-F6E0-4D6A-8FBC-77853501AD6C}" name="Column10891"/>
    <tableColumn id="10907" xr3:uid="{FAF1F72E-8539-4A38-9932-2861B287FE01}" name="Column10892"/>
    <tableColumn id="10908" xr3:uid="{42E3155C-8567-4BDA-B330-5704636A4C90}" name="Column10893"/>
    <tableColumn id="10909" xr3:uid="{D8DC5210-51B8-477A-A312-60A1CF194CC0}" name="Column10894"/>
    <tableColumn id="10910" xr3:uid="{FBD4042A-CE31-4775-AF6D-8BF52FEFC165}" name="Column10895"/>
    <tableColumn id="10911" xr3:uid="{3CE48EA9-3F11-49F3-8A41-737460F8BCD6}" name="Column10896"/>
    <tableColumn id="10912" xr3:uid="{FC3CB9BA-7670-4A9C-A19E-22FC06DF0B9D}" name="Column10897"/>
    <tableColumn id="10913" xr3:uid="{0802E818-E79F-4FCF-B4EF-CA38C2ABC193}" name="Column10898"/>
    <tableColumn id="10914" xr3:uid="{E8D0BAEE-5EED-4AE5-B815-7165FB59F7E3}" name="Column10899"/>
    <tableColumn id="10915" xr3:uid="{7A096CE6-2B9A-427D-BE6A-8DBF6C18954F}" name="Column10900"/>
    <tableColumn id="10916" xr3:uid="{594AA937-112F-4B91-9049-A2EE76B9E69C}" name="Column10901"/>
    <tableColumn id="10917" xr3:uid="{57166DAB-9C80-4365-A89D-DD698A903280}" name="Column10902"/>
    <tableColumn id="10918" xr3:uid="{7166680F-6CDC-4EA3-A936-1A2C960AC281}" name="Column10903"/>
    <tableColumn id="10919" xr3:uid="{7CFF2028-BFF0-4C01-8567-CBB4CF848BD9}" name="Column10904"/>
    <tableColumn id="10920" xr3:uid="{3B8BBDAB-45FF-45EF-AD62-E379E15FD45A}" name="Column10905"/>
    <tableColumn id="10921" xr3:uid="{E581554E-8581-4046-ABFA-5A6916B6EBF4}" name="Column10906"/>
    <tableColumn id="10922" xr3:uid="{95C8C136-27A4-4499-8198-B0B648B5F8E9}" name="Column10907"/>
    <tableColumn id="10923" xr3:uid="{BAD47B87-B946-4565-AE25-BE50F1811E8F}" name="Column10908"/>
    <tableColumn id="10924" xr3:uid="{D07D7F48-599E-4B18-B40B-03DE8657B4C4}" name="Column10909"/>
    <tableColumn id="10925" xr3:uid="{4B264973-BFDB-43BD-A74E-FE7596842FEE}" name="Column10910"/>
    <tableColumn id="10926" xr3:uid="{7566D8C0-D2E8-425A-B7D9-24C4B34F9227}" name="Column10911"/>
    <tableColumn id="10927" xr3:uid="{C5449A8D-70F4-426E-A6CE-CE34845433A2}" name="Column10912"/>
    <tableColumn id="10928" xr3:uid="{1A4F8C63-5C9E-45FC-813E-3978DFEFC477}" name="Column10913"/>
    <tableColumn id="10929" xr3:uid="{BDD1D2C9-85C8-428B-9FFB-8EC50A205A0C}" name="Column10914"/>
    <tableColumn id="10930" xr3:uid="{77414A21-3759-4ADE-99D8-69A31AC3B56F}" name="Column10915"/>
    <tableColumn id="10931" xr3:uid="{1DC11BE7-DB8D-4385-94DE-88D6E5A5C8E6}" name="Column10916"/>
    <tableColumn id="10932" xr3:uid="{22F6CEB6-A5B1-4991-9782-F1CA1476EA02}" name="Column10917"/>
    <tableColumn id="10933" xr3:uid="{FC06778F-A1F1-4D82-BEA3-60302C4AB9B5}" name="Column10918"/>
    <tableColumn id="10934" xr3:uid="{3252EC41-47A0-4BAF-93DF-B4CBCE5D4D37}" name="Column10919"/>
    <tableColumn id="10935" xr3:uid="{936C3D3C-635D-4F5C-8E71-A8AB50734AF5}" name="Column10920"/>
    <tableColumn id="10936" xr3:uid="{1F7EDFB3-6008-4979-B474-9C6281EC7765}" name="Column10921"/>
    <tableColumn id="10937" xr3:uid="{7A947154-553D-480C-9407-E0A51759526D}" name="Column10922"/>
    <tableColumn id="10938" xr3:uid="{919BAA01-5183-4E7A-A5E6-048D7D797E75}" name="Column10923"/>
    <tableColumn id="10939" xr3:uid="{A775CB2B-47DC-4FAA-8DCF-7E5E1C0A7E03}" name="Column10924"/>
    <tableColumn id="10940" xr3:uid="{0E8029D8-C034-4B4A-BF7E-2BE72FE2EB08}" name="Column10925"/>
    <tableColumn id="10941" xr3:uid="{27051419-9CC3-4999-BD8D-FD66DB88D52F}" name="Column10926"/>
    <tableColumn id="10942" xr3:uid="{546760C6-6B02-47A4-BB7C-1928157FC7FA}" name="Column10927"/>
    <tableColumn id="10943" xr3:uid="{C8E436D9-F2FA-44D3-A280-841AC7A73A7B}" name="Column10928"/>
    <tableColumn id="10944" xr3:uid="{33739E97-9218-459B-AD55-920F07DBB12D}" name="Column10929"/>
    <tableColumn id="10945" xr3:uid="{538DFBC9-5DC7-47FB-BE8E-D37FA278F17B}" name="Column10930"/>
    <tableColumn id="10946" xr3:uid="{98650982-52E1-4C1E-8D11-FFC9AEEFC364}" name="Column10931"/>
    <tableColumn id="10947" xr3:uid="{31DA2BA2-E8EE-45CC-8B5F-CE9A1731DC67}" name="Column10932"/>
    <tableColumn id="10948" xr3:uid="{03E195DF-275E-4E4A-889E-F90ADB3FA5AB}" name="Column10933"/>
    <tableColumn id="10949" xr3:uid="{1EB34A26-A4DD-4C09-8002-98D0259FD338}" name="Column10934"/>
    <tableColumn id="10950" xr3:uid="{8D7CDD58-76FE-4796-A622-C7FFCD1DA627}" name="Column10935"/>
    <tableColumn id="10951" xr3:uid="{5E26955C-32B4-4A51-9C2F-EAD0264FF29C}" name="Column10936"/>
    <tableColumn id="10952" xr3:uid="{560FE7F3-AA5F-4FB1-AA59-7074F69C01F9}" name="Column10937"/>
    <tableColumn id="10953" xr3:uid="{7C1E6B21-DB97-4061-BE20-821D0B0C0E3F}" name="Column10938"/>
    <tableColumn id="10954" xr3:uid="{1DFD5672-9261-4675-A1F1-2E08693A3A06}" name="Column10939"/>
    <tableColumn id="10955" xr3:uid="{8386FA61-6F95-4796-A35E-CAFC01D8B3E3}" name="Column10940"/>
    <tableColumn id="10956" xr3:uid="{873BE7E9-91BB-473C-A41F-DBBC61184D8F}" name="Column10941"/>
    <tableColumn id="10957" xr3:uid="{950461AC-ABF3-4365-B2C7-77FF4A058880}" name="Column10942"/>
    <tableColumn id="10958" xr3:uid="{9315CE35-B417-443B-9E6E-C7FE99F76AC2}" name="Column10943"/>
    <tableColumn id="10959" xr3:uid="{7BB700DE-4CFB-4A65-9F09-A34B51A2DE1D}" name="Column10944"/>
    <tableColumn id="10960" xr3:uid="{FDADC5B2-E4F1-4088-A48F-37F5E629F74E}" name="Column10945"/>
    <tableColumn id="10961" xr3:uid="{2754CAE0-FAA6-4729-AA83-78585F9D1843}" name="Column10946"/>
    <tableColumn id="10962" xr3:uid="{A65C2F6D-8634-4A9B-BBD5-6FE66C9BDE27}" name="Column10947"/>
    <tableColumn id="10963" xr3:uid="{4D36DB58-4F68-4F0F-B362-0CE0ADF2406C}" name="Column10948"/>
    <tableColumn id="10964" xr3:uid="{1507420C-2B8C-433D-A3C4-14649B94415F}" name="Column10949"/>
    <tableColumn id="10965" xr3:uid="{2C42EC42-857A-4477-AD16-5477E30F06A3}" name="Column10950"/>
    <tableColumn id="10966" xr3:uid="{9F527C70-DB5F-4371-B5C1-095323C06395}" name="Column10951"/>
    <tableColumn id="10967" xr3:uid="{7F0204EF-A5FD-4599-81F4-9126434B4A68}" name="Column10952"/>
    <tableColumn id="10968" xr3:uid="{15019933-3903-4957-9F27-0791A09481FE}" name="Column10953"/>
    <tableColumn id="10969" xr3:uid="{620F824B-940C-4C99-9E31-45D37A225BC9}" name="Column10954"/>
    <tableColumn id="10970" xr3:uid="{150DF483-F568-43FC-A4D5-45353D2BB51B}" name="Column10955"/>
    <tableColumn id="10971" xr3:uid="{88ACABD8-FA6F-41C0-9743-202F24D709DB}" name="Column10956"/>
    <tableColumn id="10972" xr3:uid="{A5134DD5-56AC-43F4-AFD3-F76EBFE5F424}" name="Column10957"/>
    <tableColumn id="10973" xr3:uid="{24829340-A04C-44FB-BDDB-71B3D66E65A2}" name="Column10958"/>
    <tableColumn id="10974" xr3:uid="{6AEA2E18-1F00-4C2E-B9B8-D9DD0ACE5548}" name="Column10959"/>
    <tableColumn id="10975" xr3:uid="{7365B225-7287-4044-907C-C9E03011FA1D}" name="Column10960"/>
    <tableColumn id="10976" xr3:uid="{E2F23A11-6EA9-4293-AFED-71B1B650975C}" name="Column10961"/>
    <tableColumn id="10977" xr3:uid="{7C5A971A-A5A3-404D-A269-815F0EE3A7A1}" name="Column10962"/>
    <tableColumn id="10978" xr3:uid="{D60B84CA-19CB-41B2-8A7F-648E068D5870}" name="Column10963"/>
    <tableColumn id="10979" xr3:uid="{4F5B8462-17AA-401F-AE20-6FDE3FB0B836}" name="Column10964"/>
    <tableColumn id="10980" xr3:uid="{C1A7C2B9-9987-4215-96D2-EFB92BA16ADE}" name="Column10965"/>
    <tableColumn id="10981" xr3:uid="{DFB8B6FF-1BDD-4A9A-9CAA-859CD0FEE0A9}" name="Column10966"/>
    <tableColumn id="10982" xr3:uid="{6A0981A0-5614-46E4-B1EB-07B9719E8A7F}" name="Column10967"/>
    <tableColumn id="10983" xr3:uid="{32FED3FE-DC73-4A6E-BA4D-55A4ABBD4F22}" name="Column10968"/>
    <tableColumn id="10984" xr3:uid="{F10881C2-7A9A-4A7F-AC1E-17482C7BADC8}" name="Column10969"/>
    <tableColumn id="10985" xr3:uid="{91FDD6E6-7347-4234-BA57-6590A3136393}" name="Column10970"/>
    <tableColumn id="10986" xr3:uid="{F78600C5-0D6C-41C4-AFCA-E26D9C12922E}" name="Column10971"/>
    <tableColumn id="10987" xr3:uid="{AC1FC3B5-9800-41EB-A32E-FC2D6009EB01}" name="Column10972"/>
    <tableColumn id="10988" xr3:uid="{6EDDBB0D-80F5-41FB-B93E-9F1370AB34CF}" name="Column10973"/>
    <tableColumn id="10989" xr3:uid="{B4D2C823-69C2-465A-8667-F014AD882123}" name="Column10974"/>
    <tableColumn id="10990" xr3:uid="{032CA067-B0BB-4548-8C6D-631B51F3DA96}" name="Column10975"/>
    <tableColumn id="10991" xr3:uid="{A0FBE65C-6CC2-4779-AD59-5973498754E7}" name="Column10976"/>
    <tableColumn id="10992" xr3:uid="{517FEFBC-7BE8-47CF-A572-04434D8E7DBF}" name="Column10977"/>
    <tableColumn id="10993" xr3:uid="{7841433E-1F6D-4896-AE42-56709FB0B1CD}" name="Column10978"/>
    <tableColumn id="10994" xr3:uid="{3525C335-51BF-46CE-8C0D-2F9AB6A429DE}" name="Column10979"/>
    <tableColumn id="10995" xr3:uid="{CE87AA66-E3D1-4C73-A03A-24C013C07842}" name="Column10980"/>
    <tableColumn id="10996" xr3:uid="{C139E1E4-49E3-4BFD-A004-E6261DF504A5}" name="Column10981"/>
    <tableColumn id="10997" xr3:uid="{67DC2BC0-6F3F-4566-B45F-2023DD7718B6}" name="Column10982"/>
    <tableColumn id="10998" xr3:uid="{D515122D-DDA9-41CA-8571-1AF69935727C}" name="Column10983"/>
    <tableColumn id="10999" xr3:uid="{99E3479E-558D-4C01-93E4-E5B25D0E1196}" name="Column10984"/>
    <tableColumn id="11000" xr3:uid="{4CC30D20-FBC3-49BF-B95F-90CEE11FBD4A}" name="Column10985"/>
    <tableColumn id="11001" xr3:uid="{23336D9B-7F61-4E31-98D5-CB65C41B9E7F}" name="Column10986"/>
    <tableColumn id="11002" xr3:uid="{A7E77E64-DB34-494A-A685-7661422AB1CA}" name="Column10987"/>
    <tableColumn id="11003" xr3:uid="{89E2E64F-ED03-4A09-89B1-FE3D9DA579D3}" name="Column10988"/>
    <tableColumn id="11004" xr3:uid="{E571689B-ECF3-47C2-86AB-899464EF620D}" name="Column10989"/>
    <tableColumn id="11005" xr3:uid="{57324178-0D22-4307-B462-DFB2ECBCF302}" name="Column10990"/>
    <tableColumn id="11006" xr3:uid="{A465EFF7-B5A6-4722-826E-7DE5176F7F6D}" name="Column10991"/>
    <tableColumn id="11007" xr3:uid="{5730EB4A-E713-4EC6-9D70-D6E067A7A37B}" name="Column10992"/>
    <tableColumn id="11008" xr3:uid="{CED24CB7-0D84-4E2D-8836-4FEE344C8C33}" name="Column10993"/>
    <tableColumn id="11009" xr3:uid="{7D687884-3199-459A-9C00-05995A7231D9}" name="Column10994"/>
    <tableColumn id="11010" xr3:uid="{9B4A15C0-E2C9-4F44-A721-F595AA6C5076}" name="Column10995"/>
    <tableColumn id="11011" xr3:uid="{7D56476E-A6E1-4993-B377-0841A3083586}" name="Column10996"/>
    <tableColumn id="11012" xr3:uid="{307D00CD-D3AF-4D64-8715-B2A47EA0AE51}" name="Column10997"/>
    <tableColumn id="11013" xr3:uid="{B49E8BB3-860E-4E92-99B4-03A471178BA4}" name="Column10998"/>
    <tableColumn id="11014" xr3:uid="{61FD9F08-7E1A-4B8A-A98F-76DB5A012DEE}" name="Column10999"/>
    <tableColumn id="11015" xr3:uid="{01EFD759-5FCF-40E7-AB91-084213C0DD25}" name="Column11000"/>
    <tableColumn id="11016" xr3:uid="{924AD6F2-443E-4D79-8ACE-E13C63AA3827}" name="Column11001"/>
    <tableColumn id="11017" xr3:uid="{C1DD22CB-522F-410E-9E45-9524A7484C65}" name="Column11002"/>
    <tableColumn id="11018" xr3:uid="{DF42FF73-7858-421A-B010-6AE288BC06BA}" name="Column11003"/>
    <tableColumn id="11019" xr3:uid="{67CA2947-8E67-4B79-8FB3-042705AF2AD9}" name="Column11004"/>
    <tableColumn id="11020" xr3:uid="{8519F18B-F9A0-4773-AFAB-F9A37481E586}" name="Column11005"/>
    <tableColumn id="11021" xr3:uid="{8FBA8813-8995-4849-8CC1-9278B3601CFA}" name="Column11006"/>
    <tableColumn id="11022" xr3:uid="{897DF8D4-8EBD-4CD3-9B9A-C7EF2C60A15A}" name="Column11007"/>
    <tableColumn id="11023" xr3:uid="{F75C603D-485A-4F7A-A788-592C5959821C}" name="Column11008"/>
    <tableColumn id="11024" xr3:uid="{0A71985C-5BB1-4AD4-976A-FD84C6DDD2ED}" name="Column11009"/>
    <tableColumn id="11025" xr3:uid="{A158E9FD-AFAD-42BA-A892-E4C097551FA3}" name="Column11010"/>
    <tableColumn id="11026" xr3:uid="{C6512A72-3EEF-4AA2-9B5E-A9884D0F9667}" name="Column11011"/>
    <tableColumn id="11027" xr3:uid="{A840DA46-AA79-4AF9-9F48-6524EB8F6C3A}" name="Column11012"/>
    <tableColumn id="11028" xr3:uid="{5F859F61-09E5-4680-8DE3-A06D17487607}" name="Column11013"/>
    <tableColumn id="11029" xr3:uid="{405CE5CD-70EF-4F22-B97D-D6AC1DD9FEC5}" name="Column11014"/>
    <tableColumn id="11030" xr3:uid="{EE4DE3E7-8752-422D-9B62-DA5995C79CBC}" name="Column11015"/>
    <tableColumn id="11031" xr3:uid="{B774ED6D-06C3-4E53-91C3-B349FAB2F763}" name="Column11016"/>
    <tableColumn id="11032" xr3:uid="{78148EA9-CF05-4FDD-8C30-C5BA432BA491}" name="Column11017"/>
    <tableColumn id="11033" xr3:uid="{58AD9F15-14CB-4036-A9AA-9296EF82935F}" name="Column11018"/>
    <tableColumn id="11034" xr3:uid="{05350A8E-B26F-4969-A750-B3BA0B293944}" name="Column11019"/>
    <tableColumn id="11035" xr3:uid="{D2B4AC70-08DF-4645-A75B-1B553B06ABD7}" name="Column11020"/>
    <tableColumn id="11036" xr3:uid="{906E9BAD-4897-4B3D-AF7F-A4583D0E17E4}" name="Column11021"/>
    <tableColumn id="11037" xr3:uid="{A9E1F09F-A026-4A45-BEA7-AC930BB38AB6}" name="Column11022"/>
    <tableColumn id="11038" xr3:uid="{70AD908E-E788-4A0D-A751-B0693F9578E0}" name="Column11023"/>
    <tableColumn id="11039" xr3:uid="{587ED078-E67C-4CDE-A383-32EC02709268}" name="Column11024"/>
    <tableColumn id="11040" xr3:uid="{04F4A29A-524B-4B58-BF59-A727FBA3541F}" name="Column11025"/>
    <tableColumn id="11041" xr3:uid="{05F17E9B-5F10-4A28-BD8F-81FD11E2E446}" name="Column11026"/>
    <tableColumn id="11042" xr3:uid="{7BA98107-289D-437C-AB50-E4FEEF3EC26D}" name="Column11027"/>
    <tableColumn id="11043" xr3:uid="{5E39BABE-85DA-4D28-9913-F8E842947BF1}" name="Column11028"/>
    <tableColumn id="11044" xr3:uid="{E28DDD3B-2827-4051-9791-C236EB8D2B96}" name="Column11029"/>
    <tableColumn id="11045" xr3:uid="{F81C1500-5F02-4340-990E-04FC36D33066}" name="Column11030"/>
    <tableColumn id="11046" xr3:uid="{89240163-7DE8-45F9-93CF-B84DCC68A1D6}" name="Column11031"/>
    <tableColumn id="11047" xr3:uid="{3398483B-35E3-4556-9636-22363A5F8918}" name="Column11032"/>
    <tableColumn id="11048" xr3:uid="{CC11B193-926E-4832-8EAC-5161CDFDDA7F}" name="Column11033"/>
    <tableColumn id="11049" xr3:uid="{601958DB-933C-4B9D-BDE9-96D78A0F240A}" name="Column11034"/>
    <tableColumn id="11050" xr3:uid="{A05D0525-5D1A-411F-A5C3-ACA5EBD8DD11}" name="Column11035"/>
    <tableColumn id="11051" xr3:uid="{906C9E6A-B07A-4469-8035-44645896631E}" name="Column11036"/>
    <tableColumn id="11052" xr3:uid="{418D77DB-141E-40CC-B5ED-0621836533A1}" name="Column11037"/>
    <tableColumn id="11053" xr3:uid="{D7248280-2343-4C97-8EA2-AFB32BB4CAFE}" name="Column11038"/>
    <tableColumn id="11054" xr3:uid="{9B78E42B-C57B-406F-AF2F-82079D432C2C}" name="Column11039"/>
    <tableColumn id="11055" xr3:uid="{D3610C1E-95B9-4928-B0D7-28F0559AC160}" name="Column11040"/>
    <tableColumn id="11056" xr3:uid="{DAE5A42B-AC11-421F-AE3A-502B3B65E0E1}" name="Column11041"/>
    <tableColumn id="11057" xr3:uid="{7EBE4DC8-4C29-45E1-A75F-1EC6E226884B}" name="Column11042"/>
    <tableColumn id="11058" xr3:uid="{E9E51683-1D40-4CD0-8697-9E5D56EDB0B0}" name="Column11043"/>
    <tableColumn id="11059" xr3:uid="{445EDE20-2CAD-4DBB-95B7-CDFD08EF7AD1}" name="Column11044"/>
    <tableColumn id="11060" xr3:uid="{5AE01202-8D51-42C4-8950-B7F76E6CB039}" name="Column11045"/>
    <tableColumn id="11061" xr3:uid="{98F6AA5D-862E-4FA1-811F-E6A16410DEF7}" name="Column11046"/>
    <tableColumn id="11062" xr3:uid="{C7A7F411-967F-41A5-9638-7FB6FCD0DB75}" name="Column11047"/>
    <tableColumn id="11063" xr3:uid="{43C24E0A-1FE4-494C-8508-8F1BEACB0500}" name="Column11048"/>
    <tableColumn id="11064" xr3:uid="{34CBDC21-C011-4027-933D-60010B9FF1C3}" name="Column11049"/>
    <tableColumn id="11065" xr3:uid="{0815C54D-75E9-4937-A70F-85DBEC8AF0BE}" name="Column11050"/>
    <tableColumn id="11066" xr3:uid="{056553CF-52A7-4F7A-867D-3B4125C3D9F3}" name="Column11051"/>
    <tableColumn id="11067" xr3:uid="{B618F6BD-C1F7-4AF0-A7AB-8B68E04B7DDA}" name="Column11052"/>
    <tableColumn id="11068" xr3:uid="{F7A2C22A-04D9-420D-B5FB-4E9AE2735C84}" name="Column11053"/>
    <tableColumn id="11069" xr3:uid="{A36C39C3-8AFE-4961-B873-E6AE3096AF5F}" name="Column11054"/>
    <tableColumn id="11070" xr3:uid="{A41E53D4-6324-4445-82FF-6C05862D000E}" name="Column11055"/>
    <tableColumn id="11071" xr3:uid="{1A93DFD4-BD1F-4228-9DB3-3E0B345821CB}" name="Column11056"/>
    <tableColumn id="11072" xr3:uid="{4997DAE7-B05D-456D-9ACE-8D4A02C46C8C}" name="Column11057"/>
    <tableColumn id="11073" xr3:uid="{9C7FB1B4-5065-49A9-AD3F-A778611A2BBB}" name="Column11058"/>
    <tableColumn id="11074" xr3:uid="{6AD9A494-2428-45EE-9B2B-C75EBF475F94}" name="Column11059"/>
    <tableColumn id="11075" xr3:uid="{081B8329-D01E-4798-9A8D-B8D2EAECF5E2}" name="Column11060"/>
    <tableColumn id="11076" xr3:uid="{E10FB655-3B81-49C4-B589-C6BA2CC4DFED}" name="Column11061"/>
    <tableColumn id="11077" xr3:uid="{A30F5FF1-5F35-4363-B84E-150FEF6409F7}" name="Column11062"/>
    <tableColumn id="11078" xr3:uid="{234453FB-DB06-483E-B3ED-D17C52914579}" name="Column11063"/>
    <tableColumn id="11079" xr3:uid="{B818A142-5ACD-46FB-B12E-3BF970B4C0AD}" name="Column11064"/>
    <tableColumn id="11080" xr3:uid="{BAF0CBA5-025E-4F67-B6A6-1BD5A20931E0}" name="Column11065"/>
    <tableColumn id="11081" xr3:uid="{BE440B91-A74C-47C8-92CC-157DA38BC7B5}" name="Column11066"/>
    <tableColumn id="11082" xr3:uid="{189D3531-E69D-4FF8-B855-AE65CE56CE88}" name="Column11067"/>
    <tableColumn id="11083" xr3:uid="{FAA9DE89-72D6-44A3-AEEA-EA585BEC0A92}" name="Column11068"/>
    <tableColumn id="11084" xr3:uid="{D28511CA-B58B-4EB9-8316-CA01E032B546}" name="Column11069"/>
    <tableColumn id="11085" xr3:uid="{A4E5D8B3-BF6E-4AB4-808D-2573EA13F89B}" name="Column11070"/>
    <tableColumn id="11086" xr3:uid="{665B6F97-F224-46FC-95B0-CAEC0D264D82}" name="Column11071"/>
    <tableColumn id="11087" xr3:uid="{7B9FEA7E-3E25-484D-A85E-5AC1307ED65E}" name="Column11072"/>
    <tableColumn id="11088" xr3:uid="{4D85647F-9CB1-4D8E-8457-909D937C8EDD}" name="Column11073"/>
    <tableColumn id="11089" xr3:uid="{780ABD47-EF44-468E-A6DB-B279FF94A966}" name="Column11074"/>
    <tableColumn id="11090" xr3:uid="{600074E7-1CB5-4593-AD14-9E663BAB44EC}" name="Column11075"/>
    <tableColumn id="11091" xr3:uid="{FBC73E69-275D-42E2-86F4-84415C285DA2}" name="Column11076"/>
    <tableColumn id="11092" xr3:uid="{ADE7490A-1106-452B-892F-D7860982A580}" name="Column11077"/>
    <tableColumn id="11093" xr3:uid="{138EFBCE-3A07-4341-962F-D0308A75842A}" name="Column11078"/>
    <tableColumn id="11094" xr3:uid="{AF71BA87-D6C3-4410-8EA5-5328773A80AB}" name="Column11079"/>
    <tableColumn id="11095" xr3:uid="{D0B8C9A1-82E3-4AE7-986F-7DC89D306EF7}" name="Column11080"/>
    <tableColumn id="11096" xr3:uid="{40350BDC-5CFF-43A3-91F1-92A6657A8602}" name="Column11081"/>
    <tableColumn id="11097" xr3:uid="{AF3AB9C4-5A69-4AAB-9FFC-2E70392153BF}" name="Column11082"/>
    <tableColumn id="11098" xr3:uid="{6DE1BD30-3542-4E0B-A837-589B5C367B8E}" name="Column11083"/>
    <tableColumn id="11099" xr3:uid="{97098088-89DF-47CF-92C0-2375F9576812}" name="Column11084"/>
    <tableColumn id="11100" xr3:uid="{54C9F789-CBF2-4C2B-82BC-7E2B6338E2A7}" name="Column11085"/>
    <tableColumn id="11101" xr3:uid="{201BE2A8-24E8-45C2-A9A8-A25C78091806}" name="Column11086"/>
    <tableColumn id="11102" xr3:uid="{28178C9A-AE68-4EDE-A990-B5E200647C71}" name="Column11087"/>
    <tableColumn id="11103" xr3:uid="{7A58066E-14BB-4DB8-83EE-3DCD3052A56C}" name="Column11088"/>
    <tableColumn id="11104" xr3:uid="{C82F7B94-FC59-4663-81E2-CF3E94AB61BF}" name="Column11089"/>
    <tableColumn id="11105" xr3:uid="{8A5FEBFD-6BB5-4268-86A9-24F82961FB5E}" name="Column11090"/>
    <tableColumn id="11106" xr3:uid="{35AA01E1-8D38-41B4-831E-E15AE0838FF1}" name="Column11091"/>
    <tableColumn id="11107" xr3:uid="{D2EC006E-7C96-4216-B6CE-D9700301891F}" name="Column11092"/>
    <tableColumn id="11108" xr3:uid="{B9CE6D77-9D25-4090-9118-E99D7C50C40D}" name="Column11093"/>
    <tableColumn id="11109" xr3:uid="{941D9280-074E-4476-8CAA-EA2F6B97A498}" name="Column11094"/>
    <tableColumn id="11110" xr3:uid="{31350521-5F4C-44C1-B3ED-03FC1993B85D}" name="Column11095"/>
    <tableColumn id="11111" xr3:uid="{85E2EED9-3932-44CB-83A8-C3A8E366EAF8}" name="Column11096"/>
    <tableColumn id="11112" xr3:uid="{E77CA9DC-3EC9-450D-B04A-707D36EAFD17}" name="Column11097"/>
    <tableColumn id="11113" xr3:uid="{D904AFD7-8BB8-4789-A31E-8D916161F462}" name="Column11098"/>
    <tableColumn id="11114" xr3:uid="{1CEC5205-6746-44E7-BC1A-AFED5D8DA0E1}" name="Column11099"/>
    <tableColumn id="11115" xr3:uid="{BF2258F4-A924-4506-87E9-C6E0175C95B7}" name="Column11100"/>
    <tableColumn id="11116" xr3:uid="{1E9F5C0E-EA95-489D-8134-94D43C2153CE}" name="Column11101"/>
    <tableColumn id="11117" xr3:uid="{DDECFF70-28FC-4D51-B4E6-FF129F1B7332}" name="Column11102"/>
    <tableColumn id="11118" xr3:uid="{C0B9AA09-1C6E-4038-A85D-59F7FC39BB30}" name="Column11103"/>
    <tableColumn id="11119" xr3:uid="{553426EB-5921-408C-ABF2-126DD32303F9}" name="Column11104"/>
    <tableColumn id="11120" xr3:uid="{17DF835D-9564-402C-863B-87712CFCB1D1}" name="Column11105"/>
    <tableColumn id="11121" xr3:uid="{4A2918A7-AC0D-4DEE-A8CF-E5D48A7C3209}" name="Column11106"/>
    <tableColumn id="11122" xr3:uid="{EA7BFC04-2EF2-48C0-BA80-DC2993149F5D}" name="Column11107"/>
    <tableColumn id="11123" xr3:uid="{919651DA-5BA9-4286-986A-EACDCB7A5EA7}" name="Column11108"/>
    <tableColumn id="11124" xr3:uid="{0217D3D5-98D1-41DD-B2D7-48A87C4615F2}" name="Column11109"/>
    <tableColumn id="11125" xr3:uid="{0164BA68-1083-4D2E-B733-16BDBEE2659D}" name="Column11110"/>
    <tableColumn id="11126" xr3:uid="{7A53D302-A5C6-4527-8FB2-B189D12EB6EB}" name="Column11111"/>
    <tableColumn id="11127" xr3:uid="{AB5BAD67-FFF3-4C57-B91E-44D7A9FEF726}" name="Column11112"/>
    <tableColumn id="11128" xr3:uid="{61D69ECB-E2AA-447C-9F8D-28C396C359C5}" name="Column11113"/>
    <tableColumn id="11129" xr3:uid="{6A7FD384-7837-4417-9344-4DB997D10E72}" name="Column11114"/>
    <tableColumn id="11130" xr3:uid="{A8D2B29D-A355-4D33-95A8-AC0632B1FF84}" name="Column11115"/>
    <tableColumn id="11131" xr3:uid="{C6767B5A-FF5E-4F87-ABD2-32E393CFFF40}" name="Column11116"/>
    <tableColumn id="11132" xr3:uid="{1EAA23A0-5BCE-4407-89B2-D47B9FD1A982}" name="Column11117"/>
    <tableColumn id="11133" xr3:uid="{9F1585A7-96A4-42C5-A430-1D37E5A9A65A}" name="Column11118"/>
    <tableColumn id="11134" xr3:uid="{87441810-B5FC-412D-B4FC-7D81C691F576}" name="Column11119"/>
    <tableColumn id="11135" xr3:uid="{D3978521-972F-48AD-8091-EBC56E4F7E82}" name="Column11120"/>
    <tableColumn id="11136" xr3:uid="{0A92F354-2EBF-42BD-80FA-BEA6F46D5332}" name="Column11121"/>
    <tableColumn id="11137" xr3:uid="{2A6D955D-BC78-4A2D-B5C1-90723FA7AE7F}" name="Column11122"/>
    <tableColumn id="11138" xr3:uid="{69786B21-F9E2-402E-9C52-348CDC21883A}" name="Column11123"/>
    <tableColumn id="11139" xr3:uid="{7718631F-46B2-48D4-9287-4273B034B1A5}" name="Column11124"/>
    <tableColumn id="11140" xr3:uid="{30AE95B2-8D03-41D0-ACD5-F14D70BF70D6}" name="Column11125"/>
    <tableColumn id="11141" xr3:uid="{845AADD8-65E0-4078-9B06-871113FC8ADB}" name="Column11126"/>
    <tableColumn id="11142" xr3:uid="{D256E63A-C2A4-4487-BE4B-6677E141E5C7}" name="Column11127"/>
    <tableColumn id="11143" xr3:uid="{513CCD82-BB00-4160-9662-801FD2933114}" name="Column11128"/>
    <tableColumn id="11144" xr3:uid="{EB9E9DEE-A3BE-4B5F-843F-87C8B18BC171}" name="Column11129"/>
    <tableColumn id="11145" xr3:uid="{78A0AFA3-2F32-44B9-AC4B-91F603483CFB}" name="Column11130"/>
    <tableColumn id="11146" xr3:uid="{10B2669B-6A7C-46B3-932E-B1BC44FC6622}" name="Column11131"/>
    <tableColumn id="11147" xr3:uid="{7F89181E-D153-4920-983B-9BB40FD06130}" name="Column11132"/>
    <tableColumn id="11148" xr3:uid="{AE56E071-9344-4B14-A00B-07E1F2ED2DF3}" name="Column11133"/>
    <tableColumn id="11149" xr3:uid="{79CED910-82D8-4498-9C38-E075AAAE52DE}" name="Column11134"/>
    <tableColumn id="11150" xr3:uid="{1162182F-708E-452E-86B7-7B76B33C855C}" name="Column11135"/>
    <tableColumn id="11151" xr3:uid="{4F270371-F1F7-47AF-9900-33830F13A26E}" name="Column11136"/>
    <tableColumn id="11152" xr3:uid="{17D3C9C5-2694-468B-A573-33EBCFF285E2}" name="Column11137"/>
    <tableColumn id="11153" xr3:uid="{5F6EFDF4-854C-4E59-907E-350EEFA905F9}" name="Column11138"/>
    <tableColumn id="11154" xr3:uid="{7F976EA5-1301-45AE-A142-42DCF04917D6}" name="Column11139"/>
    <tableColumn id="11155" xr3:uid="{D04E94DB-28FD-44FF-8887-E172D577DEE6}" name="Column11140"/>
    <tableColumn id="11156" xr3:uid="{7CFD3214-733E-49BB-BD35-7FF6DDB07747}" name="Column11141"/>
    <tableColumn id="11157" xr3:uid="{9130B36E-DB5F-4DEE-8649-3722B95638C1}" name="Column11142"/>
    <tableColumn id="11158" xr3:uid="{13295241-421D-46C9-8F32-D753B48D4BDC}" name="Column11143"/>
    <tableColumn id="11159" xr3:uid="{405840E2-CF8C-4DDD-BD61-C340E9929434}" name="Column11144"/>
    <tableColumn id="11160" xr3:uid="{FE5C7525-CA1A-4021-B1E2-4B3C7AC9B438}" name="Column11145"/>
    <tableColumn id="11161" xr3:uid="{2E20025B-C2C2-4DF5-80B8-AD5798E426DB}" name="Column11146"/>
    <tableColumn id="11162" xr3:uid="{51014D12-2346-40C0-87EC-84B30CF315ED}" name="Column11147"/>
    <tableColumn id="11163" xr3:uid="{FA9869E2-FBDD-4505-83F9-629762C4A068}" name="Column11148"/>
    <tableColumn id="11164" xr3:uid="{233272A9-00E2-47BF-8705-809CD8E46DF7}" name="Column11149"/>
    <tableColumn id="11165" xr3:uid="{5BC3933D-0C83-423A-A026-BB77B58D35EC}" name="Column11150"/>
    <tableColumn id="11166" xr3:uid="{45DB77B0-7951-4964-A5DF-4EF2BBB2F2AE}" name="Column11151"/>
    <tableColumn id="11167" xr3:uid="{F0C4A3FE-CBEC-4BC1-9110-1794D4A3D942}" name="Column11152"/>
    <tableColumn id="11168" xr3:uid="{B96DAEB1-1ED2-49C1-A375-71DF22EC2235}" name="Column11153"/>
    <tableColumn id="11169" xr3:uid="{77EF0E08-45E9-4DBC-97D9-870920C72E35}" name="Column11154"/>
    <tableColumn id="11170" xr3:uid="{64E8B354-6301-41DB-B9BA-853FF4CCCD03}" name="Column11155"/>
    <tableColumn id="11171" xr3:uid="{85FCE836-1F56-4C3E-AF99-C6464D0CB654}" name="Column11156"/>
    <tableColumn id="11172" xr3:uid="{DCDF415E-0266-4785-8442-8D1C575CCC3E}" name="Column11157"/>
    <tableColumn id="11173" xr3:uid="{050CDDF4-57DD-4F58-A9EB-389279B01D65}" name="Column11158"/>
    <tableColumn id="11174" xr3:uid="{4D80DF2B-4645-4A14-99DB-108A9391C86B}" name="Column11159"/>
    <tableColumn id="11175" xr3:uid="{2655D80A-24FE-430C-87D5-E16E9E94B7DA}" name="Column11160"/>
    <tableColumn id="11176" xr3:uid="{423CF88F-FC31-46D7-B1EC-48275C1C37BC}" name="Column11161"/>
    <tableColumn id="11177" xr3:uid="{31608D54-58A4-4604-BEF3-DDB9E00110CC}" name="Column11162"/>
    <tableColumn id="11178" xr3:uid="{B38F3F58-91E8-4725-9771-A56F5A1B1BF6}" name="Column11163"/>
    <tableColumn id="11179" xr3:uid="{49702AA6-C097-4528-A6B1-558DB8402B1B}" name="Column11164"/>
    <tableColumn id="11180" xr3:uid="{97F5D2B2-14AA-42E1-A157-77CF1D92E23D}" name="Column11165"/>
    <tableColumn id="11181" xr3:uid="{F5568CE4-411E-413D-AE74-ECC42603862C}" name="Column11166"/>
    <tableColumn id="11182" xr3:uid="{FA3659CC-08DE-4498-9557-3CA9561E07F3}" name="Column11167"/>
    <tableColumn id="11183" xr3:uid="{90485B3C-54A5-41A2-BB2A-67D09C9A589C}" name="Column11168"/>
    <tableColumn id="11184" xr3:uid="{7465B9A9-936B-4912-AE51-879809E01A3B}" name="Column11169"/>
    <tableColumn id="11185" xr3:uid="{33B1AC8D-F085-4DC3-8353-DD806F42312B}" name="Column11170"/>
    <tableColumn id="11186" xr3:uid="{C88C1EAA-2888-4B62-A0C6-480D7F3A20DF}" name="Column11171"/>
    <tableColumn id="11187" xr3:uid="{472F3495-8EFA-41A5-AD05-8FA0CE160CF2}" name="Column11172"/>
    <tableColumn id="11188" xr3:uid="{1A861AAF-C668-4F54-8C87-6508E6DB5BFA}" name="Column11173"/>
    <tableColumn id="11189" xr3:uid="{CD14CFD9-CF90-4864-A851-B9BAAA9DF5F1}" name="Column11174"/>
    <tableColumn id="11190" xr3:uid="{C2335A44-DA38-4BCD-88AC-950513600825}" name="Column11175"/>
    <tableColumn id="11191" xr3:uid="{9E89A35B-1FC6-4117-AEEB-80517CCE2E5D}" name="Column11176"/>
    <tableColumn id="11192" xr3:uid="{EAEF0928-70D0-4392-9917-C8BAE28519A0}" name="Column11177"/>
    <tableColumn id="11193" xr3:uid="{CB3012BE-1917-4AD4-98F6-561FF3346C19}" name="Column11178"/>
    <tableColumn id="11194" xr3:uid="{9796B512-F18C-4173-AD04-B0DB15B8897A}" name="Column11179"/>
    <tableColumn id="11195" xr3:uid="{A1FBE9BF-54ED-4511-8FA4-C50C9FE753AE}" name="Column11180"/>
    <tableColumn id="11196" xr3:uid="{03E3488C-E629-4739-8253-68681FBA5167}" name="Column11181"/>
    <tableColumn id="11197" xr3:uid="{360E73DA-205F-429B-8AEE-FFAA516F1F93}" name="Column11182"/>
    <tableColumn id="11198" xr3:uid="{C1DB0E4C-2454-49F4-976E-078CFAFB40F9}" name="Column11183"/>
    <tableColumn id="11199" xr3:uid="{8478B967-0052-4720-8FC6-99B36C4EF32B}" name="Column11184"/>
    <tableColumn id="11200" xr3:uid="{8D25859E-0308-4A07-BB82-F79CAA93242B}" name="Column11185"/>
    <tableColumn id="11201" xr3:uid="{6317B284-B3E6-4717-8E0E-6DC8F294A607}" name="Column11186"/>
    <tableColumn id="11202" xr3:uid="{88613B3B-4D65-4AB4-8FFF-672487ABDE1A}" name="Column11187"/>
    <tableColumn id="11203" xr3:uid="{255A2535-594B-4513-8E2D-AC71790C4E93}" name="Column11188"/>
    <tableColumn id="11204" xr3:uid="{53681C4F-33A3-4264-B345-955542AFA00A}" name="Column11189"/>
    <tableColumn id="11205" xr3:uid="{C8884FAC-F2C5-4729-AC37-67F780DF701B}" name="Column11190"/>
    <tableColumn id="11206" xr3:uid="{F7FCA8BC-AC8E-4C00-B962-55027BC72338}" name="Column11191"/>
    <tableColumn id="11207" xr3:uid="{63F7EB0F-3EF8-4589-A2C0-39DD8804449E}" name="Column11192"/>
    <tableColumn id="11208" xr3:uid="{B9C45424-7BF1-43AD-9381-B2CAF7A6B803}" name="Column11193"/>
    <tableColumn id="11209" xr3:uid="{3899ADAA-BE50-4165-8EDE-19F062AA181E}" name="Column11194"/>
    <tableColumn id="11210" xr3:uid="{4F8C4122-C42E-4377-910C-80B195D759DE}" name="Column11195"/>
    <tableColumn id="11211" xr3:uid="{1AED026F-94B5-4CC3-B4B9-415BD95A64C7}" name="Column11196"/>
    <tableColumn id="11212" xr3:uid="{B9C13913-D11B-495B-8E8E-76FDC932F20F}" name="Column11197"/>
    <tableColumn id="11213" xr3:uid="{713BCAC4-14B5-462E-B245-50235F40C29A}" name="Column11198"/>
    <tableColumn id="11214" xr3:uid="{F8014717-B8CB-4D5D-A473-6420F6635AEF}" name="Column11199"/>
    <tableColumn id="11215" xr3:uid="{EADD2E57-D92B-42D5-96B8-F467A616B151}" name="Column11200"/>
    <tableColumn id="11216" xr3:uid="{17D4C8D1-E164-49AD-A597-7FA746C17608}" name="Column11201"/>
    <tableColumn id="11217" xr3:uid="{1E485320-F1DA-42A2-976E-70B4D77866FF}" name="Column11202"/>
    <tableColumn id="11218" xr3:uid="{18ED6EC2-F4FD-4B27-BE1A-0501A3CC7D36}" name="Column11203"/>
    <tableColumn id="11219" xr3:uid="{1D50DE56-16CE-41D2-A312-628B4E57339C}" name="Column11204"/>
    <tableColumn id="11220" xr3:uid="{82B0EAA4-C445-41E1-B570-6A366BDD5B29}" name="Column11205"/>
    <tableColumn id="11221" xr3:uid="{A4416962-6732-4899-B9E2-4FD7BFD7D39A}" name="Column11206"/>
    <tableColumn id="11222" xr3:uid="{AF4257E6-3432-4822-809E-04B1ED98B00D}" name="Column11207"/>
    <tableColumn id="11223" xr3:uid="{92991FC1-6C86-4637-83FE-C6E646B007EA}" name="Column11208"/>
    <tableColumn id="11224" xr3:uid="{ABF6163F-A8F7-45E7-8728-581E89420A0A}" name="Column11209"/>
    <tableColumn id="11225" xr3:uid="{9DD01335-894F-4F62-B617-AA8EBD30E3D3}" name="Column11210"/>
    <tableColumn id="11226" xr3:uid="{3C247DF5-A86C-4F44-A8D6-04060981AE15}" name="Column11211"/>
    <tableColumn id="11227" xr3:uid="{80716622-BC64-40BF-A34F-182221A5B567}" name="Column11212"/>
    <tableColumn id="11228" xr3:uid="{43181680-1597-4E86-81C6-C960B0FEAA43}" name="Column11213"/>
    <tableColumn id="11229" xr3:uid="{BAE1AB07-037D-44F3-8BDB-4C9B463B9C91}" name="Column11214"/>
    <tableColumn id="11230" xr3:uid="{9281246C-CC48-4E5C-8403-D4FEA5C2F35E}" name="Column11215"/>
    <tableColumn id="11231" xr3:uid="{F8D34100-028B-4B80-B3E5-37994F0A34ED}" name="Column11216"/>
    <tableColumn id="11232" xr3:uid="{F2ACEF8A-D1E2-4842-921F-8CD06390AE1F}" name="Column11217"/>
    <tableColumn id="11233" xr3:uid="{9ADD04CD-9A65-4930-9D7F-F5BD124BC046}" name="Column11218"/>
    <tableColumn id="11234" xr3:uid="{FB906584-2610-4184-B8C5-0BAEFA627F35}" name="Column11219"/>
    <tableColumn id="11235" xr3:uid="{D6B29B96-6A44-4FCF-A199-526E642ECC6F}" name="Column11220"/>
    <tableColumn id="11236" xr3:uid="{C12F9096-4988-4B42-AD9F-C560781BFAE6}" name="Column11221"/>
    <tableColumn id="11237" xr3:uid="{3B3EC311-B02E-4F1B-8CBE-8825DBB45174}" name="Column11222"/>
    <tableColumn id="11238" xr3:uid="{638B24BA-DC1B-471F-8BB3-56E1A83EAF2D}" name="Column11223"/>
    <tableColumn id="11239" xr3:uid="{BE69CBFF-3FA7-4795-89EE-CC3F9E636A70}" name="Column11224"/>
    <tableColumn id="11240" xr3:uid="{812929CE-CDD4-4855-AD59-5912F48384A5}" name="Column11225"/>
    <tableColumn id="11241" xr3:uid="{A325DC60-B2E6-416B-B3D0-9DD7C55999EF}" name="Column11226"/>
    <tableColumn id="11242" xr3:uid="{B02395BC-6501-439E-8953-AB81C30DCCE6}" name="Column11227"/>
    <tableColumn id="11243" xr3:uid="{D5F0FB95-9E6D-40B2-A4BE-234E8C6E55BC}" name="Column11228"/>
    <tableColumn id="11244" xr3:uid="{265DC02B-06FC-4C39-8F14-451D799FB1F1}" name="Column11229"/>
    <tableColumn id="11245" xr3:uid="{F5EAA1C2-CBCC-427E-A6B4-8F2D1DDAC241}" name="Column11230"/>
    <tableColumn id="11246" xr3:uid="{B3EBF93A-F34B-4EA7-9022-1122CAA24EA4}" name="Column11231"/>
    <tableColumn id="11247" xr3:uid="{63B5AE66-5934-4C63-9405-D1DEFD1A88C0}" name="Column11232"/>
    <tableColumn id="11248" xr3:uid="{1B7C318E-8916-4E1A-8976-0D19AC272713}" name="Column11233"/>
    <tableColumn id="11249" xr3:uid="{4003448B-5A7A-40B0-9D7A-9F0C8E97A5DF}" name="Column11234"/>
    <tableColumn id="11250" xr3:uid="{D8E0AEEC-D511-48FB-BF2C-A477C7B3C530}" name="Column11235"/>
    <tableColumn id="11251" xr3:uid="{8CC75990-1E5D-41E9-AFDC-58694DF2FEB4}" name="Column11236"/>
    <tableColumn id="11252" xr3:uid="{44FA696E-ACAF-47F7-B5B1-E36E857A21B5}" name="Column11237"/>
    <tableColumn id="11253" xr3:uid="{507CD3BF-CAB1-41A0-83AF-84886AF262E0}" name="Column11238"/>
    <tableColumn id="11254" xr3:uid="{0B076E8A-D3C2-4648-829D-C4A90450FAD7}" name="Column11239"/>
    <tableColumn id="11255" xr3:uid="{A8E8697E-6EF7-48B3-A745-A745332382CA}" name="Column11240"/>
    <tableColumn id="11256" xr3:uid="{31A32C09-9B4B-4F0C-835B-94BA5FFD87F7}" name="Column11241"/>
    <tableColumn id="11257" xr3:uid="{FF4BFCD7-D0C5-4A66-B793-6509A7F40A0D}" name="Column11242"/>
    <tableColumn id="11258" xr3:uid="{62C7170E-4152-4CF3-B4DA-44B2014222C8}" name="Column11243"/>
    <tableColumn id="11259" xr3:uid="{EB1C4744-49A6-4780-A70A-89DD204D80F1}" name="Column11244"/>
    <tableColumn id="11260" xr3:uid="{8D66818F-547C-44F7-8BC9-DDC457177EAF}" name="Column11245"/>
    <tableColumn id="11261" xr3:uid="{7C9E37F8-23DE-47C0-9C61-37851E1AB0F5}" name="Column11246"/>
    <tableColumn id="11262" xr3:uid="{00AB0FC5-FF8A-4674-BFC1-B23E9303C704}" name="Column11247"/>
    <tableColumn id="11263" xr3:uid="{3A4A1B7A-6ADE-41E0-A89D-CD83BF303ADA}" name="Column11248"/>
    <tableColumn id="11264" xr3:uid="{D39C40D2-3E29-4428-8E5F-870FACF9A6F3}" name="Column11249"/>
    <tableColumn id="11265" xr3:uid="{A18E72B9-F379-4506-A8E1-D67262FE98C3}" name="Column11250"/>
    <tableColumn id="11266" xr3:uid="{85FDDB85-26EC-4356-9825-7A84F3809D93}" name="Column11251"/>
    <tableColumn id="11267" xr3:uid="{4CA91C59-C12E-410D-AD40-ED6459ABE3D7}" name="Column11252"/>
    <tableColumn id="11268" xr3:uid="{1C5E7B1F-5FF3-476C-A400-097B8E8B5BB6}" name="Column11253"/>
    <tableColumn id="11269" xr3:uid="{E569E691-4C4B-4668-94A6-10755F4D57B8}" name="Column11254"/>
    <tableColumn id="11270" xr3:uid="{18A441FA-5724-4B1A-82C6-E53EEAA45D1E}" name="Column11255"/>
    <tableColumn id="11271" xr3:uid="{71E24322-9CFE-4176-9318-93D9C5543C2B}" name="Column11256"/>
    <tableColumn id="11272" xr3:uid="{A0AE2BA3-9375-4665-BADE-8EEC0047FF83}" name="Column11257"/>
    <tableColumn id="11273" xr3:uid="{A5979C19-AAF4-45B2-8E6D-C655230EF76C}" name="Column11258"/>
    <tableColumn id="11274" xr3:uid="{A5DCCB3B-A909-4123-9789-55D6579CB158}" name="Column11259"/>
    <tableColumn id="11275" xr3:uid="{9EB74CAA-F68E-4548-A7AA-A2675D9488EB}" name="Column11260"/>
    <tableColumn id="11276" xr3:uid="{1A9E9EB8-7D6F-4E78-AD0B-15A2FFECE502}" name="Column11261"/>
    <tableColumn id="11277" xr3:uid="{5F22DFC7-AD05-45B8-8810-157640E85137}" name="Column11262"/>
    <tableColumn id="11278" xr3:uid="{9BF3CCC6-7896-41CF-B1B0-01C4E2072C45}" name="Column11263"/>
    <tableColumn id="11279" xr3:uid="{A55CA234-583D-4160-9D32-F27FFB020675}" name="Column11264"/>
    <tableColumn id="11280" xr3:uid="{CF84608C-48D7-477E-BCC1-182D84056E0E}" name="Column11265"/>
    <tableColumn id="11281" xr3:uid="{121D8BD0-E112-4BD0-8476-761748DE2156}" name="Column11266"/>
    <tableColumn id="11282" xr3:uid="{7B274245-9CE3-4279-A926-584893E110D4}" name="Column11267"/>
    <tableColumn id="11283" xr3:uid="{BF9A2ADC-38C3-4CEE-837B-807CE37B3862}" name="Column11268"/>
    <tableColumn id="11284" xr3:uid="{337382F9-C842-4507-90AD-A2E6EB937DDC}" name="Column11269"/>
    <tableColumn id="11285" xr3:uid="{7D0A9488-C227-4738-86B5-9F187DF0325B}" name="Column11270"/>
    <tableColumn id="11286" xr3:uid="{5B1FD243-D1AC-487E-818F-981BFB857C00}" name="Column11271"/>
    <tableColumn id="11287" xr3:uid="{675492C0-BCA7-49D4-8C25-F08878E0F163}" name="Column11272"/>
    <tableColumn id="11288" xr3:uid="{5B999EDF-85B5-4FCC-B816-B57A0AA84238}" name="Column11273"/>
    <tableColumn id="11289" xr3:uid="{17356757-22F3-472A-BDB8-D036603E853E}" name="Column11274"/>
    <tableColumn id="11290" xr3:uid="{A32F7AA9-4B2C-4466-A41F-381BC209DCB8}" name="Column11275"/>
    <tableColumn id="11291" xr3:uid="{0B0A856B-B2C2-4699-9C0B-A5A5564E56AE}" name="Column11276"/>
    <tableColumn id="11292" xr3:uid="{036957C6-B5A6-4061-A209-1FA301121CF8}" name="Column11277"/>
    <tableColumn id="11293" xr3:uid="{B651B01D-9752-4CFE-98CE-7AB7F95CD132}" name="Column11278"/>
    <tableColumn id="11294" xr3:uid="{824712BE-8B91-4855-8E84-8F89670F59C5}" name="Column11279"/>
    <tableColumn id="11295" xr3:uid="{1DBCB0D4-4D45-48BA-8B3D-47DCC0730ABA}" name="Column11280"/>
    <tableColumn id="11296" xr3:uid="{579E7A7A-CF5B-407B-901F-217AF508F013}" name="Column11281"/>
    <tableColumn id="11297" xr3:uid="{1A4B8D6C-9A71-4810-8A5F-DDEA0D19CC9E}" name="Column11282"/>
    <tableColumn id="11298" xr3:uid="{485EC92D-AB26-4356-9A72-6C1010726400}" name="Column11283"/>
    <tableColumn id="11299" xr3:uid="{34F0439B-1D4E-4E14-AE96-A1362D510972}" name="Column11284"/>
    <tableColumn id="11300" xr3:uid="{53535CA9-3356-4305-B676-9DD5FDAC4CE5}" name="Column11285"/>
    <tableColumn id="11301" xr3:uid="{4553D329-EBFF-446F-A366-897B9E40836A}" name="Column11286"/>
    <tableColumn id="11302" xr3:uid="{1BBCEA73-CBEF-4C00-A29B-1431F80A0784}" name="Column11287"/>
    <tableColumn id="11303" xr3:uid="{29D6DA61-A567-4BD7-97BA-E5375D23C466}" name="Column11288"/>
    <tableColumn id="11304" xr3:uid="{8CBBC6A6-40F9-469A-AAA0-DBF58CF644DF}" name="Column11289"/>
    <tableColumn id="11305" xr3:uid="{EC0EC813-3A4D-4ADD-90CB-CFC4752E1167}" name="Column11290"/>
    <tableColumn id="11306" xr3:uid="{0E849E05-A10B-4C0E-BE1F-ABE30F002FA3}" name="Column11291"/>
    <tableColumn id="11307" xr3:uid="{75448D6F-118D-4E04-8639-FD5D5B607220}" name="Column11292"/>
    <tableColumn id="11308" xr3:uid="{E63BBED5-EC53-41E3-9F28-D6965FD43AEE}" name="Column11293"/>
    <tableColumn id="11309" xr3:uid="{5C829C99-4F72-49AF-BB17-B308D8CD6D51}" name="Column11294"/>
    <tableColumn id="11310" xr3:uid="{1D6BDC2E-9616-4113-A539-6CF5736FA114}" name="Column11295"/>
    <tableColumn id="11311" xr3:uid="{F1D5493B-3791-474E-8F12-248C1475868A}" name="Column11296"/>
    <tableColumn id="11312" xr3:uid="{94FF2794-B5F6-4425-AC87-2E4E20630234}" name="Column11297"/>
    <tableColumn id="11313" xr3:uid="{56943CD6-2996-4A59-A73D-A30525A3583D}" name="Column11298"/>
    <tableColumn id="11314" xr3:uid="{5BC549B7-D82D-4987-A0F8-A7434EC0EB46}" name="Column11299"/>
    <tableColumn id="11315" xr3:uid="{D3F8AE1F-8155-4CA8-9082-202B87D03673}" name="Column11300"/>
    <tableColumn id="11316" xr3:uid="{67ED38C1-005D-44E4-876E-E598811C670F}" name="Column11301"/>
    <tableColumn id="11317" xr3:uid="{A631BE9A-852E-4FEB-937F-6F941588E8A0}" name="Column11302"/>
    <tableColumn id="11318" xr3:uid="{D1202D4F-A90D-4A52-90AA-A50E7580BEB7}" name="Column11303"/>
    <tableColumn id="11319" xr3:uid="{E7C20004-B678-4F01-BD51-BD42A3DBAAEC}" name="Column11304"/>
    <tableColumn id="11320" xr3:uid="{4C0008FA-1B62-4681-8341-948A73D99573}" name="Column11305"/>
    <tableColumn id="11321" xr3:uid="{3D1951CA-DE1E-4C6C-BE2F-68827FE50196}" name="Column11306"/>
    <tableColumn id="11322" xr3:uid="{AA1772C9-8D7C-4F11-9274-F2490A283096}" name="Column11307"/>
    <tableColumn id="11323" xr3:uid="{71233634-FFE0-4A1B-B620-2C6155652FED}" name="Column11308"/>
    <tableColumn id="11324" xr3:uid="{5673F1BE-AF56-4DB1-9E72-A2087644A129}" name="Column11309"/>
    <tableColumn id="11325" xr3:uid="{133A1BF7-6CD1-4D01-A09A-60D5BFA8B6B8}" name="Column11310"/>
    <tableColumn id="11326" xr3:uid="{15CC7298-6355-405E-A53A-E8214C3B7F52}" name="Column11311"/>
    <tableColumn id="11327" xr3:uid="{6E3145C3-8737-458C-82B1-7FEE90D1F400}" name="Column11312"/>
    <tableColumn id="11328" xr3:uid="{00876DAA-57AC-48FB-BF3C-9DFF52C8F569}" name="Column11313"/>
    <tableColumn id="11329" xr3:uid="{98948FFA-2CE8-42D3-81D4-D7617D903F86}" name="Column11314"/>
    <tableColumn id="11330" xr3:uid="{1250D689-2108-4D63-A297-8F9E715780A2}" name="Column11315"/>
    <tableColumn id="11331" xr3:uid="{80308BA2-E622-4E7B-AFB3-358434E204B8}" name="Column11316"/>
    <tableColumn id="11332" xr3:uid="{8151F66A-C2AE-4DBB-99DF-013AB3DB012A}" name="Column11317"/>
    <tableColumn id="11333" xr3:uid="{801FD7A7-7B76-4F7B-813F-9C51C5F731DE}" name="Column11318"/>
    <tableColumn id="11334" xr3:uid="{5F3792C9-DDF9-4997-A38D-052C93AF3F17}" name="Column11319"/>
    <tableColumn id="11335" xr3:uid="{1498C53F-DFC7-42A4-86FE-978764E38767}" name="Column11320"/>
    <tableColumn id="11336" xr3:uid="{BF461739-7FCA-476C-85CC-BEB309CBE567}" name="Column11321"/>
    <tableColumn id="11337" xr3:uid="{1017C7B3-8714-403E-85D3-D667441F5CE0}" name="Column11322"/>
    <tableColumn id="11338" xr3:uid="{270C8BA8-E757-456D-8D46-31DCA80C5A88}" name="Column11323"/>
    <tableColumn id="11339" xr3:uid="{DB0DED81-683C-45A2-990A-6A855ABA0A17}" name="Column11324"/>
    <tableColumn id="11340" xr3:uid="{FAB586D0-41DC-4ECB-B9BB-E1DC264ABD39}" name="Column11325"/>
    <tableColumn id="11341" xr3:uid="{D75CD08C-C832-4908-9CF4-5D8DC4E402D5}" name="Column11326"/>
    <tableColumn id="11342" xr3:uid="{820193F7-B46D-439C-AC7B-A1F6CFBFB3CD}" name="Column11327"/>
    <tableColumn id="11343" xr3:uid="{C84BEAB5-AF29-4722-8752-16C525969B4B}" name="Column11328"/>
    <tableColumn id="11344" xr3:uid="{8143632C-6AFF-4101-AE27-919B621A560F}" name="Column11329"/>
    <tableColumn id="11345" xr3:uid="{7293D6F1-8581-4E38-8068-8A854EDA58B3}" name="Column11330"/>
    <tableColumn id="11346" xr3:uid="{B1969D1B-C1FA-4A49-8E75-0353F7F7AF9C}" name="Column11331"/>
    <tableColumn id="11347" xr3:uid="{E4E0B0FD-D5E6-40FC-B98A-ABE2D1613BDA}" name="Column11332"/>
    <tableColumn id="11348" xr3:uid="{EA137AD5-1831-4CA0-A32D-6CE02C099EB4}" name="Column11333"/>
    <tableColumn id="11349" xr3:uid="{544F39BB-6FB1-4499-A6DD-1CEA67CB5DB1}" name="Column11334"/>
    <tableColumn id="11350" xr3:uid="{728FF983-E7F3-45F9-A35C-24BEAD5FF433}" name="Column11335"/>
    <tableColumn id="11351" xr3:uid="{4B69E38E-BE28-4BB8-B900-84063EC700E2}" name="Column11336"/>
    <tableColumn id="11352" xr3:uid="{5194B73C-7CFA-4979-B660-FA63C10B1BE2}" name="Column11337"/>
    <tableColumn id="11353" xr3:uid="{6CDD2705-2F5F-4938-AD69-5BF9FBF21AED}" name="Column11338"/>
    <tableColumn id="11354" xr3:uid="{8946AEF1-9B42-40BF-B27D-8EA210E6F103}" name="Column11339"/>
    <tableColumn id="11355" xr3:uid="{D76B0552-C882-4E1D-B524-2AC22531F1EA}" name="Column11340"/>
    <tableColumn id="11356" xr3:uid="{1270CC89-D069-451A-A981-A55415761987}" name="Column11341"/>
    <tableColumn id="11357" xr3:uid="{1D09FBF9-6931-4928-BDEE-0417AC24AFC0}" name="Column11342"/>
    <tableColumn id="11358" xr3:uid="{76AA34D5-7C76-40FC-ABB8-B7FFEE9599E9}" name="Column11343"/>
    <tableColumn id="11359" xr3:uid="{AD763E02-E75D-4B9F-B269-B838D5BF46AF}" name="Column11344"/>
    <tableColumn id="11360" xr3:uid="{1D55C9F8-9199-47B4-814F-24A5F04F1BD2}" name="Column11345"/>
    <tableColumn id="11361" xr3:uid="{E1619EC4-B674-4E07-B53A-42499F4239DA}" name="Column11346"/>
    <tableColumn id="11362" xr3:uid="{51E1E432-6855-4174-B5D1-D212B97E0AF7}" name="Column11347"/>
    <tableColumn id="11363" xr3:uid="{08C6E029-7CA0-44E0-8BC1-927F8FD30ADA}" name="Column11348"/>
    <tableColumn id="11364" xr3:uid="{0C8C7323-08F3-4F7F-8196-5DF46A1A2DE2}" name="Column11349"/>
    <tableColumn id="11365" xr3:uid="{7D4C70AA-0CD9-4DC0-9D34-A4485C940064}" name="Column11350"/>
    <tableColumn id="11366" xr3:uid="{0D10626F-049D-4CF9-8AD0-491DD40791B8}" name="Column11351"/>
    <tableColumn id="11367" xr3:uid="{3021C776-EAC6-4F1B-8C66-40DD8AD525EA}" name="Column11352"/>
    <tableColumn id="11368" xr3:uid="{4444656F-CA3D-4AE8-AEE2-6462A04934BB}" name="Column11353"/>
    <tableColumn id="11369" xr3:uid="{565BBE14-F26A-4134-A7D5-F046EECE8ECD}" name="Column11354"/>
    <tableColumn id="11370" xr3:uid="{50590DFA-B1F3-40AB-8744-3A4CAA43E0DC}" name="Column11355"/>
    <tableColumn id="11371" xr3:uid="{45E7E070-35A5-40BE-BE89-E482280605EA}" name="Column11356"/>
    <tableColumn id="11372" xr3:uid="{5D2B8F19-4137-4B98-8677-FED99DE1F83F}" name="Column11357"/>
    <tableColumn id="11373" xr3:uid="{9403D028-B075-4FF1-AB30-C1E50C71129C}" name="Column11358"/>
    <tableColumn id="11374" xr3:uid="{0325D130-31E9-4AFE-A2EC-05A4B2557092}" name="Column11359"/>
    <tableColumn id="11375" xr3:uid="{E1373BD2-29B5-4A1A-B650-EDCCE5127710}" name="Column11360"/>
    <tableColumn id="11376" xr3:uid="{2DCB6DCE-B787-401D-AB49-E1AA6C8B8822}" name="Column11361"/>
    <tableColumn id="11377" xr3:uid="{006E37CA-8AA2-475B-B27C-E39B4FF88C37}" name="Column11362"/>
    <tableColumn id="11378" xr3:uid="{F3AE53F8-8C1C-4DA4-AFF8-3095E7CD30CE}" name="Column11363"/>
    <tableColumn id="11379" xr3:uid="{6148228F-69AA-4CE3-B47D-BE7B1F47A379}" name="Column11364"/>
    <tableColumn id="11380" xr3:uid="{454C5B07-E923-408A-BFD1-AAC36B6D3355}" name="Column11365"/>
    <tableColumn id="11381" xr3:uid="{ED6B943C-50C9-42D9-91E2-4FECD4FA870D}" name="Column11366"/>
    <tableColumn id="11382" xr3:uid="{72AACB7F-2B02-432A-BBCC-4232E613BDFF}" name="Column11367"/>
    <tableColumn id="11383" xr3:uid="{0E051243-009C-4918-AFDD-D689EE722797}" name="Column11368"/>
    <tableColumn id="11384" xr3:uid="{D1312C11-97F9-4BAE-8F32-8FEDE0FDB3E1}" name="Column11369"/>
    <tableColumn id="11385" xr3:uid="{1D7434FF-3B8C-443A-A418-7CBEB7FB4172}" name="Column11370"/>
    <tableColumn id="11386" xr3:uid="{9E8F6AAD-5F30-4569-815B-FF785F7A78FB}" name="Column11371"/>
    <tableColumn id="11387" xr3:uid="{7F966746-33F9-428C-9623-D5D070FDC11D}" name="Column11372"/>
    <tableColumn id="11388" xr3:uid="{33DA65CC-32CD-451B-A87F-F2911654E187}" name="Column11373"/>
    <tableColumn id="11389" xr3:uid="{845503E3-A9FF-4808-8AFF-8A222E38B411}" name="Column11374"/>
    <tableColumn id="11390" xr3:uid="{DDB9EB27-716D-4A0C-BC1C-53B1913E5BD6}" name="Column11375"/>
    <tableColumn id="11391" xr3:uid="{E1B673DE-44B3-469D-952C-0BA5C7719EFE}" name="Column11376"/>
    <tableColumn id="11392" xr3:uid="{442852FC-47C1-4C3B-9466-29439503D69E}" name="Column11377"/>
    <tableColumn id="11393" xr3:uid="{9CE52473-173E-41E6-92D6-BF7DDE823967}" name="Column11378"/>
    <tableColumn id="11394" xr3:uid="{38124C27-8C39-490D-BE96-C497C9FC26D7}" name="Column11379"/>
    <tableColumn id="11395" xr3:uid="{DB23FDEF-0C62-4FDB-B92C-64AA928F2DC1}" name="Column11380"/>
    <tableColumn id="11396" xr3:uid="{0A692C68-90BA-406A-AE65-8A87F999FFA5}" name="Column11381"/>
    <tableColumn id="11397" xr3:uid="{4C4EF56D-4DCC-426E-86E2-7B3AC5EB26C1}" name="Column11382"/>
    <tableColumn id="11398" xr3:uid="{1A1A4327-4D81-42A3-BB30-C026D81D3870}" name="Column11383"/>
    <tableColumn id="11399" xr3:uid="{29E690A6-7CC2-4A7B-814C-383DAE6144F8}" name="Column11384"/>
    <tableColumn id="11400" xr3:uid="{6EA7047A-67C5-47EA-8C2E-91FE2EC9334B}" name="Column11385"/>
    <tableColumn id="11401" xr3:uid="{F922AEB6-0526-4F45-9A7E-8DF0B98588D6}" name="Column11386"/>
    <tableColumn id="11402" xr3:uid="{FE2E545B-6B77-46D8-80AA-1BB67471E110}" name="Column11387"/>
    <tableColumn id="11403" xr3:uid="{D357ECB5-DBC6-4ECD-BCC0-F72E9F98DF89}" name="Column11388"/>
    <tableColumn id="11404" xr3:uid="{D26B3147-FAF5-461E-964B-12AD6D42E3DF}" name="Column11389"/>
    <tableColumn id="11405" xr3:uid="{27572E84-C8DE-457A-A906-15B86B9532A2}" name="Column11390"/>
    <tableColumn id="11406" xr3:uid="{871EF1E5-B41C-4CB7-8CC7-3670931EC627}" name="Column11391"/>
    <tableColumn id="11407" xr3:uid="{771219D4-83FE-4040-B586-6E82368CFC36}" name="Column11392"/>
    <tableColumn id="11408" xr3:uid="{4ECB2199-6184-4FF2-AB1B-75FA1AD19746}" name="Column11393"/>
    <tableColumn id="11409" xr3:uid="{C9684FE0-61D7-478C-95FC-E5D9964DA198}" name="Column11394"/>
    <tableColumn id="11410" xr3:uid="{AA0E97A4-543B-4BCB-A445-4C382E794A16}" name="Column11395"/>
    <tableColumn id="11411" xr3:uid="{9130EADC-862A-4434-B8F6-4995A8152DCE}" name="Column11396"/>
    <tableColumn id="11412" xr3:uid="{467005CF-A954-45BC-9B46-1781F1CAA851}" name="Column11397"/>
    <tableColumn id="11413" xr3:uid="{69CC9247-15AA-4D77-8F44-47DD13BFD0CE}" name="Column11398"/>
    <tableColumn id="11414" xr3:uid="{9AD2D2E2-4CFF-438B-B91E-830104E98CD2}" name="Column11399"/>
    <tableColumn id="11415" xr3:uid="{804601D5-34BE-40E1-8B3A-314DCB66F148}" name="Column11400"/>
    <tableColumn id="11416" xr3:uid="{F3E82220-44BA-483E-B502-B9A912ADAF05}" name="Column11401"/>
    <tableColumn id="11417" xr3:uid="{3332AFA7-1319-4E0F-96C7-1A9D898CFD40}" name="Column11402"/>
    <tableColumn id="11418" xr3:uid="{77F001DB-F017-41EE-B294-0247FD2D1C29}" name="Column11403"/>
    <tableColumn id="11419" xr3:uid="{7AD0F835-C29E-44D2-91C0-DAC6F12E1061}" name="Column11404"/>
    <tableColumn id="11420" xr3:uid="{FD1EDC7D-A26B-4BFA-A775-592A4252C1FF}" name="Column11405"/>
    <tableColumn id="11421" xr3:uid="{C40C58AC-C7D0-4AF9-A8CD-D3050EEBA1B8}" name="Column11406"/>
    <tableColumn id="11422" xr3:uid="{CFD3B5B9-65B6-450D-99BD-9E247FCD1738}" name="Column11407"/>
    <tableColumn id="11423" xr3:uid="{333A018D-C5C2-4B75-B9FF-AE0E7066BE53}" name="Column11408"/>
    <tableColumn id="11424" xr3:uid="{B1E0F41B-6436-4FDF-A240-1F4C531F79B0}" name="Column11409"/>
    <tableColumn id="11425" xr3:uid="{FF089CC6-1125-42A2-8629-5D8C6508138B}" name="Column11410"/>
    <tableColumn id="11426" xr3:uid="{8625A633-E71A-4AD8-A3B0-96B780F54A25}" name="Column11411"/>
    <tableColumn id="11427" xr3:uid="{3D3C1809-AC1E-4FCC-9A72-5B1F69FADA9D}" name="Column11412"/>
    <tableColumn id="11428" xr3:uid="{429F05ED-FA2F-4BD4-B68B-41A11EAAAA8B}" name="Column11413"/>
    <tableColumn id="11429" xr3:uid="{E9BC320D-ACE6-4149-B537-B5DBB7E7EDBA}" name="Column11414"/>
    <tableColumn id="11430" xr3:uid="{9618875D-C14A-4A38-A0F6-35060AF0AAF5}" name="Column11415"/>
    <tableColumn id="11431" xr3:uid="{6CF012C7-D676-4E31-8B3D-937EE4DA4A5D}" name="Column11416"/>
    <tableColumn id="11432" xr3:uid="{51B7F405-AFA1-4316-A9C2-03A4BAAED7E7}" name="Column11417"/>
    <tableColumn id="11433" xr3:uid="{28185174-301B-42F1-8AED-7796AFCF444C}" name="Column11418"/>
    <tableColumn id="11434" xr3:uid="{19393349-24CE-4D0F-B8CA-23189448DCB4}" name="Column11419"/>
    <tableColumn id="11435" xr3:uid="{F3664F66-5380-4166-AB50-A9E43D3F4A00}" name="Column11420"/>
    <tableColumn id="11436" xr3:uid="{F8FFF3E3-5AC9-48F4-89A3-21D7DC4855BC}" name="Column11421"/>
    <tableColumn id="11437" xr3:uid="{2BFAB5DA-EA2E-48A2-A207-EE16F51310AA}" name="Column11422"/>
    <tableColumn id="11438" xr3:uid="{C841A816-BC29-444B-BC79-985C5874533E}" name="Column11423"/>
    <tableColumn id="11439" xr3:uid="{58737329-7C9E-4B50-8BEF-EC14C2FAEDD7}" name="Column11424"/>
    <tableColumn id="11440" xr3:uid="{FE5FB48E-7826-46B4-8C94-C5130FC02E06}" name="Column11425"/>
    <tableColumn id="11441" xr3:uid="{54B8DE76-374E-498E-BD94-E60519F1F3FB}" name="Column11426"/>
    <tableColumn id="11442" xr3:uid="{6950B371-1175-49BB-A4B7-F421E1189539}" name="Column11427"/>
    <tableColumn id="11443" xr3:uid="{916A79EF-AB4C-492A-8C02-73981D26AC0F}" name="Column11428"/>
    <tableColumn id="11444" xr3:uid="{AA4AF283-5B4E-4333-8B18-70957DDD2C7B}" name="Column11429"/>
    <tableColumn id="11445" xr3:uid="{B1F922BF-6C99-468A-8052-923C1D8F510B}" name="Column11430"/>
    <tableColumn id="11446" xr3:uid="{C444E133-3ED1-44A3-AE09-534ABBDE6B3C}" name="Column11431"/>
    <tableColumn id="11447" xr3:uid="{CC0991AF-3FE5-4130-8F63-F29598E19A5A}" name="Column11432"/>
    <tableColumn id="11448" xr3:uid="{B1BA7878-A71F-4D34-A967-D6A61972636B}" name="Column11433"/>
    <tableColumn id="11449" xr3:uid="{03647D5B-923E-413C-89B1-AA8D9DBC2D32}" name="Column11434"/>
    <tableColumn id="11450" xr3:uid="{30048339-9940-4FCE-9855-6132677B5F54}" name="Column11435"/>
    <tableColumn id="11451" xr3:uid="{ED104414-4E63-4983-B8B1-1587EF11DBEF}" name="Column11436"/>
    <tableColumn id="11452" xr3:uid="{95E198D4-A201-41A4-A141-AB2D6C9C66DF}" name="Column11437"/>
    <tableColumn id="11453" xr3:uid="{90209937-0BBE-4D1F-AFFF-9E7611DEDED5}" name="Column11438"/>
    <tableColumn id="11454" xr3:uid="{35ADD65B-5898-49D7-9DA5-F9DC51CD9BF6}" name="Column11439"/>
    <tableColumn id="11455" xr3:uid="{D8731226-0349-4126-8DB8-7A11205B7016}" name="Column11440"/>
    <tableColumn id="11456" xr3:uid="{84B1BFFA-1E90-4A6D-BCBA-6D7AAA4348D6}" name="Column11441"/>
    <tableColumn id="11457" xr3:uid="{0D76A578-8DCB-4535-A59D-FA38F8383CDB}" name="Column11442"/>
    <tableColumn id="11458" xr3:uid="{F27C6E33-9FBF-42AE-8309-B91687E0073A}" name="Column11443"/>
    <tableColumn id="11459" xr3:uid="{1C0B564B-210A-4B1C-BA16-CF5FA107FAF6}" name="Column11444"/>
    <tableColumn id="11460" xr3:uid="{44034E90-C8FD-445B-A33F-4271026791A5}" name="Column11445"/>
    <tableColumn id="11461" xr3:uid="{56F98C1A-918B-4332-AC47-C3B4404EFEA0}" name="Column11446"/>
    <tableColumn id="11462" xr3:uid="{32CFB2DB-A209-4D6A-96BB-C03F276B2095}" name="Column11447"/>
    <tableColumn id="11463" xr3:uid="{F6EB9DD1-16CD-4A4C-84C2-487A14A33922}" name="Column11448"/>
    <tableColumn id="11464" xr3:uid="{D2F3CCD4-6917-4957-A402-F510F78EACB2}" name="Column11449"/>
    <tableColumn id="11465" xr3:uid="{37C3D0E7-0277-44ED-9A4E-D0BC8DE8709F}" name="Column11450"/>
    <tableColumn id="11466" xr3:uid="{D0F5A1DA-1256-4D7C-AA85-E415A1E2BE81}" name="Column11451"/>
    <tableColumn id="11467" xr3:uid="{37110F23-38F2-48F8-882C-85C8E166DBD8}" name="Column11452"/>
    <tableColumn id="11468" xr3:uid="{33F33451-5B16-45FD-80EB-BD45BEFA52CB}" name="Column11453"/>
    <tableColumn id="11469" xr3:uid="{3D32F093-B6FC-43AB-BFBC-1FAD7BD38DD8}" name="Column11454"/>
    <tableColumn id="11470" xr3:uid="{10844CA0-9B8F-4A64-8D6B-1B0850866CC7}" name="Column11455"/>
    <tableColumn id="11471" xr3:uid="{EB424D06-2ACC-41D1-B136-D2DD90584737}" name="Column11456"/>
    <tableColumn id="11472" xr3:uid="{650BCB06-30F0-4690-A0DA-681BB2A75AC9}" name="Column11457"/>
    <tableColumn id="11473" xr3:uid="{109F40BD-A65D-402E-9464-EB3C014DE45B}" name="Column11458"/>
    <tableColumn id="11474" xr3:uid="{125B8EFB-8C93-4B6C-8F35-D941F88FE62B}" name="Column11459"/>
    <tableColumn id="11475" xr3:uid="{9DF84E81-6BB4-4B6C-BED8-FD1D6C1CAC9C}" name="Column11460"/>
    <tableColumn id="11476" xr3:uid="{BE89BF63-E413-45E7-8833-762991DAD34C}" name="Column11461"/>
    <tableColumn id="11477" xr3:uid="{FABF795E-BA17-4D1C-BB98-63B038A971B4}" name="Column11462"/>
    <tableColumn id="11478" xr3:uid="{D3B72823-89DC-4FC6-B4F5-548B887CD46A}" name="Column11463"/>
    <tableColumn id="11479" xr3:uid="{5CAF6551-0A6F-44C7-8C84-54B4AF3BB120}" name="Column11464"/>
    <tableColumn id="11480" xr3:uid="{2892E893-8200-4F7A-B524-B7FEC0EE4B6E}" name="Column11465"/>
    <tableColumn id="11481" xr3:uid="{0750367A-DDC1-4825-8DCF-5A8144A2F174}" name="Column11466"/>
    <tableColumn id="11482" xr3:uid="{2F5D7AAA-653F-418D-932F-40BD4DDE44FF}" name="Column11467"/>
    <tableColumn id="11483" xr3:uid="{4E196672-5EEC-4C52-9FFE-E07A60B4DD1C}" name="Column11468"/>
    <tableColumn id="11484" xr3:uid="{24215567-A005-49DB-B6C8-438A26BE1AA8}" name="Column11469"/>
    <tableColumn id="11485" xr3:uid="{7EA871D9-8CB0-4B1D-A8FD-806240EBDFB3}" name="Column11470"/>
    <tableColumn id="11486" xr3:uid="{D6716728-AF9A-4FCF-98F1-4770125139AD}" name="Column11471"/>
    <tableColumn id="11487" xr3:uid="{593618C4-1B10-42FB-A602-8413CB7A3EE2}" name="Column11472"/>
    <tableColumn id="11488" xr3:uid="{2109F7D5-5A6B-406E-AC07-A5B5E1A72D81}" name="Column11473"/>
    <tableColumn id="11489" xr3:uid="{A640F243-69F0-46BE-A061-28EB9F4CCC0F}" name="Column11474"/>
    <tableColumn id="11490" xr3:uid="{761E5797-FBCA-4EA6-B22A-057761619EC9}" name="Column11475"/>
    <tableColumn id="11491" xr3:uid="{B0D463D5-3194-4822-88ED-AC4DBCEE6B7F}" name="Column11476"/>
    <tableColumn id="11492" xr3:uid="{1645F418-E13C-46B0-8224-3B48BB785328}" name="Column11477"/>
    <tableColumn id="11493" xr3:uid="{E318511D-F482-454C-95E9-14EF756246D1}" name="Column11478"/>
    <tableColumn id="11494" xr3:uid="{DD46F3F2-FC06-4640-B731-29228D859E18}" name="Column11479"/>
    <tableColumn id="11495" xr3:uid="{0CA1633D-DDF8-4EE4-9A44-AF74CC5B9857}" name="Column11480"/>
    <tableColumn id="11496" xr3:uid="{2FC743CD-D879-43BA-8F90-8D94913AD3E4}" name="Column11481"/>
    <tableColumn id="11497" xr3:uid="{29A771CC-5C87-4AB3-8247-52CC1CC25295}" name="Column11482"/>
    <tableColumn id="11498" xr3:uid="{5B037F7B-11ED-4F33-A876-762CF5EC23E5}" name="Column11483"/>
    <tableColumn id="11499" xr3:uid="{87994D79-A555-43EB-A443-4F21AFE29BD2}" name="Column11484"/>
    <tableColumn id="11500" xr3:uid="{55C3FA01-8B5E-44BA-BF36-A12044772DF6}" name="Column11485"/>
    <tableColumn id="11501" xr3:uid="{08B35B78-C9D0-46BA-841C-0625CBBA74CD}" name="Column11486"/>
    <tableColumn id="11502" xr3:uid="{CB1A4C15-BCBD-4654-9C1E-8B69F7B6FD37}" name="Column11487"/>
    <tableColumn id="11503" xr3:uid="{A8BB88F2-8CC3-45CE-97D6-6847129A9865}" name="Column11488"/>
    <tableColumn id="11504" xr3:uid="{FE775109-F322-4E7A-B536-D3014F386BF5}" name="Column11489"/>
    <tableColumn id="11505" xr3:uid="{4BE937CF-0A3D-4EA7-9ADE-39FD988E9DA0}" name="Column11490"/>
    <tableColumn id="11506" xr3:uid="{2D220E3B-501B-4891-96B8-CA9955EB9138}" name="Column11491"/>
    <tableColumn id="11507" xr3:uid="{ABB65C37-6467-4DE1-A4C3-DFD0AEA98DA0}" name="Column11492"/>
    <tableColumn id="11508" xr3:uid="{57389533-9794-45AB-8542-C50C4D497227}" name="Column11493"/>
    <tableColumn id="11509" xr3:uid="{7787910B-6A93-45BC-B77C-5D950F7D0415}" name="Column11494"/>
    <tableColumn id="11510" xr3:uid="{8A312F82-D1E1-457B-B44C-1BCA0EB141B3}" name="Column11495"/>
    <tableColumn id="11511" xr3:uid="{EC03E299-7942-4BF0-A933-59F0AB8C6DE3}" name="Column11496"/>
    <tableColumn id="11512" xr3:uid="{7AE9FCB3-94A2-49CD-98DE-C276D10F5523}" name="Column11497"/>
    <tableColumn id="11513" xr3:uid="{672BBE63-F509-425F-892A-2832B95E0C06}" name="Column11498"/>
    <tableColumn id="11514" xr3:uid="{C80D181B-97FE-4060-A131-0F2CAB778A76}" name="Column11499"/>
    <tableColumn id="11515" xr3:uid="{7FA90A07-E587-4C6E-8E9B-625A1FAD41F3}" name="Column11500"/>
    <tableColumn id="11516" xr3:uid="{CFA04BAD-B0E3-4A6A-99BC-F36EB4C8D398}" name="Column11501"/>
    <tableColumn id="11517" xr3:uid="{F7EE30AF-7CAD-4F4A-AF0F-30A581A17F07}" name="Column11502"/>
    <tableColumn id="11518" xr3:uid="{73961183-C868-4C88-A00D-05FA457ECF03}" name="Column11503"/>
    <tableColumn id="11519" xr3:uid="{590BD827-D824-476D-AE10-4BEC08113FC2}" name="Column11504"/>
    <tableColumn id="11520" xr3:uid="{918C0BD2-9098-4968-B7AC-92FCB6EFFE00}" name="Column11505"/>
    <tableColumn id="11521" xr3:uid="{BADC8355-2CF7-4402-A831-40B674230409}" name="Column11506"/>
    <tableColumn id="11522" xr3:uid="{E8C78A1E-79A2-481E-8A52-8B5704AE966F}" name="Column11507"/>
    <tableColumn id="11523" xr3:uid="{D6059FAB-4BFD-4F0F-B903-386A21046F97}" name="Column11508"/>
    <tableColumn id="11524" xr3:uid="{ED4D7E58-E821-4FC5-BDCC-41A85CB7900D}" name="Column11509"/>
    <tableColumn id="11525" xr3:uid="{F21E3A7A-2F2E-4D7F-A07B-1E8695C838BD}" name="Column11510"/>
    <tableColumn id="11526" xr3:uid="{A6789227-3720-499E-B7DB-AC99BFFF2B06}" name="Column11511"/>
    <tableColumn id="11527" xr3:uid="{A228593B-2636-4819-9732-6EDF65D62915}" name="Column11512"/>
    <tableColumn id="11528" xr3:uid="{A16D18E0-11AD-4C61-A741-DF697C839391}" name="Column11513"/>
    <tableColumn id="11529" xr3:uid="{1CABACD8-276A-4C57-9884-ECE0FFC65861}" name="Column11514"/>
    <tableColumn id="11530" xr3:uid="{35741EBE-9617-4B4A-9948-BCAE8AE68E31}" name="Column11515"/>
    <tableColumn id="11531" xr3:uid="{17250091-27F2-4CE5-9F3C-616F73FD5809}" name="Column11516"/>
    <tableColumn id="11532" xr3:uid="{2ED56C38-8AFF-4E02-A2F3-CF1D46E26FB2}" name="Column11517"/>
    <tableColumn id="11533" xr3:uid="{8E9066CC-1665-4784-AFD0-29BFC167C946}" name="Column11518"/>
    <tableColumn id="11534" xr3:uid="{92683DBE-0419-4357-8E65-093D5E7967C2}" name="Column11519"/>
    <tableColumn id="11535" xr3:uid="{D41E4123-B4E9-4A9C-8A14-672415AFB8A7}" name="Column11520"/>
    <tableColumn id="11536" xr3:uid="{FBCA9D65-F462-4B02-ABEA-EE165A5389BE}" name="Column11521"/>
    <tableColumn id="11537" xr3:uid="{FF8CEFE6-776B-4961-BB20-698FF2954811}" name="Column11522"/>
    <tableColumn id="11538" xr3:uid="{03C225C8-50E1-462E-9C6D-F731D6B0C474}" name="Column11523"/>
    <tableColumn id="11539" xr3:uid="{4D572D97-5589-4700-991B-5B1CCF9C5C50}" name="Column11524"/>
    <tableColumn id="11540" xr3:uid="{C8129CB8-A85B-4ED0-8B45-67B758150AB8}" name="Column11525"/>
    <tableColumn id="11541" xr3:uid="{71494A35-3DA5-4182-A154-62E84446E2ED}" name="Column11526"/>
    <tableColumn id="11542" xr3:uid="{5AA1980A-663F-4A57-AA95-C8B7DC966431}" name="Column11527"/>
    <tableColumn id="11543" xr3:uid="{DF065B7D-B7D7-432B-9F86-61AB3871180D}" name="Column11528"/>
    <tableColumn id="11544" xr3:uid="{F30B7BD0-5761-4050-A761-1941195F285C}" name="Column11529"/>
    <tableColumn id="11545" xr3:uid="{DF63F5DC-E206-4E6C-99B2-4E27886C0B76}" name="Column11530"/>
    <tableColumn id="11546" xr3:uid="{7EACAE1B-C936-45BD-8168-2D5C9C61153B}" name="Column11531"/>
    <tableColumn id="11547" xr3:uid="{2A20EC57-6C86-455F-98DA-B3AB0FA13EA7}" name="Column11532"/>
    <tableColumn id="11548" xr3:uid="{89F6FBDD-345E-42C2-897E-8334F252F6D3}" name="Column11533"/>
    <tableColumn id="11549" xr3:uid="{C0750736-B444-474D-8D9F-D7BDA766C5F2}" name="Column11534"/>
    <tableColumn id="11550" xr3:uid="{FB2CF4E0-F0AF-4A24-9031-A8A7904BCBBD}" name="Column11535"/>
    <tableColumn id="11551" xr3:uid="{7CC4810F-1250-4F26-A96A-ABE2E3DC0A10}" name="Column11536"/>
    <tableColumn id="11552" xr3:uid="{3C0FD455-196F-445C-A419-38D42D00FE27}" name="Column11537"/>
    <tableColumn id="11553" xr3:uid="{55190BD2-6A32-44CC-9721-4B423A1A1F28}" name="Column11538"/>
    <tableColumn id="11554" xr3:uid="{E3B0CBAF-216D-4D88-8613-EDBEA00D3C52}" name="Column11539"/>
    <tableColumn id="11555" xr3:uid="{FDFDD918-78E6-4A21-80B3-81B25DD50B49}" name="Column11540"/>
    <tableColumn id="11556" xr3:uid="{7E997085-F2AA-4960-A0E7-89F3458B88E7}" name="Column11541"/>
    <tableColumn id="11557" xr3:uid="{F333DE30-C8A9-4C15-B7FC-9E0EC2BE7508}" name="Column11542"/>
    <tableColumn id="11558" xr3:uid="{EF05DE93-E98C-4768-A266-8D5BDBCCEB04}" name="Column11543"/>
    <tableColumn id="11559" xr3:uid="{529F9E6B-3F98-41F1-B96D-8A1E69BE0C66}" name="Column11544"/>
    <tableColumn id="11560" xr3:uid="{800FCF24-C3F9-4F2B-B9DF-D5A2964987AD}" name="Column11545"/>
    <tableColumn id="11561" xr3:uid="{F9C62050-2297-4B11-A40E-9224E05E461F}" name="Column11546"/>
    <tableColumn id="11562" xr3:uid="{F734F704-E2C5-43FC-85C5-197418B4D152}" name="Column11547"/>
    <tableColumn id="11563" xr3:uid="{DEE73377-460E-433A-B5E7-3B5C3FBDA3FF}" name="Column11548"/>
    <tableColumn id="11564" xr3:uid="{FED08FB0-F4F3-4E41-9712-83F8AB5A65C8}" name="Column11549"/>
    <tableColumn id="11565" xr3:uid="{2D67E7E5-9550-4B20-A2A9-4013880E5605}" name="Column11550"/>
    <tableColumn id="11566" xr3:uid="{7748310E-9BF3-44DD-BE70-22046CEF55B6}" name="Column11551"/>
    <tableColumn id="11567" xr3:uid="{4A7A3347-F7C9-4B6D-9B6E-D3288A431BE2}" name="Column11552"/>
    <tableColumn id="11568" xr3:uid="{008F007E-5583-457A-800F-87D91DFF3992}" name="Column11553"/>
    <tableColumn id="11569" xr3:uid="{AD41FE79-ED34-4560-ADCE-A847D95926DF}" name="Column11554"/>
    <tableColumn id="11570" xr3:uid="{C728B085-452B-4444-95B2-7FC0CA93D9C2}" name="Column11555"/>
    <tableColumn id="11571" xr3:uid="{E589519A-0A59-4F80-B66E-AD695843D0FE}" name="Column11556"/>
    <tableColumn id="11572" xr3:uid="{69C6A430-BCBE-4C59-9E19-BA1A870523DF}" name="Column11557"/>
    <tableColumn id="11573" xr3:uid="{EDB111D3-5DC7-4838-98CC-55DB74CB8A01}" name="Column11558"/>
    <tableColumn id="11574" xr3:uid="{A06601F9-2895-4819-87C3-3051D39A7DB0}" name="Column11559"/>
    <tableColumn id="11575" xr3:uid="{F15B9286-5E92-4FB7-BEFC-38DE1075225E}" name="Column11560"/>
    <tableColumn id="11576" xr3:uid="{22E64A91-F65D-4BBF-8EE6-FBC9E2BD5767}" name="Column11561"/>
    <tableColumn id="11577" xr3:uid="{89A06724-58DB-4A2E-AE2D-811F60966959}" name="Column11562"/>
    <tableColumn id="11578" xr3:uid="{0AF8759E-DE37-4821-9B6D-85AC76A2F5B4}" name="Column11563"/>
    <tableColumn id="11579" xr3:uid="{4015BB55-84CE-4A62-B62E-4601BCC087D8}" name="Column11564"/>
    <tableColumn id="11580" xr3:uid="{D7C706AE-B1D6-4383-AB30-C82DF348DF59}" name="Column11565"/>
    <tableColumn id="11581" xr3:uid="{BF2C923F-DE6D-41B8-9DA2-030994316032}" name="Column11566"/>
    <tableColumn id="11582" xr3:uid="{6161681D-241D-4435-BF7E-27CEFF4BFFC8}" name="Column11567"/>
    <tableColumn id="11583" xr3:uid="{BE1301BA-7EA6-4C4D-A1C5-1281D2493436}" name="Column11568"/>
    <tableColumn id="11584" xr3:uid="{C1BA3180-3C6C-43BB-B9EA-9D47C333CC58}" name="Column11569"/>
    <tableColumn id="11585" xr3:uid="{464ECA39-710C-41FA-ABE8-85476F1F32B4}" name="Column11570"/>
    <tableColumn id="11586" xr3:uid="{AA1B9BE8-CAD9-4E6C-A046-8B09FF16306A}" name="Column11571"/>
    <tableColumn id="11587" xr3:uid="{27279984-B31F-4F73-BEB4-6602F2D58CF4}" name="Column11572"/>
    <tableColumn id="11588" xr3:uid="{349BE252-0AAE-406D-8F32-E416B1DBF59C}" name="Column11573"/>
    <tableColumn id="11589" xr3:uid="{56AC0782-4551-4AA1-8C6F-B15DC33E699E}" name="Column11574"/>
    <tableColumn id="11590" xr3:uid="{4F958BF3-6E8A-45E9-B713-3B1733EF4721}" name="Column11575"/>
    <tableColumn id="11591" xr3:uid="{4CD579E9-99E5-4775-91CE-1B55BBDBE722}" name="Column11576"/>
    <tableColumn id="11592" xr3:uid="{DC097EA7-5DEC-49BD-A547-B1675CFA28CC}" name="Column11577"/>
    <tableColumn id="11593" xr3:uid="{C0921359-D315-4B90-B08A-D42F932CCEBC}" name="Column11578"/>
    <tableColumn id="11594" xr3:uid="{AD3FDC3E-812A-4845-8260-7CF675E03B97}" name="Column11579"/>
    <tableColumn id="11595" xr3:uid="{BF34E033-DB29-442F-8B7B-EF0C643C425B}" name="Column11580"/>
    <tableColumn id="11596" xr3:uid="{6E7A3931-629E-47C1-9D0C-A1A6C182A367}" name="Column11581"/>
    <tableColumn id="11597" xr3:uid="{5B13AE24-A9C6-4AD5-8958-55892BF0B221}" name="Column11582"/>
    <tableColumn id="11598" xr3:uid="{E3CD9B22-90C7-4BD3-A331-27DBAED69834}" name="Column11583"/>
    <tableColumn id="11599" xr3:uid="{FD741C42-B230-4D0B-97FD-17D57698A9F2}" name="Column11584"/>
    <tableColumn id="11600" xr3:uid="{FC9757DB-EEDC-4BE9-9B86-1F0793F53D98}" name="Column11585"/>
    <tableColumn id="11601" xr3:uid="{CB569B3F-A2BD-4472-8B42-D638C0E836AF}" name="Column11586"/>
    <tableColumn id="11602" xr3:uid="{D558B98F-3366-4386-9922-5E741C250E07}" name="Column11587"/>
    <tableColumn id="11603" xr3:uid="{41257C19-030F-431E-9519-2D389E9433B2}" name="Column11588"/>
    <tableColumn id="11604" xr3:uid="{3AC79035-E16C-49D6-A46A-611904DC458E}" name="Column11589"/>
    <tableColumn id="11605" xr3:uid="{F2349510-2713-4576-A5CD-C209CE202ECE}" name="Column11590"/>
    <tableColumn id="11606" xr3:uid="{C1520481-760E-4911-9C1E-1590804E561D}" name="Column11591"/>
    <tableColumn id="11607" xr3:uid="{37929E4B-809F-4BB2-B3A2-8C61D0A62F7D}" name="Column11592"/>
    <tableColumn id="11608" xr3:uid="{4C5AA4B9-C74C-4482-8335-21DE802C74FA}" name="Column11593"/>
    <tableColumn id="11609" xr3:uid="{0B5A34D0-AC4B-4845-8429-BBCC5BC429C8}" name="Column11594"/>
    <tableColumn id="11610" xr3:uid="{AC91C168-33ED-4D9D-82C8-8C29B644E652}" name="Column11595"/>
    <tableColumn id="11611" xr3:uid="{C1E56502-32B7-4305-9B3D-EF2618688CF5}" name="Column11596"/>
    <tableColumn id="11612" xr3:uid="{52DE9FB5-A0CD-45F1-9024-332B4C5B7D70}" name="Column11597"/>
    <tableColumn id="11613" xr3:uid="{8B6E9A23-6BF8-4296-9E6D-F4D4BD96E84B}" name="Column11598"/>
    <tableColumn id="11614" xr3:uid="{F8636272-F2A8-40BC-A089-29FE055DDF53}" name="Column11599"/>
    <tableColumn id="11615" xr3:uid="{662AB4EB-A517-4B39-ABF0-D00CDE6DA8A0}" name="Column11600"/>
    <tableColumn id="11616" xr3:uid="{5F54CEDD-BE0C-4D59-A22B-92FBB8A7DD4D}" name="Column11601"/>
    <tableColumn id="11617" xr3:uid="{7CFE5BE6-9E57-45AC-A4A8-6AD2FA4B5DA7}" name="Column11602"/>
    <tableColumn id="11618" xr3:uid="{39E87911-C5AC-4801-9737-2297ED1B2BAC}" name="Column11603"/>
    <tableColumn id="11619" xr3:uid="{4C150F3A-6380-4D0D-84E4-99B8F1C0B02A}" name="Column11604"/>
    <tableColumn id="11620" xr3:uid="{DFE685AC-FD05-4C77-8752-6552C13C7C92}" name="Column11605"/>
    <tableColumn id="11621" xr3:uid="{26A39584-ED0A-42BB-982D-0FA6FE5CA516}" name="Column11606"/>
    <tableColumn id="11622" xr3:uid="{0CF362AF-3CF7-4ACA-9826-55F9D5359AEB}" name="Column11607"/>
    <tableColumn id="11623" xr3:uid="{C63D858F-340F-4468-A829-F8F5D9C9476F}" name="Column11608"/>
    <tableColumn id="11624" xr3:uid="{D62E8250-F972-4ADC-89B5-4759E97E6C3B}" name="Column11609"/>
    <tableColumn id="11625" xr3:uid="{DB5BC2FB-C7DC-441F-A178-F4DC0B9CEA19}" name="Column11610"/>
    <tableColumn id="11626" xr3:uid="{066F1509-2700-4E3C-BB68-A778484F116C}" name="Column11611"/>
    <tableColumn id="11627" xr3:uid="{6C163A19-E057-4ACB-96EC-B2CA3143A8E2}" name="Column11612"/>
    <tableColumn id="11628" xr3:uid="{B1A375DC-3506-47ED-9456-1D0CB073E257}" name="Column11613"/>
    <tableColumn id="11629" xr3:uid="{07822BD9-1CEC-4206-90F7-D276EE28F45C}" name="Column11614"/>
    <tableColumn id="11630" xr3:uid="{E2403D29-FC0E-4BA1-8300-8FBAA98C732D}" name="Column11615"/>
    <tableColumn id="11631" xr3:uid="{1382A7C6-B332-4129-8A79-1DFDBC53D570}" name="Column11616"/>
    <tableColumn id="11632" xr3:uid="{167C44AA-8444-4013-AEAA-01BECE157447}" name="Column11617"/>
    <tableColumn id="11633" xr3:uid="{54AEA5E9-BBA9-47FB-A8F1-2892975E56E9}" name="Column11618"/>
    <tableColumn id="11634" xr3:uid="{4C4D4FD5-9877-4841-B645-CD0F80022D16}" name="Column11619"/>
    <tableColumn id="11635" xr3:uid="{2472C340-1767-4E47-88A8-B422C903EA51}" name="Column11620"/>
    <tableColumn id="11636" xr3:uid="{222A29F8-B8C8-4430-B0CF-60FA4E31576C}" name="Column11621"/>
    <tableColumn id="11637" xr3:uid="{79A4BDB5-7879-4C2E-B04A-BA4D769D2440}" name="Column11622"/>
    <tableColumn id="11638" xr3:uid="{51284945-C756-4957-9BE1-2904FF70E8FD}" name="Column11623"/>
    <tableColumn id="11639" xr3:uid="{7DC96B1C-BA96-4058-8289-B680ECB4826E}" name="Column11624"/>
    <tableColumn id="11640" xr3:uid="{5940CEE9-EBCA-44E8-AD9C-FE2933986641}" name="Column11625"/>
    <tableColumn id="11641" xr3:uid="{3F951530-8CE8-47F9-9856-A599E1FE6807}" name="Column11626"/>
    <tableColumn id="11642" xr3:uid="{942C57BB-49D8-4B48-98FD-1D71A8DC1A8A}" name="Column11627"/>
    <tableColumn id="11643" xr3:uid="{5595CB6C-9EEB-4B98-A0C7-9F1EEAA3DB4C}" name="Column11628"/>
    <tableColumn id="11644" xr3:uid="{0E840C8C-9CEA-4FF4-AAAB-85C0BC5F6837}" name="Column11629"/>
    <tableColumn id="11645" xr3:uid="{EC8DCFA4-22D0-4BD2-9CE9-A0C3D7DD7FDC}" name="Column11630"/>
    <tableColumn id="11646" xr3:uid="{26444A99-8714-40DE-A510-F02B6C01BA63}" name="Column11631"/>
    <tableColumn id="11647" xr3:uid="{24EF6089-989D-4AD7-9E6E-D139E4B62152}" name="Column11632"/>
    <tableColumn id="11648" xr3:uid="{AC849515-4843-488D-84A6-03BF219A9D3C}" name="Column11633"/>
    <tableColumn id="11649" xr3:uid="{0DA88797-7CD7-4A62-9CCF-602A0E5ABF7F}" name="Column11634"/>
    <tableColumn id="11650" xr3:uid="{4860D358-D9D9-46C2-B81F-404C87CD510F}" name="Column11635"/>
    <tableColumn id="11651" xr3:uid="{51D6FCE2-85C4-49C4-9E18-90AD94C3C72C}" name="Column11636"/>
    <tableColumn id="11652" xr3:uid="{D245DB46-9F77-45C5-A4C7-D9509AAAE373}" name="Column11637"/>
    <tableColumn id="11653" xr3:uid="{60EF2775-B50D-4BDB-BF98-52E0EBC3A892}" name="Column11638"/>
    <tableColumn id="11654" xr3:uid="{4D1BD635-DAA9-4C50-844D-27335131BADE}" name="Column11639"/>
    <tableColumn id="11655" xr3:uid="{AA391513-3006-4426-861F-0277B6BBFB0A}" name="Column11640"/>
    <tableColumn id="11656" xr3:uid="{2926C4C5-BBDD-4CE1-963E-83E19FC375DF}" name="Column11641"/>
    <tableColumn id="11657" xr3:uid="{41B66826-B43F-4A1A-8AD3-1C11F9533110}" name="Column11642"/>
    <tableColumn id="11658" xr3:uid="{0EEEF2B4-3AED-4854-A557-E4FA1B4CD3BB}" name="Column11643"/>
    <tableColumn id="11659" xr3:uid="{89A612E0-683D-4C00-A13A-887DAD1854D4}" name="Column11644"/>
    <tableColumn id="11660" xr3:uid="{48D7272B-E897-4C18-90CF-27EAA32AC22B}" name="Column11645"/>
    <tableColumn id="11661" xr3:uid="{00DA8867-282E-4FBB-BC68-25E6AEF06B94}" name="Column11646"/>
    <tableColumn id="11662" xr3:uid="{164D9809-5850-41BA-9042-34EAE3EBEF28}" name="Column11647"/>
    <tableColumn id="11663" xr3:uid="{19ECB7A8-18ED-4FCE-811D-992535BECEAE}" name="Column11648"/>
    <tableColumn id="11664" xr3:uid="{256A0E9B-94BF-4F3E-9861-423177BD8FF7}" name="Column11649"/>
    <tableColumn id="11665" xr3:uid="{61A2504A-9495-4860-9AF8-3EBEDA808DA7}" name="Column11650"/>
    <tableColumn id="11666" xr3:uid="{9F75A7AE-2632-4DE3-8AB0-24AC95948172}" name="Column11651"/>
    <tableColumn id="11667" xr3:uid="{DCA7AAE2-F62F-43E6-A56A-E1EC9C81BA74}" name="Column11652"/>
    <tableColumn id="11668" xr3:uid="{9D2A4897-707A-4D9B-A3D9-79D47CA96149}" name="Column11653"/>
    <tableColumn id="11669" xr3:uid="{41A72506-FC39-47F3-8D6A-226F1E5D6F6A}" name="Column11654"/>
    <tableColumn id="11670" xr3:uid="{CA394C8C-05B3-497B-A090-B0D547B77693}" name="Column11655"/>
    <tableColumn id="11671" xr3:uid="{7DC94243-26E4-47BE-BC65-DCCB9BFB7B4B}" name="Column11656"/>
    <tableColumn id="11672" xr3:uid="{A1AAD882-51C6-4E69-AE43-43F86E8E54B3}" name="Column11657"/>
    <tableColumn id="11673" xr3:uid="{B765005A-7339-45C8-8E99-4F18566F1EC8}" name="Column11658"/>
    <tableColumn id="11674" xr3:uid="{38FA09B4-051E-45BB-A2DF-187BAB567323}" name="Column11659"/>
    <tableColumn id="11675" xr3:uid="{42EE5013-34F7-4B89-962B-B3B18D4F15A5}" name="Column11660"/>
    <tableColumn id="11676" xr3:uid="{F00F6D0B-B5E8-473F-8A49-3724C179A382}" name="Column11661"/>
    <tableColumn id="11677" xr3:uid="{7819F9E4-AF14-481B-A002-12DF9BD18BD1}" name="Column11662"/>
    <tableColumn id="11678" xr3:uid="{3B886C0F-E1A3-4171-BC0D-71FA6671EFA8}" name="Column11663"/>
    <tableColumn id="11679" xr3:uid="{C00FE22D-D503-4392-9EC5-7837A2C54EC1}" name="Column11664"/>
    <tableColumn id="11680" xr3:uid="{B78589F8-ED42-4593-8E21-FF0A89049F93}" name="Column11665"/>
    <tableColumn id="11681" xr3:uid="{30F20778-6E7F-464D-8252-ACEDB8F64CBD}" name="Column11666"/>
    <tableColumn id="11682" xr3:uid="{4BDD85C4-DD24-45C1-BA2F-5C466CDF3C75}" name="Column11667"/>
    <tableColumn id="11683" xr3:uid="{111A0F4F-6341-41BE-AD33-60BED5790AC5}" name="Column11668"/>
    <tableColumn id="11684" xr3:uid="{A84EE0C3-186E-4123-AED0-2F31A18D2575}" name="Column11669"/>
    <tableColumn id="11685" xr3:uid="{4D96AC8C-FCA2-46BB-915A-3B18FF8879DF}" name="Column11670"/>
    <tableColumn id="11686" xr3:uid="{D2FE6DEA-D548-4E0B-B235-9B45F35E09FE}" name="Column11671"/>
    <tableColumn id="11687" xr3:uid="{6ECF4FD5-BD8A-4A76-9247-74465155104D}" name="Column11672"/>
    <tableColumn id="11688" xr3:uid="{1F81ADD6-F41B-4E0E-A1AA-EE9AF8AD228B}" name="Column11673"/>
    <tableColumn id="11689" xr3:uid="{78D537CE-497A-45A0-BE82-82CC61810DE9}" name="Column11674"/>
    <tableColumn id="11690" xr3:uid="{1A17FB5F-569D-4E49-8909-E4E32E40FA0D}" name="Column11675"/>
    <tableColumn id="11691" xr3:uid="{40D90A11-B819-4DEE-A923-1871E9ACB26E}" name="Column11676"/>
    <tableColumn id="11692" xr3:uid="{73CCA94A-2242-46C6-BE0F-9F1E60B8F172}" name="Column11677"/>
    <tableColumn id="11693" xr3:uid="{0507B0B7-0568-4074-96C7-355A643D49ED}" name="Column11678"/>
    <tableColumn id="11694" xr3:uid="{CE06602E-8305-4E2F-9A57-F603F3215134}" name="Column11679"/>
    <tableColumn id="11695" xr3:uid="{DBFA3342-5AD0-4422-9B60-AEF436F30BDF}" name="Column11680"/>
    <tableColumn id="11696" xr3:uid="{1B0F4319-6E49-4D0F-B57D-2CC61FD920DF}" name="Column11681"/>
    <tableColumn id="11697" xr3:uid="{D0E736DA-9C14-4D14-9DA7-FDFD5856F3E4}" name="Column11682"/>
    <tableColumn id="11698" xr3:uid="{2AFEEECB-36F0-4436-8269-194EC4C7E97F}" name="Column11683"/>
    <tableColumn id="11699" xr3:uid="{D3D4D7C6-C273-47F2-8713-9ECFAB9121A2}" name="Column11684"/>
    <tableColumn id="11700" xr3:uid="{C1E98B4A-D648-49D2-84BF-8D7FBF6745E6}" name="Column11685"/>
    <tableColumn id="11701" xr3:uid="{1E82330B-94D0-42B9-9416-0A3CBCBB869B}" name="Column11686"/>
    <tableColumn id="11702" xr3:uid="{AC55EB80-409D-41D6-8CB6-7BBCF70C6D50}" name="Column11687"/>
    <tableColumn id="11703" xr3:uid="{84075932-D71E-4A4C-8105-4CCE09816ED3}" name="Column11688"/>
    <tableColumn id="11704" xr3:uid="{F136BD98-803B-4FB3-B6FE-713174F48F1C}" name="Column11689"/>
    <tableColumn id="11705" xr3:uid="{1E5AB9BA-4CE4-4427-9EBD-84DE04D246E9}" name="Column11690"/>
    <tableColumn id="11706" xr3:uid="{4ACADAAA-7ABF-4D61-A75F-7CA79BA4DF33}" name="Column11691"/>
    <tableColumn id="11707" xr3:uid="{0F4AF321-149C-4C59-A4FC-F46D0E814153}" name="Column11692"/>
    <tableColumn id="11708" xr3:uid="{25CE93C8-0B7B-4904-AE78-AF7D78AE3E3F}" name="Column11693"/>
    <tableColumn id="11709" xr3:uid="{E1936611-BD0C-4D37-B038-AFCEC9F8FEFF}" name="Column11694"/>
    <tableColumn id="11710" xr3:uid="{CE5B6B84-394D-4522-BBD2-D9FDFF3F0EA1}" name="Column11695"/>
    <tableColumn id="11711" xr3:uid="{A80E7EFA-75DC-45EE-B5A2-AA41C75FEF53}" name="Column11696"/>
    <tableColumn id="11712" xr3:uid="{6F6F622B-9567-4D8F-9B28-061E83BEF065}" name="Column11697"/>
    <tableColumn id="11713" xr3:uid="{5E76D8E7-74D9-42A7-80B8-297E88C68B59}" name="Column11698"/>
    <tableColumn id="11714" xr3:uid="{68D9A591-89F6-4672-9C86-E54069E7B51E}" name="Column11699"/>
    <tableColumn id="11715" xr3:uid="{3839CFD1-9C89-4074-90AE-97849ED62B03}" name="Column11700"/>
    <tableColumn id="11716" xr3:uid="{F30C661B-8A3F-4EEC-AB1B-5A71ABAE1CCE}" name="Column11701"/>
    <tableColumn id="11717" xr3:uid="{F8EBECF1-7CBC-4A78-A195-D5EC902FC486}" name="Column11702"/>
    <tableColumn id="11718" xr3:uid="{B2461FFF-2325-4718-88AC-B311414B6F86}" name="Column11703"/>
    <tableColumn id="11719" xr3:uid="{23FDA406-F316-4FE1-BBB7-6FC331389CB0}" name="Column11704"/>
    <tableColumn id="11720" xr3:uid="{37F778B5-01E2-4C7B-ABDB-0D09F5DEF20F}" name="Column11705"/>
    <tableColumn id="11721" xr3:uid="{3518760F-4A48-4F76-A73E-CCC8DF39DEA3}" name="Column11706"/>
    <tableColumn id="11722" xr3:uid="{7307A455-EA7D-4D9E-861F-0097AB459485}" name="Column11707"/>
    <tableColumn id="11723" xr3:uid="{F85929CE-28B5-4C73-BAC9-1D703BC97C3E}" name="Column11708"/>
    <tableColumn id="11724" xr3:uid="{476E34A9-775C-4E5B-BF95-D6B02B7EF8F5}" name="Column11709"/>
    <tableColumn id="11725" xr3:uid="{1FFFF070-3AAA-4365-A31F-934305EB0D5C}" name="Column11710"/>
    <tableColumn id="11726" xr3:uid="{679F9B17-A7AE-4ED2-9818-A6B38372914D}" name="Column11711"/>
    <tableColumn id="11727" xr3:uid="{60A9A133-03CB-4125-BE78-07D07D6B58B1}" name="Column11712"/>
    <tableColumn id="11728" xr3:uid="{4C01D0D3-7539-4851-84CF-381A471C10CD}" name="Column11713"/>
    <tableColumn id="11729" xr3:uid="{31FF5463-36F4-4254-B9D2-1B12E4F8854B}" name="Column11714"/>
    <tableColumn id="11730" xr3:uid="{6322C103-FA49-4E1F-A482-EA8000C17D00}" name="Column11715"/>
    <tableColumn id="11731" xr3:uid="{E5939C3A-FC96-49A1-8EF8-EE22AE937F6F}" name="Column11716"/>
    <tableColumn id="11732" xr3:uid="{E1A98294-EE61-472D-BC2B-148D1CD0236D}" name="Column11717"/>
    <tableColumn id="11733" xr3:uid="{DEB42C30-FA99-4334-AB03-59D0CA8A21E7}" name="Column11718"/>
    <tableColumn id="11734" xr3:uid="{5B0B82D4-BEF6-4AE6-B710-C67E01DCE26F}" name="Column11719"/>
    <tableColumn id="11735" xr3:uid="{4DB0BA8F-73ED-422A-9024-8DE6BBCADD20}" name="Column11720"/>
    <tableColumn id="11736" xr3:uid="{4EC3F32E-F2A7-4057-8E23-4A9C3D4FEA03}" name="Column11721"/>
    <tableColumn id="11737" xr3:uid="{27750924-AF54-43CC-AB55-ED0C5DA041F5}" name="Column11722"/>
    <tableColumn id="11738" xr3:uid="{9BC8916E-B8EB-4DA6-85FF-415687D01E77}" name="Column11723"/>
    <tableColumn id="11739" xr3:uid="{FBB51827-5CD0-4A2F-844D-476D617F2AC7}" name="Column11724"/>
    <tableColumn id="11740" xr3:uid="{1C736320-762C-41B6-9C53-538F5A861FB3}" name="Column11725"/>
    <tableColumn id="11741" xr3:uid="{F4E778D6-A153-4F47-913A-2C73B847278E}" name="Column11726"/>
    <tableColumn id="11742" xr3:uid="{EE7873CF-0B19-45C9-AF7E-0A2D4B81F79D}" name="Column11727"/>
    <tableColumn id="11743" xr3:uid="{B424A97A-285C-41A8-ABA9-59172A85E4CC}" name="Column11728"/>
    <tableColumn id="11744" xr3:uid="{1C87F57E-1893-4C58-B823-61BDD1935E23}" name="Column11729"/>
    <tableColumn id="11745" xr3:uid="{5CE6A686-66FC-4F7D-B7BD-D53645E02139}" name="Column11730"/>
    <tableColumn id="11746" xr3:uid="{1BCC5AC4-8D3F-49AE-A3A4-000A41415578}" name="Column11731"/>
    <tableColumn id="11747" xr3:uid="{18632D2D-E635-402A-A08A-BD6BBDC3A53F}" name="Column11732"/>
    <tableColumn id="11748" xr3:uid="{EFFF9E5C-7751-424D-AD5A-5177E37016FE}" name="Column11733"/>
    <tableColumn id="11749" xr3:uid="{7D11C1AC-8ED7-4DF0-AAC1-FE070C2C07A8}" name="Column11734"/>
    <tableColumn id="11750" xr3:uid="{8C7BF15A-FA23-414A-9FCE-8F169AA7049C}" name="Column11735"/>
    <tableColumn id="11751" xr3:uid="{3E0F69BB-253C-430F-B7BD-D9487AC7C42F}" name="Column11736"/>
    <tableColumn id="11752" xr3:uid="{27920A7B-E2FA-40C0-AE97-0A1A1356EDDD}" name="Column11737"/>
    <tableColumn id="11753" xr3:uid="{419BDDE9-37DD-4145-B03A-41956E5F8876}" name="Column11738"/>
    <tableColumn id="11754" xr3:uid="{C5D32C6F-289C-4734-8B24-8E43673C8280}" name="Column11739"/>
    <tableColumn id="11755" xr3:uid="{90DEC9D4-8BFB-44D1-84B5-18AFB37C76E8}" name="Column11740"/>
    <tableColumn id="11756" xr3:uid="{DF8EB887-8E47-4B13-BD61-4600B8F35B51}" name="Column11741"/>
    <tableColumn id="11757" xr3:uid="{5ECFCE7C-47BD-49F0-8D17-0B2EFD6CFC0D}" name="Column11742"/>
    <tableColumn id="11758" xr3:uid="{47F4B51E-316D-49DE-A62A-2A4F21D118D2}" name="Column11743"/>
    <tableColumn id="11759" xr3:uid="{8CC32ED8-D116-4DEC-AD79-1F02168FB740}" name="Column11744"/>
    <tableColumn id="11760" xr3:uid="{09753274-DEF5-4836-AEB3-18AD3E97E67F}" name="Column11745"/>
    <tableColumn id="11761" xr3:uid="{784F021D-5A2C-47F8-B64F-DB6ADDBE7231}" name="Column11746"/>
    <tableColumn id="11762" xr3:uid="{CECA9BBE-F31E-48C9-9E03-A1DF4282460B}" name="Column11747"/>
    <tableColumn id="11763" xr3:uid="{F7554903-2D32-432C-9AAF-D2663DCF678A}" name="Column11748"/>
    <tableColumn id="11764" xr3:uid="{E3DCE8F3-F528-4325-A661-59FF00291A2F}" name="Column11749"/>
    <tableColumn id="11765" xr3:uid="{0B267704-114E-4A87-B70C-8FCD3F800178}" name="Column11750"/>
    <tableColumn id="11766" xr3:uid="{C49AA3BE-2633-43E0-B1B8-0763AA621A77}" name="Column11751"/>
    <tableColumn id="11767" xr3:uid="{4D249053-0F4E-4FD7-B3F5-5E98A6DC54BC}" name="Column11752"/>
    <tableColumn id="11768" xr3:uid="{E6BD10B7-38C8-4D80-AA55-68DD0086B8DB}" name="Column11753"/>
    <tableColumn id="11769" xr3:uid="{DEFC6AF7-1871-4E4B-96B2-E79DD94B9D4C}" name="Column11754"/>
    <tableColumn id="11770" xr3:uid="{268C1357-4D52-4FAF-BB11-1A20FB7C10FC}" name="Column11755"/>
    <tableColumn id="11771" xr3:uid="{19F56BC8-1E50-40AD-B251-211DE98C100F}" name="Column11756"/>
    <tableColumn id="11772" xr3:uid="{76A795B7-9AE7-4768-AAAA-8EF9D86AF3DF}" name="Column11757"/>
    <tableColumn id="11773" xr3:uid="{B8F388B8-2EC5-4AFB-A0EC-B11F13C1BE8C}" name="Column11758"/>
    <tableColumn id="11774" xr3:uid="{B1E9C6F4-B7CE-4E08-ABBE-C864CEBBBAAA}" name="Column11759"/>
    <tableColumn id="11775" xr3:uid="{D2BE81D0-5AEB-45D9-B380-929C2E8B5C85}" name="Column11760"/>
    <tableColumn id="11776" xr3:uid="{44D7BEFB-4C78-423E-935C-2D4B5A2EC290}" name="Column11761"/>
    <tableColumn id="11777" xr3:uid="{7D427BB1-E4E1-4B79-875C-5EEA50B72088}" name="Column11762"/>
    <tableColumn id="11778" xr3:uid="{22EFDECB-152F-46EA-9C42-EEC2DDBB8F1C}" name="Column11763"/>
    <tableColumn id="11779" xr3:uid="{8DAE2ED8-DC74-477A-9E14-BEB3EF09C96A}" name="Column11764"/>
    <tableColumn id="11780" xr3:uid="{FAA966F2-5823-4832-AA06-2B19E3FD0B9A}" name="Column11765"/>
    <tableColumn id="11781" xr3:uid="{CC42CCDA-6CDF-43C3-B0AC-723AD7F123A7}" name="Column11766"/>
    <tableColumn id="11782" xr3:uid="{78AB266D-0B4B-46CD-B91C-E54F24F04119}" name="Column11767"/>
    <tableColumn id="11783" xr3:uid="{05B90C41-6E88-4FA4-B35A-96EAF2402BEA}" name="Column11768"/>
    <tableColumn id="11784" xr3:uid="{28414D91-7C00-4D19-8184-02C13EED4862}" name="Column11769"/>
    <tableColumn id="11785" xr3:uid="{BFC43652-8D49-4DDD-B834-3B7E231A0B29}" name="Column11770"/>
    <tableColumn id="11786" xr3:uid="{FF091728-1B51-43F2-80B7-A1E1CFD81D8E}" name="Column11771"/>
    <tableColumn id="11787" xr3:uid="{89406A7B-694E-4BC0-BC49-2299796EADDF}" name="Column11772"/>
    <tableColumn id="11788" xr3:uid="{B0646CC4-F63F-41B7-9789-E475EEF319CE}" name="Column11773"/>
    <tableColumn id="11789" xr3:uid="{E4E7332A-B964-4468-A293-A924CC270222}" name="Column11774"/>
    <tableColumn id="11790" xr3:uid="{04FD4EF3-75A2-4ABE-AA6E-C768DAE4CF6E}" name="Column11775"/>
    <tableColumn id="11791" xr3:uid="{D2FA5E72-93F8-45A6-9235-968113846206}" name="Column11776"/>
    <tableColumn id="11792" xr3:uid="{4992D75D-9D76-4030-AA7C-E297680A88D4}" name="Column11777"/>
    <tableColumn id="11793" xr3:uid="{76D666C6-0F5E-40BD-BCEA-96DB87C0D558}" name="Column11778"/>
    <tableColumn id="11794" xr3:uid="{D30E5230-094B-44F6-8A14-0C88AA10106A}" name="Column11779"/>
    <tableColumn id="11795" xr3:uid="{E3A53C62-BA95-4D00-A9E8-E21A90D4665E}" name="Column11780"/>
    <tableColumn id="11796" xr3:uid="{BB05AF1B-7B98-41B1-964F-6D0D5DC7478F}" name="Column11781"/>
    <tableColumn id="11797" xr3:uid="{904C8FC2-7862-44C6-87A3-92F0F58AAEF6}" name="Column11782"/>
    <tableColumn id="11798" xr3:uid="{0CD4CD79-06BE-47F2-85E5-49BF2B42CCEE}" name="Column11783"/>
    <tableColumn id="11799" xr3:uid="{D42093ED-10E9-4B0B-A92F-145F974C6508}" name="Column11784"/>
    <tableColumn id="11800" xr3:uid="{4F802335-72F3-4250-9C0E-84BD9D2F5CFB}" name="Column11785"/>
    <tableColumn id="11801" xr3:uid="{E39C4B8F-F97F-4BBF-9636-7CDB0571F07B}" name="Column11786"/>
    <tableColumn id="11802" xr3:uid="{2D40FDEA-27A9-408A-ACE5-04AA6195F64E}" name="Column11787"/>
    <tableColumn id="11803" xr3:uid="{CC341247-C0C5-4631-8D3E-5259C0D92647}" name="Column11788"/>
    <tableColumn id="11804" xr3:uid="{BAC6B748-0272-4EDB-B961-5D1EEED92034}" name="Column11789"/>
    <tableColumn id="11805" xr3:uid="{DCFD8E51-6040-4D6E-B3B4-6E7A6D7BFE4B}" name="Column11790"/>
    <tableColumn id="11806" xr3:uid="{4D95A6B1-21B3-487D-AAA3-5B326665381E}" name="Column11791"/>
    <tableColumn id="11807" xr3:uid="{C5FB4FE1-6CDF-40A4-94CC-A2439F1E81EA}" name="Column11792"/>
    <tableColumn id="11808" xr3:uid="{5AD94ADA-9554-4CF1-A4F1-80FC56D31354}" name="Column11793"/>
    <tableColumn id="11809" xr3:uid="{3EEC08BB-61DB-442D-BA5F-F1F2C973E23D}" name="Column11794"/>
    <tableColumn id="11810" xr3:uid="{37AD5F6F-3278-4A8F-B825-5A77FF4AA5FF}" name="Column11795"/>
    <tableColumn id="11811" xr3:uid="{CBE7998F-28A8-47A8-AAC9-9406CAAC5B0D}" name="Column11796"/>
    <tableColumn id="11812" xr3:uid="{4F4E09BC-6F56-49F6-B79E-5FAA929E3EC3}" name="Column11797"/>
    <tableColumn id="11813" xr3:uid="{9AD29ECC-7F9F-440B-98E2-DA84B99E7F88}" name="Column11798"/>
    <tableColumn id="11814" xr3:uid="{1E6DD648-A6F8-496F-AE73-F169A2B62AA7}" name="Column11799"/>
    <tableColumn id="11815" xr3:uid="{27A67A42-4F8F-4E5A-AF43-1588CB48C3BE}" name="Column11800"/>
    <tableColumn id="11816" xr3:uid="{1F7940B9-FD92-4EA4-9728-8290B6D317E6}" name="Column11801"/>
    <tableColumn id="11817" xr3:uid="{076D64CB-303D-4C88-8CDE-2E0A59B6F4B4}" name="Column11802"/>
    <tableColumn id="11818" xr3:uid="{ADA51941-2920-4218-AF82-F2F8782A7427}" name="Column11803"/>
    <tableColumn id="11819" xr3:uid="{FE6CE368-06CC-421F-878D-59FAFB13029E}" name="Column11804"/>
    <tableColumn id="11820" xr3:uid="{82D4DE5B-270A-4418-B59E-AF1169E2DAE0}" name="Column11805"/>
    <tableColumn id="11821" xr3:uid="{180DD86F-D64E-4B44-B0FD-F42580F04F98}" name="Column11806"/>
    <tableColumn id="11822" xr3:uid="{2DE7B137-8339-4C24-B69B-D89C30573685}" name="Column11807"/>
    <tableColumn id="11823" xr3:uid="{28E74763-FB89-4EE6-9294-DA967132F304}" name="Column11808"/>
    <tableColumn id="11824" xr3:uid="{AA2CF69C-2EB7-43AD-83D0-EC06D472DE50}" name="Column11809"/>
    <tableColumn id="11825" xr3:uid="{A3BDBD4B-8793-4C15-BE6A-62D4F64CAB67}" name="Column11810"/>
    <tableColumn id="11826" xr3:uid="{D63FF811-C389-4C14-9933-6258421F7CF1}" name="Column11811"/>
    <tableColumn id="11827" xr3:uid="{70B54A0E-B5EC-4AE0-911A-21191980F44A}" name="Column11812"/>
    <tableColumn id="11828" xr3:uid="{3E9D04A2-E022-4B81-8178-0A2C9EBCAD15}" name="Column11813"/>
    <tableColumn id="11829" xr3:uid="{C0C5CA32-01BE-430E-8100-A40362774188}" name="Column11814"/>
    <tableColumn id="11830" xr3:uid="{520B1102-2D02-4B11-A029-A5F23F08BD7D}" name="Column11815"/>
    <tableColumn id="11831" xr3:uid="{F5E05886-5F39-4572-BA2A-09AF7CA3E360}" name="Column11816"/>
    <tableColumn id="11832" xr3:uid="{022FB3F5-0A38-483D-8F08-0B00743FDBF1}" name="Column11817"/>
    <tableColumn id="11833" xr3:uid="{F2A42538-7D7A-4D29-8AF4-3C52CD1E0657}" name="Column11818"/>
    <tableColumn id="11834" xr3:uid="{6E73FE80-1248-4381-AC7D-066924F2D1EE}" name="Column11819"/>
    <tableColumn id="11835" xr3:uid="{C4D0B44F-C47C-435A-9BC9-A6F800E7D4B8}" name="Column11820"/>
    <tableColumn id="11836" xr3:uid="{A57E212D-EED6-4210-AD5C-13C7B7ADB4D8}" name="Column11821"/>
    <tableColumn id="11837" xr3:uid="{87F0C562-F946-4D8B-B69F-83AC00259206}" name="Column11822"/>
    <tableColumn id="11838" xr3:uid="{26E8E442-C0DF-4711-9C3B-03DFD4DE01A9}" name="Column11823"/>
    <tableColumn id="11839" xr3:uid="{137CC19F-4AEC-4E9C-9ABE-C6B6D381BE11}" name="Column11824"/>
    <tableColumn id="11840" xr3:uid="{3E5B1BAD-C442-4EC5-8130-7F65D8B2C37C}" name="Column11825"/>
    <tableColumn id="11841" xr3:uid="{B15B5054-E50D-42DC-81E2-C2B47D63EFE6}" name="Column11826"/>
    <tableColumn id="11842" xr3:uid="{D068761F-A43D-4AC8-B092-6BF42D3F6940}" name="Column11827"/>
    <tableColumn id="11843" xr3:uid="{6CDC8C7A-87FB-4B68-A515-64CCAB6DD642}" name="Column11828"/>
    <tableColumn id="11844" xr3:uid="{6DB95DE9-0858-4BB2-8274-4556950F7E08}" name="Column11829"/>
    <tableColumn id="11845" xr3:uid="{345CC08C-A27D-4DF1-8E59-B940B045D3A9}" name="Column11830"/>
    <tableColumn id="11846" xr3:uid="{0363E731-020A-4684-9852-04ED13CB4C66}" name="Column11831"/>
    <tableColumn id="11847" xr3:uid="{16D34078-780B-4086-A7A0-D52C86B5049B}" name="Column11832"/>
    <tableColumn id="11848" xr3:uid="{05C09343-02C8-4647-A6C3-60ACE42C93EF}" name="Column11833"/>
    <tableColumn id="11849" xr3:uid="{0AB325CE-3888-4874-9B39-3E9E0776AB85}" name="Column11834"/>
    <tableColumn id="11850" xr3:uid="{810449DC-7DAD-4484-BABB-B2C832DCF729}" name="Column11835"/>
    <tableColumn id="11851" xr3:uid="{459E3C6F-CF02-4345-AE34-089D8FBA021D}" name="Column11836"/>
    <tableColumn id="11852" xr3:uid="{3B2189B7-0C10-4CA9-893B-A85356ABD429}" name="Column11837"/>
    <tableColumn id="11853" xr3:uid="{0E93BE61-F45A-4D7B-8F46-D85FC77B6DAC}" name="Column11838"/>
    <tableColumn id="11854" xr3:uid="{D0ED1F08-B73A-4B5A-8E75-9EDA0CAFF22E}" name="Column11839"/>
    <tableColumn id="11855" xr3:uid="{89161B87-46BB-4792-98F4-A5571BA56BEA}" name="Column11840"/>
    <tableColumn id="11856" xr3:uid="{3EA30A0D-4F38-493B-B3F7-9D5C9C55B5DE}" name="Column11841"/>
    <tableColumn id="11857" xr3:uid="{3EC0E927-7E09-4102-B9AD-1A2D35D91238}" name="Column11842"/>
    <tableColumn id="11858" xr3:uid="{8EE2423C-4F36-4C66-9100-1F141DB5B1B7}" name="Column11843"/>
    <tableColumn id="11859" xr3:uid="{574F2C53-657B-4C24-9260-A0A2CD35B04B}" name="Column11844"/>
    <tableColumn id="11860" xr3:uid="{AC88B59A-C85F-46F2-B5E4-9761142325B3}" name="Column11845"/>
    <tableColumn id="11861" xr3:uid="{F215B88F-4A66-4880-9CE8-03F69A034A6D}" name="Column11846"/>
    <tableColumn id="11862" xr3:uid="{D381213A-B639-4421-AEAE-7B79C993BBFD}" name="Column11847"/>
    <tableColumn id="11863" xr3:uid="{6BAE5D60-C715-43A3-94D5-98D84F3E5664}" name="Column11848"/>
    <tableColumn id="11864" xr3:uid="{80A04EDF-8944-4976-9925-ED75FD65F5C4}" name="Column11849"/>
    <tableColumn id="11865" xr3:uid="{1F769AB1-C00F-4F66-86BA-36BF89C7094F}" name="Column11850"/>
    <tableColumn id="11866" xr3:uid="{EAD73724-932A-4F6B-A2E6-6C8FA24A2FFA}" name="Column11851"/>
    <tableColumn id="11867" xr3:uid="{4A592283-EA1B-4434-8B0F-650165081912}" name="Column11852"/>
    <tableColumn id="11868" xr3:uid="{91B106EA-BF93-48C2-9632-3E45BA8CCBF4}" name="Column11853"/>
    <tableColumn id="11869" xr3:uid="{E369135C-CFC5-4F56-B746-C0D378784B56}" name="Column11854"/>
    <tableColumn id="11870" xr3:uid="{8AE5D485-0947-4DC5-9C65-4D05320682F1}" name="Column11855"/>
    <tableColumn id="11871" xr3:uid="{B336F206-939C-450F-B01B-ACEB9322FE6F}" name="Column11856"/>
    <tableColumn id="11872" xr3:uid="{879FCF23-4C82-467F-AC73-F55D238DD466}" name="Column11857"/>
    <tableColumn id="11873" xr3:uid="{7C145827-25C3-431F-88D5-EF3D2A80413D}" name="Column11858"/>
    <tableColumn id="11874" xr3:uid="{ABBA476C-401F-4563-A013-84854321E604}" name="Column11859"/>
    <tableColumn id="11875" xr3:uid="{56423500-994E-4000-82DF-922A48FF083A}" name="Column11860"/>
    <tableColumn id="11876" xr3:uid="{ECD8F941-545C-4914-B883-62E6545F37F3}" name="Column11861"/>
    <tableColumn id="11877" xr3:uid="{1110E176-29E5-4AEF-95F8-6B4CE4052C12}" name="Column11862"/>
    <tableColumn id="11878" xr3:uid="{169B3BBA-C227-4CB4-98B8-12C360A1F865}" name="Column11863"/>
    <tableColumn id="11879" xr3:uid="{FA796CA8-F390-41D9-BF60-175506C6711F}" name="Column11864"/>
    <tableColumn id="11880" xr3:uid="{BDD4BE11-59E9-49CB-8F77-06E0895A3279}" name="Column11865"/>
    <tableColumn id="11881" xr3:uid="{F675FA57-5951-45F2-A48E-786B7F4B955F}" name="Column11866"/>
    <tableColumn id="11882" xr3:uid="{97B91C5A-E98D-46C2-A0C7-E32F4CF87D67}" name="Column11867"/>
    <tableColumn id="11883" xr3:uid="{87929E5B-CECD-4C12-81C3-6E7966194FF7}" name="Column11868"/>
    <tableColumn id="11884" xr3:uid="{3FF6252E-4652-4BA1-AB99-DA1D0CE45BB7}" name="Column11869"/>
    <tableColumn id="11885" xr3:uid="{93FCEC5A-F8DA-40F7-BB08-BCCE187A9982}" name="Column11870"/>
    <tableColumn id="11886" xr3:uid="{68D466C8-CE32-4462-8954-611A57A774BF}" name="Column11871"/>
    <tableColumn id="11887" xr3:uid="{07311D24-47BE-479B-AC7E-8CE6C7C993A9}" name="Column11872"/>
    <tableColumn id="11888" xr3:uid="{7840A4C4-44F4-4957-AAC9-1998EE12D8D8}" name="Column11873"/>
    <tableColumn id="11889" xr3:uid="{3E7C43DB-96C6-4446-A836-5B84ABCEA181}" name="Column11874"/>
    <tableColumn id="11890" xr3:uid="{92E0E484-6A10-444D-BAE4-A98F75F3F50F}" name="Column11875"/>
    <tableColumn id="11891" xr3:uid="{3234F1DA-4D74-40B7-9B0D-396710DB588A}" name="Column11876"/>
    <tableColumn id="11892" xr3:uid="{59DB5BD5-3BD4-45FB-9DA1-55AEF3655E3B}" name="Column11877"/>
    <tableColumn id="11893" xr3:uid="{BA4C7C56-8E34-4B3A-B05A-0173065DC035}" name="Column11878"/>
    <tableColumn id="11894" xr3:uid="{5FFDFAD8-E306-42A1-98F8-404B59B120BB}" name="Column11879"/>
    <tableColumn id="11895" xr3:uid="{9FD94B05-BF8D-4988-8ABA-67132AADD46F}" name="Column11880"/>
    <tableColumn id="11896" xr3:uid="{B0457820-B9F4-4E30-A317-7941F22F85C1}" name="Column11881"/>
    <tableColumn id="11897" xr3:uid="{ED828D6B-371A-4B78-BE30-00D708D0EE27}" name="Column11882"/>
    <tableColumn id="11898" xr3:uid="{1D08F97B-822C-40F8-87D4-84436B0E24F7}" name="Column11883"/>
    <tableColumn id="11899" xr3:uid="{CC36599F-2F69-4EC0-88AD-83549C242E8E}" name="Column11884"/>
    <tableColumn id="11900" xr3:uid="{38962B81-A3D7-44B9-B856-E62961BC55DC}" name="Column11885"/>
    <tableColumn id="11901" xr3:uid="{2B41B492-C9EF-4AAF-B76A-DCE428934814}" name="Column11886"/>
    <tableColumn id="11902" xr3:uid="{834EE444-575B-4F09-80B9-412BC263E116}" name="Column11887"/>
    <tableColumn id="11903" xr3:uid="{F3898516-9D8B-41E5-8766-C5E5FD2571A2}" name="Column11888"/>
    <tableColumn id="11904" xr3:uid="{63F0B3A3-9C26-4AB1-B1B0-2500B70EB3E6}" name="Column11889"/>
    <tableColumn id="11905" xr3:uid="{9AE8E174-AC2F-4A41-BED5-F91D2EE15556}" name="Column11890"/>
    <tableColumn id="11906" xr3:uid="{CD21D469-FE32-47CC-AF64-560B2425F488}" name="Column11891"/>
    <tableColumn id="11907" xr3:uid="{BAC4CDFE-D781-49A0-9977-4CC951A4CD8B}" name="Column11892"/>
    <tableColumn id="11908" xr3:uid="{0D1A4ACC-6456-4129-8EA4-E4F9471B7585}" name="Column11893"/>
    <tableColumn id="11909" xr3:uid="{90C61984-8DFB-4F8B-B90D-B786F3BC75F4}" name="Column11894"/>
    <tableColumn id="11910" xr3:uid="{5103807A-53AE-44D2-80CC-44B83F7C1F2B}" name="Column11895"/>
    <tableColumn id="11911" xr3:uid="{45D63078-F56C-491D-8D02-A38F706D7BD0}" name="Column11896"/>
    <tableColumn id="11912" xr3:uid="{6C0B9C59-D0F1-4C13-9B53-0F6230778093}" name="Column11897"/>
    <tableColumn id="11913" xr3:uid="{5891069E-0364-4C29-B29F-92C7263650F3}" name="Column11898"/>
    <tableColumn id="11914" xr3:uid="{51981017-314E-45FC-9258-6C84882B328D}" name="Column11899"/>
    <tableColumn id="11915" xr3:uid="{F6476F78-ADE9-40BB-AF1F-BA8EFE9DE5F6}" name="Column11900"/>
    <tableColumn id="11916" xr3:uid="{75A4A41D-7DDB-4CA1-B82D-8C11CB115058}" name="Column11901"/>
    <tableColumn id="11917" xr3:uid="{D0412EE6-D70A-4709-BF37-B0F87FF75DE6}" name="Column11902"/>
    <tableColumn id="11918" xr3:uid="{1C78664D-22E6-4729-BD59-D8C20CAB4568}" name="Column11903"/>
    <tableColumn id="11919" xr3:uid="{15D763E6-A3B0-4335-B3B4-1E6C313881C9}" name="Column11904"/>
    <tableColumn id="11920" xr3:uid="{C75E9166-CF52-49A7-8DBF-CE80D291E589}" name="Column11905"/>
    <tableColumn id="11921" xr3:uid="{DF1B99CD-9504-4A74-8A18-FF28FC359329}" name="Column11906"/>
    <tableColumn id="11922" xr3:uid="{BCB332A4-B512-4ACF-BA37-7236AA8B81E5}" name="Column11907"/>
    <tableColumn id="11923" xr3:uid="{0CAA84E9-FCEF-4863-92E1-2E3B8E71FE02}" name="Column11908"/>
    <tableColumn id="11924" xr3:uid="{C83AD79B-CA30-4CCF-9996-4D30CF96A489}" name="Column11909"/>
    <tableColumn id="11925" xr3:uid="{3F580923-442C-4C21-91F2-7EDD3E726F43}" name="Column11910"/>
    <tableColumn id="11926" xr3:uid="{A0DCC672-134B-45A1-8E2D-B52C50CAECE6}" name="Column11911"/>
    <tableColumn id="11927" xr3:uid="{C0BAA575-D91E-446A-99C1-F9C48B05A03F}" name="Column11912"/>
    <tableColumn id="11928" xr3:uid="{4D78C205-9418-42D0-A524-B1FFEF24EF28}" name="Column11913"/>
    <tableColumn id="11929" xr3:uid="{4B70FCE3-0212-49F3-BA53-A8487B826F47}" name="Column11914"/>
    <tableColumn id="11930" xr3:uid="{8B3621ED-48B8-4B1C-9532-DB1489A48E47}" name="Column11915"/>
    <tableColumn id="11931" xr3:uid="{0AE3C706-9D7D-4789-887B-850F817B5669}" name="Column11916"/>
    <tableColumn id="11932" xr3:uid="{38D9D4D8-90B0-404C-8173-2C9798D7CCD7}" name="Column11917"/>
    <tableColumn id="11933" xr3:uid="{3A07D4D5-6848-4288-B2E3-A7820441C446}" name="Column11918"/>
    <tableColumn id="11934" xr3:uid="{7E847425-B8DE-4B7C-B2DC-A34484131F91}" name="Column11919"/>
    <tableColumn id="11935" xr3:uid="{049D4B70-F305-451B-AACD-4F4E72C276A5}" name="Column11920"/>
    <tableColumn id="11936" xr3:uid="{3060D9E3-72CD-4E60-862B-5039C5510DBC}" name="Column11921"/>
    <tableColumn id="11937" xr3:uid="{5F53A8A1-F49E-4F17-B2FD-D2E40ABDA701}" name="Column11922"/>
    <tableColumn id="11938" xr3:uid="{73F29EB9-7B87-42E1-918C-18BF580360E2}" name="Column11923"/>
    <tableColumn id="11939" xr3:uid="{2F27D69D-0E5B-40DC-B2B4-B50D2CEF9DD8}" name="Column11924"/>
    <tableColumn id="11940" xr3:uid="{96B38232-9663-4EFD-9F82-A40370E18783}" name="Column11925"/>
    <tableColumn id="11941" xr3:uid="{66A968B4-9BEA-4819-8FB3-AEF90C7A5DCC}" name="Column11926"/>
    <tableColumn id="11942" xr3:uid="{2C26DCBF-B309-44C5-8ADD-D4D19535D39A}" name="Column11927"/>
    <tableColumn id="11943" xr3:uid="{D2FD57AB-6737-4509-A5DC-6701BD90354B}" name="Column11928"/>
    <tableColumn id="11944" xr3:uid="{F5AB900F-79A9-4338-B55C-F3D0856DAAEC}" name="Column11929"/>
    <tableColumn id="11945" xr3:uid="{C83214CC-1EE4-4263-8580-3D60F28FF36E}" name="Column11930"/>
    <tableColumn id="11946" xr3:uid="{CDA835FD-B957-49AF-A7F3-CC33B1C833FC}" name="Column11931"/>
    <tableColumn id="11947" xr3:uid="{A00362BC-6232-4BA8-8F36-D3375D453BBC}" name="Column11932"/>
    <tableColumn id="11948" xr3:uid="{AE7DD27D-F974-45B2-B96B-1BF415E117CE}" name="Column11933"/>
    <tableColumn id="11949" xr3:uid="{B96EF05A-E3F3-409A-92AB-2DF62FCE4F95}" name="Column11934"/>
    <tableColumn id="11950" xr3:uid="{EB6600A8-F4FE-44D5-A187-08C6C0939217}" name="Column11935"/>
    <tableColumn id="11951" xr3:uid="{699E1B8C-497B-4D7B-8626-25EA7FCCA27E}" name="Column11936"/>
    <tableColumn id="11952" xr3:uid="{22E5EC1C-DD63-49E5-AA10-2A6EB21F0F30}" name="Column11937"/>
    <tableColumn id="11953" xr3:uid="{5DC8ADBD-0065-4F1C-A031-2417CC2835AC}" name="Column11938"/>
    <tableColumn id="11954" xr3:uid="{930112C2-53FA-4C16-85C9-26F191F8A370}" name="Column11939"/>
    <tableColumn id="11955" xr3:uid="{FE539252-126B-4CB9-8613-ADCBEB995B39}" name="Column11940"/>
    <tableColumn id="11956" xr3:uid="{A4B08FDD-B47E-4652-9D3E-9C2E9703C6C0}" name="Column11941"/>
    <tableColumn id="11957" xr3:uid="{70958FE1-F743-4711-982C-2292805B49C3}" name="Column11942"/>
    <tableColumn id="11958" xr3:uid="{10A69B6A-55B4-4F8C-ADA1-69EA9B958010}" name="Column11943"/>
    <tableColumn id="11959" xr3:uid="{6A321C9E-5725-4259-A95F-D250C8D56C11}" name="Column11944"/>
    <tableColumn id="11960" xr3:uid="{301E451B-491B-4607-9C57-91E3B5A3B6CC}" name="Column11945"/>
    <tableColumn id="11961" xr3:uid="{58372D99-AA68-4424-8250-1D30381F0DA8}" name="Column11946"/>
    <tableColumn id="11962" xr3:uid="{6A8B9176-3432-4EAE-95B8-E33EE08BED56}" name="Column11947"/>
    <tableColumn id="11963" xr3:uid="{B40728F6-994A-4413-9A8B-00E028A32CA5}" name="Column11948"/>
    <tableColumn id="11964" xr3:uid="{C3DCC850-DA3C-4375-80A9-3A9CEDF62A90}" name="Column11949"/>
    <tableColumn id="11965" xr3:uid="{1D7381A5-ACFD-4615-BB41-EC35825E01FF}" name="Column11950"/>
    <tableColumn id="11966" xr3:uid="{8D103594-C01E-4FF1-99DF-45817D388745}" name="Column11951"/>
    <tableColumn id="11967" xr3:uid="{91F71FD8-19A1-4DAC-8EEA-D7810EA60D46}" name="Column11952"/>
    <tableColumn id="11968" xr3:uid="{D1DA58FB-E094-4095-9B06-5572373C7B42}" name="Column11953"/>
    <tableColumn id="11969" xr3:uid="{BD0EE1F4-7542-45B4-86F1-A9105416F911}" name="Column11954"/>
    <tableColumn id="11970" xr3:uid="{BB107AB6-C309-411D-B76B-BE01958B5122}" name="Column11955"/>
    <tableColumn id="11971" xr3:uid="{D6E3E550-0931-41B9-B313-26C621F5A5D3}" name="Column11956"/>
    <tableColumn id="11972" xr3:uid="{8D304761-A42C-4EAA-8914-5C7B2F3CA873}" name="Column11957"/>
    <tableColumn id="11973" xr3:uid="{4F77A0FB-37C5-47D5-97B1-B4BC6918C578}" name="Column11958"/>
    <tableColumn id="11974" xr3:uid="{3862F08C-F898-4C68-BB96-B686F2617A2B}" name="Column11959"/>
    <tableColumn id="11975" xr3:uid="{49955C0C-908D-42C8-95AF-0EE14FDD4E50}" name="Column11960"/>
    <tableColumn id="11976" xr3:uid="{28B1778E-F2AE-4CC3-BE45-2C22675A3B0D}" name="Column11961"/>
    <tableColumn id="11977" xr3:uid="{CA5F242B-3E83-4A35-B505-8BF08673A5DC}" name="Column11962"/>
    <tableColumn id="11978" xr3:uid="{581EF140-672C-44F5-928E-43B6D5A3489D}" name="Column11963"/>
    <tableColumn id="11979" xr3:uid="{CF84158E-B544-47C8-992E-3EF37848A9FB}" name="Column11964"/>
    <tableColumn id="11980" xr3:uid="{FB375B94-F617-4DE0-9EC1-A24C2AF6D57C}" name="Column11965"/>
    <tableColumn id="11981" xr3:uid="{AFBECA1F-DE92-4F31-BA4D-4FD53E8B21B5}" name="Column11966"/>
    <tableColumn id="11982" xr3:uid="{905648D1-2BF1-46E5-A661-F75B7476959C}" name="Column11967"/>
    <tableColumn id="11983" xr3:uid="{842EF54F-F134-4585-AE91-867E7290A89F}" name="Column11968"/>
    <tableColumn id="11984" xr3:uid="{85D31675-5B7A-4F85-AB5D-4AEA5BE391EE}" name="Column11969"/>
    <tableColumn id="11985" xr3:uid="{8946F9DA-D837-48EC-9917-08CFEC934360}" name="Column11970"/>
    <tableColumn id="11986" xr3:uid="{B2342FC2-E214-4B51-A345-FA00DDC381C8}" name="Column11971"/>
    <tableColumn id="11987" xr3:uid="{48304B9B-4EC6-404B-92DE-732A7642B4D9}" name="Column11972"/>
    <tableColumn id="11988" xr3:uid="{20461BD3-EAD9-4D4A-A31C-9DD7347415D2}" name="Column11973"/>
    <tableColumn id="11989" xr3:uid="{6C7CE4C3-ACF9-46BC-93FD-8E2BF6D8FB14}" name="Column11974"/>
    <tableColumn id="11990" xr3:uid="{47282B07-CEE7-4E20-89F8-9F7896522FFA}" name="Column11975"/>
    <tableColumn id="11991" xr3:uid="{FF538B28-A25E-456E-9861-EC6D543ADACE}" name="Column11976"/>
    <tableColumn id="11992" xr3:uid="{17ADAB7F-A2A4-4832-A9C2-0FE67283C572}" name="Column11977"/>
    <tableColumn id="11993" xr3:uid="{5BD0E278-9DC8-441A-B148-E3FCCE6FDCFB}" name="Column11978"/>
    <tableColumn id="11994" xr3:uid="{739FCB74-21DD-4A33-AA24-C173CBC0AD9C}" name="Column11979"/>
    <tableColumn id="11995" xr3:uid="{5864C84D-1F72-427F-AE1D-29CD7CE9EA8B}" name="Column11980"/>
    <tableColumn id="11996" xr3:uid="{9EE6C275-AE1C-4F78-98E7-772110680147}" name="Column11981"/>
    <tableColumn id="11997" xr3:uid="{349FE4FC-3A0E-4DDB-851D-21BE1EFE84AC}" name="Column11982"/>
    <tableColumn id="11998" xr3:uid="{A36E211E-E101-4EF3-AF06-29BC0FD4C9FB}" name="Column11983"/>
    <tableColumn id="11999" xr3:uid="{02549AA1-F229-4300-BC3F-91FDFDADC55A}" name="Column11984"/>
    <tableColumn id="12000" xr3:uid="{9825D2AE-67D8-4572-9D83-8AD79A75274F}" name="Column11985"/>
    <tableColumn id="12001" xr3:uid="{C2EDAC87-5F25-45B4-B7B9-350198B0FBC4}" name="Column11986"/>
    <tableColumn id="12002" xr3:uid="{0463EA42-A1C5-44EC-B00F-DA6D8A9B034A}" name="Column11987"/>
    <tableColumn id="12003" xr3:uid="{B539B613-C225-427B-9977-4F1093CC2885}" name="Column11988"/>
    <tableColumn id="12004" xr3:uid="{76EF87A1-E9B1-4D45-A933-D72DAFB7FE0D}" name="Column11989"/>
    <tableColumn id="12005" xr3:uid="{E9BA9EED-CB6C-4AE4-A71D-910DBED6D293}" name="Column11990"/>
    <tableColumn id="12006" xr3:uid="{0DB6D51B-6AB9-4D7B-8334-F171013B8EC1}" name="Column11991"/>
    <tableColumn id="12007" xr3:uid="{F432ECE6-139F-4DC4-BA84-324A4DC31A62}" name="Column11992"/>
    <tableColumn id="12008" xr3:uid="{EA87567D-1170-4823-A83B-53EF8EBB5F2B}" name="Column11993"/>
    <tableColumn id="12009" xr3:uid="{7FED978A-C2EA-4D36-8A84-352502A5917B}" name="Column11994"/>
    <tableColumn id="12010" xr3:uid="{7C39E419-C792-462B-B953-CA8C28A30F36}" name="Column11995"/>
    <tableColumn id="12011" xr3:uid="{B3F0E84C-63ED-436B-80F2-445A42E51449}" name="Column11996"/>
    <tableColumn id="12012" xr3:uid="{CD669EB9-3E06-444D-9453-EFF38FF7A552}" name="Column11997"/>
    <tableColumn id="12013" xr3:uid="{8D265F1C-D847-4DAF-AEBB-5E56E1D3D7D2}" name="Column11998"/>
    <tableColumn id="12014" xr3:uid="{8F17F9DD-F487-4332-A827-746D97B0DC66}" name="Column11999"/>
    <tableColumn id="12015" xr3:uid="{B62C9060-B01D-47AB-AFA2-3279D7C61EF6}" name="Column12000"/>
    <tableColumn id="12016" xr3:uid="{93093C0B-305E-49C4-87E6-12EC3DF4C9A3}" name="Column12001"/>
    <tableColumn id="12017" xr3:uid="{1550FE32-3507-4B7B-9485-D1B80E58F971}" name="Column12002"/>
    <tableColumn id="12018" xr3:uid="{8F5118DA-E27D-42DD-8CE2-B33C75C62445}" name="Column12003"/>
    <tableColumn id="12019" xr3:uid="{9D2FDC79-560D-4CEF-8506-253BB4F26064}" name="Column12004"/>
    <tableColumn id="12020" xr3:uid="{B9A1FB70-DB9C-4C8B-8568-3ED97266934A}" name="Column12005"/>
    <tableColumn id="12021" xr3:uid="{E911B753-AA21-4158-9078-084221821E3B}" name="Column12006"/>
    <tableColumn id="12022" xr3:uid="{B795767C-380C-4112-8EA3-AE4035A0AD35}" name="Column12007"/>
    <tableColumn id="12023" xr3:uid="{5A4F63C4-9A8D-407B-B19C-72F5930589F0}" name="Column12008"/>
    <tableColumn id="12024" xr3:uid="{87285EC7-D1DE-48D4-BCFB-9590BF5969F1}" name="Column12009"/>
    <tableColumn id="12025" xr3:uid="{F16C7D13-B8E6-49B9-9727-20848F270CB4}" name="Column12010"/>
    <tableColumn id="12026" xr3:uid="{034FAC60-9803-4A4C-BD91-2C0BF007F24A}" name="Column12011"/>
    <tableColumn id="12027" xr3:uid="{BD6C82D2-BE7B-4C42-B97D-52FFFE8E83FD}" name="Column12012"/>
    <tableColumn id="12028" xr3:uid="{6A35B673-4840-49A2-8A11-E9FDB709CC90}" name="Column12013"/>
    <tableColumn id="12029" xr3:uid="{A9C2B651-4D99-4CC8-836F-A50B0284A001}" name="Column12014"/>
    <tableColumn id="12030" xr3:uid="{7C08B055-0421-4D69-84ED-543DC820C459}" name="Column12015"/>
    <tableColumn id="12031" xr3:uid="{90F31DEE-85E3-4E7D-955A-E66B9C0D9F73}" name="Column12016"/>
    <tableColumn id="12032" xr3:uid="{D3794963-2412-4871-B530-07CCB7823B78}" name="Column12017"/>
    <tableColumn id="12033" xr3:uid="{35F23123-9525-489B-BD34-22C2F03708A7}" name="Column12018"/>
    <tableColumn id="12034" xr3:uid="{B7E3ADDA-6763-4E73-80F1-0CF20138C9E1}" name="Column12019"/>
    <tableColumn id="12035" xr3:uid="{81C507FD-755D-4241-9470-A766A2F89F17}" name="Column12020"/>
    <tableColumn id="12036" xr3:uid="{A6FBA621-F292-4C06-B5C1-E11229508A0F}" name="Column12021"/>
    <tableColumn id="12037" xr3:uid="{EB131FE5-4D82-4D75-B131-811AF9B21B81}" name="Column12022"/>
    <tableColumn id="12038" xr3:uid="{300B44E6-8B2C-4CD9-BE5E-77D7EFF4B80F}" name="Column12023"/>
    <tableColumn id="12039" xr3:uid="{03087321-A0FF-40BB-BDDB-56E246C247EA}" name="Column12024"/>
    <tableColumn id="12040" xr3:uid="{E07F8D50-C52F-444A-A856-39E9E1C8F716}" name="Column12025"/>
    <tableColumn id="12041" xr3:uid="{0653E9E7-1AAF-4995-8425-1A421E96E69A}" name="Column12026"/>
    <tableColumn id="12042" xr3:uid="{B12DDEFF-19DE-4D59-84E3-CF88D7E67869}" name="Column12027"/>
    <tableColumn id="12043" xr3:uid="{0CDF04A0-52B3-4E58-99D1-5419A73B665B}" name="Column12028"/>
    <tableColumn id="12044" xr3:uid="{E8222684-5ED0-483F-90B8-BD10FC496206}" name="Column12029"/>
    <tableColumn id="12045" xr3:uid="{DEC2AA77-EEB5-40AE-A1AD-A3A15759C288}" name="Column12030"/>
    <tableColumn id="12046" xr3:uid="{6EFDE6A6-B138-4799-BDDF-62CB8E1905C9}" name="Column12031"/>
    <tableColumn id="12047" xr3:uid="{E425CD47-CDDE-413F-9C3F-C29990940BDC}" name="Column12032"/>
    <tableColumn id="12048" xr3:uid="{313C8DA0-EB84-428A-B61A-3D6D6F7F6CF6}" name="Column12033"/>
    <tableColumn id="12049" xr3:uid="{89A8DC0F-5907-4C44-8487-8943E45FEF6E}" name="Column12034"/>
    <tableColumn id="12050" xr3:uid="{37B57B0C-FF30-4440-AEFA-B24B7D3DAB61}" name="Column12035"/>
    <tableColumn id="12051" xr3:uid="{F3E3D288-0438-4C00-BEA9-6556899774AF}" name="Column12036"/>
    <tableColumn id="12052" xr3:uid="{D367F545-9AE6-4FA3-863C-A526922DB8D4}" name="Column12037"/>
    <tableColumn id="12053" xr3:uid="{C88BC3A3-B4E7-41A1-96ED-F9FFD6F9756B}" name="Column12038"/>
    <tableColumn id="12054" xr3:uid="{73BF86C8-BE77-4F6E-BDD3-6A785D091977}" name="Column12039"/>
    <tableColumn id="12055" xr3:uid="{952E4823-B757-456D-A6FC-11445D6771FA}" name="Column12040"/>
    <tableColumn id="12056" xr3:uid="{399C81DF-585D-4716-81B4-7940912C08CF}" name="Column12041"/>
    <tableColumn id="12057" xr3:uid="{3494E940-900B-4A7F-80F6-07D6C40C29E0}" name="Column12042"/>
    <tableColumn id="12058" xr3:uid="{BF64D551-A379-44B3-8826-633F9B2775D3}" name="Column12043"/>
    <tableColumn id="12059" xr3:uid="{7F5038CF-CF03-4C1D-872A-7F67D6A7B603}" name="Column12044"/>
    <tableColumn id="12060" xr3:uid="{A90D1669-D234-4C3D-8374-91B354A11459}" name="Column12045"/>
    <tableColumn id="12061" xr3:uid="{D13E58BD-4EF8-458F-97E5-A6A692E20254}" name="Column12046"/>
    <tableColumn id="12062" xr3:uid="{1AB6A89A-DC25-4E86-92EF-BFBCC7490923}" name="Column12047"/>
    <tableColumn id="12063" xr3:uid="{C8652213-1238-47B4-99B1-F1AA4065F45D}" name="Column12048"/>
    <tableColumn id="12064" xr3:uid="{DD90E5A3-B0D0-4D6C-A215-7B53A15D5F82}" name="Column12049"/>
    <tableColumn id="12065" xr3:uid="{5C4245BD-C4EF-45B4-B919-FC4A3E64A776}" name="Column12050"/>
    <tableColumn id="12066" xr3:uid="{51E95C76-6BC3-4FFB-8039-366B5FC16478}" name="Column12051"/>
    <tableColumn id="12067" xr3:uid="{4750B181-B39B-441A-8C64-D200FCC424CC}" name="Column12052"/>
    <tableColumn id="12068" xr3:uid="{9959F4AF-D3C6-41E6-9E9F-0B0AA7894BA2}" name="Column12053"/>
    <tableColumn id="12069" xr3:uid="{C0B9C40B-12FA-4823-AF57-26D24A55960A}" name="Column12054"/>
    <tableColumn id="12070" xr3:uid="{007E5A4D-EA5A-4E8D-BD43-52080ED0BE28}" name="Column12055"/>
    <tableColumn id="12071" xr3:uid="{71AC1C1E-466C-4130-A5FC-9DF98F07E3D4}" name="Column12056"/>
    <tableColumn id="12072" xr3:uid="{2A8F25BC-8091-46AD-B1C4-DA7DC44A8728}" name="Column12057"/>
    <tableColumn id="12073" xr3:uid="{E64CA915-5D67-4A8B-B1AB-5090B5076FD2}" name="Column12058"/>
    <tableColumn id="12074" xr3:uid="{006E5E5C-1120-4E3B-87CE-A02E3FE2C25E}" name="Column12059"/>
    <tableColumn id="12075" xr3:uid="{4745C9F4-A2F2-4CBF-BE37-B7A2BACDA169}" name="Column12060"/>
    <tableColumn id="12076" xr3:uid="{71AA616B-A9DF-46A7-B413-43EBF652CFE6}" name="Column12061"/>
    <tableColumn id="12077" xr3:uid="{5A54E600-3481-4FDE-95AD-867E08267D44}" name="Column12062"/>
    <tableColumn id="12078" xr3:uid="{0EA15746-8888-4ED8-89EB-A972FECC4031}" name="Column12063"/>
    <tableColumn id="12079" xr3:uid="{3DB68341-3F21-4CC2-9794-4750C6E0422C}" name="Column12064"/>
    <tableColumn id="12080" xr3:uid="{3AC93150-EE17-4601-872F-919122DCA122}" name="Column12065"/>
    <tableColumn id="12081" xr3:uid="{51F2289A-2662-4CC8-A5B3-84D32193A104}" name="Column12066"/>
    <tableColumn id="12082" xr3:uid="{C5D73CD5-D41E-4CAB-93E3-1D5B4FE8C2E5}" name="Column12067"/>
    <tableColumn id="12083" xr3:uid="{2D45B443-888B-405A-9290-4C9BE009F8DD}" name="Column12068"/>
    <tableColumn id="12084" xr3:uid="{9AE58AA3-57AF-4154-B8DC-5008E2596CE9}" name="Column12069"/>
    <tableColumn id="12085" xr3:uid="{CD8E38D2-7E7B-4724-A604-D5A04CFE5AFC}" name="Column12070"/>
    <tableColumn id="12086" xr3:uid="{8BD709D3-BB82-485F-B031-5F6A9F0BCB93}" name="Column12071"/>
    <tableColumn id="12087" xr3:uid="{107CAE60-1411-4A27-BDE7-CB48327A7397}" name="Column12072"/>
    <tableColumn id="12088" xr3:uid="{5252E7B9-5DF5-4B54-A31A-712AA2E74CE6}" name="Column12073"/>
    <tableColumn id="12089" xr3:uid="{94C2EBDE-AF54-4E53-B6BA-314E32882A78}" name="Column12074"/>
    <tableColumn id="12090" xr3:uid="{05C8B43C-FDBC-43DD-8297-1725B6174965}" name="Column12075"/>
    <tableColumn id="12091" xr3:uid="{868F20A2-D5DE-4B5D-B36F-00DA18CFAD11}" name="Column12076"/>
    <tableColumn id="12092" xr3:uid="{46724059-BECC-4ABB-B374-4ED383ED55E8}" name="Column12077"/>
    <tableColumn id="12093" xr3:uid="{4F1A850F-DDE1-4DA9-AD78-BC9CE6340D46}" name="Column12078"/>
    <tableColumn id="12094" xr3:uid="{3933787A-99B7-429A-91E9-DCAF111475FF}" name="Column12079"/>
    <tableColumn id="12095" xr3:uid="{5D51B68D-3378-41E5-BEED-8C8F00BE0F10}" name="Column12080"/>
    <tableColumn id="12096" xr3:uid="{54E8CF36-BAB2-47CE-86FD-905139B0E3F8}" name="Column12081"/>
    <tableColumn id="12097" xr3:uid="{5D3E413A-312E-4FA6-9025-EA0F9850A8F4}" name="Column12082"/>
    <tableColumn id="12098" xr3:uid="{0247F285-12B2-4203-BF36-3A8BF425D1D4}" name="Column12083"/>
    <tableColumn id="12099" xr3:uid="{815EF8BF-2D30-489F-A727-3EBA92CA6BF9}" name="Column12084"/>
    <tableColumn id="12100" xr3:uid="{CC26A60E-E091-4993-B656-BCBE17CED1A1}" name="Column12085"/>
    <tableColumn id="12101" xr3:uid="{8C3B198F-06DD-4CC2-86B3-19F6C8CEB70F}" name="Column12086"/>
    <tableColumn id="12102" xr3:uid="{5558FECE-EBC3-48DA-81F8-2C849FD77437}" name="Column12087"/>
    <tableColumn id="12103" xr3:uid="{FE4FE5A6-1978-4D34-B353-C291A3023BC7}" name="Column12088"/>
    <tableColumn id="12104" xr3:uid="{977EACE4-D075-4D5B-922D-3F4054752F3D}" name="Column12089"/>
    <tableColumn id="12105" xr3:uid="{03A107FF-F121-46D5-9957-6AE56463A424}" name="Column12090"/>
    <tableColumn id="12106" xr3:uid="{3728D66E-8950-4F8B-B9F7-D944A53AB286}" name="Column12091"/>
    <tableColumn id="12107" xr3:uid="{86D14017-41D6-472F-B78A-E5100BE5C6E5}" name="Column12092"/>
    <tableColumn id="12108" xr3:uid="{22C28677-2ABA-4BBB-B96B-CAD7C5EF7808}" name="Column12093"/>
    <tableColumn id="12109" xr3:uid="{28817B85-51D4-4D45-9802-3BD50375192E}" name="Column12094"/>
    <tableColumn id="12110" xr3:uid="{A0264C57-544F-4C86-B832-03D0A3269CE0}" name="Column12095"/>
    <tableColumn id="12111" xr3:uid="{F265E72D-08C2-4F97-834B-31944C152FB3}" name="Column12096"/>
    <tableColumn id="12112" xr3:uid="{3C12C3A6-D740-404F-AFD4-A2F091151BDA}" name="Column12097"/>
    <tableColumn id="12113" xr3:uid="{19181107-AA15-4B85-9C98-170372211E27}" name="Column12098"/>
    <tableColumn id="12114" xr3:uid="{D0F159D3-02BA-4F63-929A-A63BF8C1575E}" name="Column12099"/>
    <tableColumn id="12115" xr3:uid="{03C468F2-6825-4416-8EF1-C308BF167AEC}" name="Column12100"/>
    <tableColumn id="12116" xr3:uid="{B99B6605-A568-4DC8-9017-100CF08CA6BF}" name="Column12101"/>
    <tableColumn id="12117" xr3:uid="{C35C89AE-3764-4EA3-AC3E-D352A21451D0}" name="Column12102"/>
    <tableColumn id="12118" xr3:uid="{94DAA0D0-25BB-4906-8C93-F4A3E9500A18}" name="Column12103"/>
    <tableColumn id="12119" xr3:uid="{1ACD507D-3F0D-48D1-AB38-1C22940CE968}" name="Column12104"/>
    <tableColumn id="12120" xr3:uid="{58EB1A39-76D4-4F48-B538-8CF584EF3388}" name="Column12105"/>
    <tableColumn id="12121" xr3:uid="{1317C91B-3AAC-4718-BB74-62CDB95E2AF5}" name="Column12106"/>
    <tableColumn id="12122" xr3:uid="{1979CC6F-198C-4156-A0C5-531586128936}" name="Column12107"/>
    <tableColumn id="12123" xr3:uid="{234B5E7B-2A79-467C-8060-69831A3539AC}" name="Column12108"/>
    <tableColumn id="12124" xr3:uid="{106BA647-A018-412E-B29E-A1AD9D6B387D}" name="Column12109"/>
    <tableColumn id="12125" xr3:uid="{E9011579-6DC8-4A18-9011-E0765E567E0F}" name="Column12110"/>
    <tableColumn id="12126" xr3:uid="{106A879A-5CDF-4399-BECA-92A26FA9D241}" name="Column12111"/>
    <tableColumn id="12127" xr3:uid="{48EB352D-3420-4D50-8496-66C96AB64505}" name="Column12112"/>
    <tableColumn id="12128" xr3:uid="{8C2D786B-7AC1-4BC5-811E-2ADCB2379F6B}" name="Column12113"/>
    <tableColumn id="12129" xr3:uid="{03D36950-F860-417C-8CF6-0A0820ADE9DB}" name="Column12114"/>
    <tableColumn id="12130" xr3:uid="{4EBB96E8-DFB4-443B-B550-2D0787DDBFE8}" name="Column12115"/>
    <tableColumn id="12131" xr3:uid="{B392F0CE-3422-4E5B-85B7-EBC781AF0764}" name="Column12116"/>
    <tableColumn id="12132" xr3:uid="{79193585-315E-4BC2-A0C1-6C2C32246AC9}" name="Column12117"/>
    <tableColumn id="12133" xr3:uid="{B4CDF3FF-A74A-4EE0-93C3-8F67ED9F450E}" name="Column12118"/>
    <tableColumn id="12134" xr3:uid="{15BA387B-7EC0-4257-A55A-675E0F16DB41}" name="Column12119"/>
    <tableColumn id="12135" xr3:uid="{AE939836-3698-41FF-B11A-901C3E312EE6}" name="Column12120"/>
    <tableColumn id="12136" xr3:uid="{117833ED-15E0-463E-A089-35BF3610523D}" name="Column12121"/>
    <tableColumn id="12137" xr3:uid="{17B83F7A-3F0E-47FE-9623-960A78010C1B}" name="Column12122"/>
    <tableColumn id="12138" xr3:uid="{282C06BB-6AD8-4F4C-943C-C54EF60C368F}" name="Column12123"/>
    <tableColumn id="12139" xr3:uid="{8B9091D3-31AD-41A2-B0DF-84CBE7133100}" name="Column12124"/>
    <tableColumn id="12140" xr3:uid="{8109C202-759B-46A8-AD0E-9EACC0AFBBD6}" name="Column12125"/>
    <tableColumn id="12141" xr3:uid="{C1585377-F73A-431C-A0DC-DD5C582031C8}" name="Column12126"/>
    <tableColumn id="12142" xr3:uid="{C05E5C45-A506-4A73-BC23-F692CD420508}" name="Column12127"/>
    <tableColumn id="12143" xr3:uid="{09D6DC41-1F9F-4DF6-A51E-2ADBFCAB0044}" name="Column12128"/>
    <tableColumn id="12144" xr3:uid="{00EDFB93-3F7C-4CFF-9010-D31FB89D07BF}" name="Column12129"/>
    <tableColumn id="12145" xr3:uid="{AEC8E7D2-515C-4890-9C01-0FBE4DE3CDED}" name="Column12130"/>
    <tableColumn id="12146" xr3:uid="{3F7C6184-B58A-42E4-BE79-7CB02AB4B20E}" name="Column12131"/>
    <tableColumn id="12147" xr3:uid="{43A48B4B-EE27-4A97-9DA6-3F42AA9F1F19}" name="Column12132"/>
    <tableColumn id="12148" xr3:uid="{FBC29D1A-8A70-4AE4-A9B7-8C20D0EA53B1}" name="Column12133"/>
    <tableColumn id="12149" xr3:uid="{D33B3B22-CCC4-47E4-B98F-EDB9E9EB7AC4}" name="Column12134"/>
    <tableColumn id="12150" xr3:uid="{024D7A4D-DE51-4991-8D6A-580E1F155B6A}" name="Column12135"/>
    <tableColumn id="12151" xr3:uid="{4E944C0D-384B-4B22-AA85-1403BF327B0B}" name="Column12136"/>
    <tableColumn id="12152" xr3:uid="{AFAA4F28-7535-4872-A2C8-027966FC4600}" name="Column12137"/>
    <tableColumn id="12153" xr3:uid="{9796F95B-8E17-490C-8AB8-6B7BC5E605A5}" name="Column12138"/>
    <tableColumn id="12154" xr3:uid="{D2162D02-8971-422D-BD34-A3AC87B3DC82}" name="Column12139"/>
    <tableColumn id="12155" xr3:uid="{634C4330-4FEB-4F24-94AA-F4FC10EA1CC1}" name="Column12140"/>
    <tableColumn id="12156" xr3:uid="{EE263A70-B4B2-4E8F-BC9A-47ABDB621E98}" name="Column12141"/>
    <tableColumn id="12157" xr3:uid="{CE5666CF-E1F6-4F27-882C-EC1AA6349CE5}" name="Column12142"/>
    <tableColumn id="12158" xr3:uid="{E42DB33E-6EFA-4926-85B1-6FE6C002C416}" name="Column12143"/>
    <tableColumn id="12159" xr3:uid="{A7F9F2F0-3ECD-47EE-8DA6-2DF5EE397890}" name="Column12144"/>
    <tableColumn id="12160" xr3:uid="{C101BF5D-269C-473F-BD00-49F42E385D51}" name="Column12145"/>
    <tableColumn id="12161" xr3:uid="{268E0029-B442-4110-9D29-2A6A96C13621}" name="Column12146"/>
    <tableColumn id="12162" xr3:uid="{6A000200-29EA-46A6-8928-690801DF93A2}" name="Column12147"/>
    <tableColumn id="12163" xr3:uid="{0F316531-A938-44C3-A7AE-B86BA90C2FA8}" name="Column12148"/>
    <tableColumn id="12164" xr3:uid="{322ECFDF-D5AD-4A19-B148-197C608D3B27}" name="Column12149"/>
    <tableColumn id="12165" xr3:uid="{E8C1C83A-AA48-4C24-B2C9-8A8DF69CCB13}" name="Column12150"/>
    <tableColumn id="12166" xr3:uid="{D57A3F77-9635-4C35-A7E4-F624C620AD52}" name="Column12151"/>
    <tableColumn id="12167" xr3:uid="{365D5FAE-4FC7-4778-BEFA-83563414FAD0}" name="Column12152"/>
    <tableColumn id="12168" xr3:uid="{A014F92B-5AC9-40F6-97BB-ACAAA234F472}" name="Column12153"/>
    <tableColumn id="12169" xr3:uid="{DD2ADC48-0C05-4EE0-B8A5-5A9B724F1321}" name="Column12154"/>
    <tableColumn id="12170" xr3:uid="{139256E1-CCB2-489C-893A-743B1EEFB69F}" name="Column12155"/>
    <tableColumn id="12171" xr3:uid="{C1E99931-22CC-40EF-9457-FB10F7506A29}" name="Column12156"/>
    <tableColumn id="12172" xr3:uid="{04C4254A-C4CC-4227-9B31-B66F19498491}" name="Column12157"/>
    <tableColumn id="12173" xr3:uid="{504B1870-EBF5-4990-A235-9FD83EB49F1C}" name="Column12158"/>
    <tableColumn id="12174" xr3:uid="{B6DDAF7A-5717-41EB-81F0-4CF0AC7FA0E8}" name="Column12159"/>
    <tableColumn id="12175" xr3:uid="{A8771EDF-B062-4EEC-AA64-0DEA3923041F}" name="Column12160"/>
    <tableColumn id="12176" xr3:uid="{287856AE-CDDE-444D-B993-1CFC8C8436C8}" name="Column12161"/>
    <tableColumn id="12177" xr3:uid="{12DD2BF5-6101-4F8F-B98A-080253DEEEED}" name="Column12162"/>
    <tableColumn id="12178" xr3:uid="{47E6495F-2EFF-476A-B342-E2BBD2AF1492}" name="Column12163"/>
    <tableColumn id="12179" xr3:uid="{B5A21FF2-35F4-4A5F-8692-36ACE9C12B51}" name="Column12164"/>
    <tableColumn id="12180" xr3:uid="{1937BF9A-0834-4199-B825-44ABCD96632C}" name="Column12165"/>
    <tableColumn id="12181" xr3:uid="{5A4C4868-10DB-4934-8C6E-1948DB40B2E7}" name="Column12166"/>
    <tableColumn id="12182" xr3:uid="{DA7D8A7A-EF57-4F2E-B8DE-4F8E2CFA79CE}" name="Column12167"/>
    <tableColumn id="12183" xr3:uid="{F1691489-AAF4-4E1F-8209-47CCE68DEB25}" name="Column12168"/>
    <tableColumn id="12184" xr3:uid="{6820914C-1A50-4F44-AEB0-4BE1BAC849A6}" name="Column12169"/>
    <tableColumn id="12185" xr3:uid="{17D5E021-5FA7-40DA-8C7D-715F2F1791F4}" name="Column12170"/>
    <tableColumn id="12186" xr3:uid="{4D8817CF-9CA2-469E-8401-5EACBAF01477}" name="Column12171"/>
    <tableColumn id="12187" xr3:uid="{5066B823-6208-4E62-9E28-11C814AAAC51}" name="Column12172"/>
    <tableColumn id="12188" xr3:uid="{B66F500F-219F-4361-B73D-787846671815}" name="Column12173"/>
    <tableColumn id="12189" xr3:uid="{AED184A9-9E24-490F-B421-0776D139743E}" name="Column12174"/>
    <tableColumn id="12190" xr3:uid="{B6F35028-0148-4FFA-B1A3-C36A10DC5E31}" name="Column12175"/>
    <tableColumn id="12191" xr3:uid="{FA62D241-9F89-4DEA-9579-BCC65CEFB411}" name="Column12176"/>
    <tableColumn id="12192" xr3:uid="{D36096A2-1AE1-4FCB-8CDB-90FAC5930B81}" name="Column12177"/>
    <tableColumn id="12193" xr3:uid="{82E35A3E-D855-468F-91B8-22C16F1F68A1}" name="Column12178"/>
    <tableColumn id="12194" xr3:uid="{0F3242EA-AB8A-40D9-9508-B9CA16839FC7}" name="Column12179"/>
    <tableColumn id="12195" xr3:uid="{C5E1B38A-E518-4516-9914-EF5E0B744EDE}" name="Column12180"/>
    <tableColumn id="12196" xr3:uid="{DC250F8A-9EF2-40B7-92FA-27825C8B512D}" name="Column12181"/>
    <tableColumn id="12197" xr3:uid="{406203B5-BAB4-4BD0-9ACB-1AD2AD799456}" name="Column12182"/>
    <tableColumn id="12198" xr3:uid="{C9165087-2D24-46DD-8B92-E0FB68A073D4}" name="Column12183"/>
    <tableColumn id="12199" xr3:uid="{BD03E94E-5CE9-47FE-AC10-0379BB00B848}" name="Column12184"/>
    <tableColumn id="12200" xr3:uid="{2992D58A-88D8-4D4C-87EC-7B6C49E026AD}" name="Column12185"/>
    <tableColumn id="12201" xr3:uid="{4B0596A1-3776-42F4-BDCF-A83E941ACC1B}" name="Column12186"/>
    <tableColumn id="12202" xr3:uid="{4470BF90-20C3-48E0-BBE6-8263965CF792}" name="Column12187"/>
    <tableColumn id="12203" xr3:uid="{5151FF76-C53C-4D8F-B222-717CCE33F012}" name="Column12188"/>
    <tableColumn id="12204" xr3:uid="{84D7A5F0-2812-4D91-8BAA-A5AC0721DA62}" name="Column12189"/>
    <tableColumn id="12205" xr3:uid="{56B10491-CDFD-4275-A5D9-7244DE58D521}" name="Column12190"/>
    <tableColumn id="12206" xr3:uid="{F9C1663B-9A94-419D-B039-319F7F1F935E}" name="Column12191"/>
    <tableColumn id="12207" xr3:uid="{1F14B6C1-91E8-427B-BFA2-65E542654EFA}" name="Column12192"/>
    <tableColumn id="12208" xr3:uid="{785B800E-6A5A-4261-BCF5-0D4D50D13795}" name="Column12193"/>
    <tableColumn id="12209" xr3:uid="{A349EBAB-7883-4976-9503-0199C109A714}" name="Column12194"/>
    <tableColumn id="12210" xr3:uid="{12589FAD-4917-4261-AB5F-07F3847E508B}" name="Column12195"/>
    <tableColumn id="12211" xr3:uid="{6C5FB742-B3BB-4884-A007-0A0FA06FB18B}" name="Column12196"/>
    <tableColumn id="12212" xr3:uid="{B97EBCBA-2B1E-4D0E-B75C-16819CAF2B8A}" name="Column12197"/>
    <tableColumn id="12213" xr3:uid="{D27ED516-49C9-4C2D-80DC-1D06FB119571}" name="Column12198"/>
    <tableColumn id="12214" xr3:uid="{AE9E6F7B-40B7-4450-98EA-75B1D8492A7A}" name="Column12199"/>
    <tableColumn id="12215" xr3:uid="{274D581F-85F6-47CD-A428-3C08E9688D48}" name="Column12200"/>
    <tableColumn id="12216" xr3:uid="{BDE9FA86-1669-4528-913D-0212585A916B}" name="Column12201"/>
    <tableColumn id="12217" xr3:uid="{BB1E1F2A-3C09-42C4-99F3-0644ACCFF4E7}" name="Column12202"/>
    <tableColumn id="12218" xr3:uid="{36D69240-33C2-44A1-817E-B1B66535E0B7}" name="Column12203"/>
    <tableColumn id="12219" xr3:uid="{2DB731A6-71F2-4DBA-B605-D7E28AC204D3}" name="Column12204"/>
    <tableColumn id="12220" xr3:uid="{A03CF9CD-79F3-4F83-A309-8232958531DC}" name="Column12205"/>
    <tableColumn id="12221" xr3:uid="{6841C512-3F51-44C2-BB42-35B67D61031B}" name="Column12206"/>
    <tableColumn id="12222" xr3:uid="{145B4B5D-B94B-4B0A-809E-B633F3BC3ED4}" name="Column12207"/>
    <tableColumn id="12223" xr3:uid="{807D861B-8FD6-4106-AC03-DA1B4040227F}" name="Column12208"/>
    <tableColumn id="12224" xr3:uid="{E1B8798A-2AB8-4D87-AB28-860540F4AAA2}" name="Column12209"/>
    <tableColumn id="12225" xr3:uid="{88E5578D-6174-4B46-9F1C-0EC0A3930C1C}" name="Column12210"/>
    <tableColumn id="12226" xr3:uid="{E4DEF287-A809-4334-AB6A-A3D0A03E768B}" name="Column12211"/>
    <tableColumn id="12227" xr3:uid="{44458689-9081-4ADF-950B-2DA26A5AAE18}" name="Column12212"/>
    <tableColumn id="12228" xr3:uid="{0DF3DD72-7497-40BD-82E1-C8B248B3E48A}" name="Column12213"/>
    <tableColumn id="12229" xr3:uid="{BC9502B7-FEBB-4DBD-81B9-EDB5964BA1DD}" name="Column12214"/>
    <tableColumn id="12230" xr3:uid="{358C06FF-2B01-41A2-B106-CC890D666511}" name="Column12215"/>
    <tableColumn id="12231" xr3:uid="{6A6493F3-F179-46F4-8BF9-9FC819E83642}" name="Column12216"/>
    <tableColumn id="12232" xr3:uid="{AD07F4BF-6D17-4435-B180-82DB5A5C5170}" name="Column12217"/>
    <tableColumn id="12233" xr3:uid="{9E1B02B4-022C-42FF-BE9B-76CF72378236}" name="Column12218"/>
    <tableColumn id="12234" xr3:uid="{9E29BA4A-56BB-4BDE-A973-A5416065CC48}" name="Column12219"/>
    <tableColumn id="12235" xr3:uid="{E6CA99E0-C46A-4D70-878F-174095373550}" name="Column12220"/>
    <tableColumn id="12236" xr3:uid="{0558F72A-C6D2-4DE3-AD0C-821AA036430F}" name="Column12221"/>
    <tableColumn id="12237" xr3:uid="{0BB444A4-B777-44E9-8330-38AEB134A169}" name="Column12222"/>
    <tableColumn id="12238" xr3:uid="{2F859328-A19C-4939-85A2-2178C94CA98B}" name="Column12223"/>
    <tableColumn id="12239" xr3:uid="{CBECD92F-04EF-4F86-B0D9-2DD0DF985BC8}" name="Column12224"/>
    <tableColumn id="12240" xr3:uid="{57623A03-C66F-479B-86E8-82A97F5BAA6E}" name="Column12225"/>
    <tableColumn id="12241" xr3:uid="{8C832F16-1CD3-41BF-A0B7-C6CD07F55802}" name="Column12226"/>
    <tableColumn id="12242" xr3:uid="{C93C5F17-178F-412C-AADD-C351AA7FBA9C}" name="Column12227"/>
    <tableColumn id="12243" xr3:uid="{964EA5A9-D332-4736-880B-3E12AB7FCD5F}" name="Column12228"/>
    <tableColumn id="12244" xr3:uid="{9DC1CCE5-A08C-49FE-8106-3D96F165730D}" name="Column12229"/>
    <tableColumn id="12245" xr3:uid="{3B095C24-89E7-4E18-9A42-4B594B7B1E7E}" name="Column12230"/>
    <tableColumn id="12246" xr3:uid="{1B2310FC-B1F4-4DA5-9637-9B69C8BB7468}" name="Column12231"/>
    <tableColumn id="12247" xr3:uid="{F92103D5-524E-427B-9E67-094F1E87E659}" name="Column12232"/>
    <tableColumn id="12248" xr3:uid="{BCAE5894-D489-4437-ABA7-3BDACAF4F980}" name="Column12233"/>
    <tableColumn id="12249" xr3:uid="{CE186942-0AC0-46C8-9D13-A93821A70D09}" name="Column12234"/>
    <tableColumn id="12250" xr3:uid="{97D9A3EE-EBC4-4B9D-9B24-7524A48A335F}" name="Column12235"/>
    <tableColumn id="12251" xr3:uid="{154831C4-AC95-40EF-9255-D52B9759C773}" name="Column12236"/>
    <tableColumn id="12252" xr3:uid="{9A693CDD-CF22-4EF2-8A04-ED2BD461218E}" name="Column12237"/>
    <tableColumn id="12253" xr3:uid="{FEE771E3-1EE3-4659-93C1-C089F3472863}" name="Column12238"/>
    <tableColumn id="12254" xr3:uid="{FC4294EB-F644-4EF6-9082-BD1129825CE7}" name="Column12239"/>
    <tableColumn id="12255" xr3:uid="{91A4865C-1C75-4883-97F3-0885178A1920}" name="Column12240"/>
    <tableColumn id="12256" xr3:uid="{F47FD9F0-AA46-43AA-B247-8A154FDCCA65}" name="Column12241"/>
    <tableColumn id="12257" xr3:uid="{ECBB6F48-A779-4FED-9F95-7A740E555228}" name="Column12242"/>
    <tableColumn id="12258" xr3:uid="{5EF9F668-E11F-4825-B659-139599F11518}" name="Column12243"/>
    <tableColumn id="12259" xr3:uid="{343C76BC-3E4A-4631-824D-51F2A5207CBC}" name="Column12244"/>
    <tableColumn id="12260" xr3:uid="{9673B56C-6342-4CB8-A26B-4B0890B85E0C}" name="Column12245"/>
    <tableColumn id="12261" xr3:uid="{0047DE4E-ECEF-4F45-B51D-AEDBD5888F79}" name="Column12246"/>
    <tableColumn id="12262" xr3:uid="{66751B79-F340-4E69-ADC5-CD7C2DE9A0B9}" name="Column12247"/>
    <tableColumn id="12263" xr3:uid="{F33F8AF1-48C9-4E72-8937-3A24AC6CC707}" name="Column12248"/>
    <tableColumn id="12264" xr3:uid="{C934F5E2-1736-4D48-A2F6-E293D62F855A}" name="Column12249"/>
    <tableColumn id="12265" xr3:uid="{69785885-5192-4033-B324-93A669788083}" name="Column12250"/>
    <tableColumn id="12266" xr3:uid="{1F3083C5-0699-4138-8D22-D6A6336970CD}" name="Column12251"/>
    <tableColumn id="12267" xr3:uid="{6308639E-7E5A-42E4-B769-E9C8ECE88AB0}" name="Column12252"/>
    <tableColumn id="12268" xr3:uid="{1501D8F1-D72E-49B2-A89B-CB3658A21F0F}" name="Column12253"/>
    <tableColumn id="12269" xr3:uid="{B4AC6F7A-0B75-4106-9432-C965325057F0}" name="Column12254"/>
    <tableColumn id="12270" xr3:uid="{CF96886E-F4A7-45F4-A62C-13473E56C3C8}" name="Column12255"/>
    <tableColumn id="12271" xr3:uid="{9EF88E72-4089-4020-A7FF-1F33831325E0}" name="Column12256"/>
    <tableColumn id="12272" xr3:uid="{FA0E551D-6EE2-4D64-AC0B-9CBAFEDA0317}" name="Column12257"/>
    <tableColumn id="12273" xr3:uid="{FD27C2E4-264A-423A-B685-2FE019F5277A}" name="Column12258"/>
    <tableColumn id="12274" xr3:uid="{7CC612CE-E3C0-4C7C-8263-BFA3AB95E419}" name="Column12259"/>
    <tableColumn id="12275" xr3:uid="{5D7AA77E-C40D-4DCF-AAB9-83CE3F85A1A6}" name="Column12260"/>
    <tableColumn id="12276" xr3:uid="{F223D1C5-B1DE-484F-9EB1-F1F8E04316F9}" name="Column12261"/>
    <tableColumn id="12277" xr3:uid="{51D77D08-4788-4DB9-8AEC-D4CF76E3A51E}" name="Column12262"/>
    <tableColumn id="12278" xr3:uid="{D3CB9986-AFC7-42E9-9495-26E4B910512F}" name="Column12263"/>
    <tableColumn id="12279" xr3:uid="{A7BA18D3-07AE-4A4B-9174-A2C05F4318D5}" name="Column12264"/>
    <tableColumn id="12280" xr3:uid="{662053F8-8BCF-47B5-B10D-57520ED89D6F}" name="Column12265"/>
    <tableColumn id="12281" xr3:uid="{7F978158-AFC8-4B3E-96C1-00D98A4BEB58}" name="Column12266"/>
    <tableColumn id="12282" xr3:uid="{387D26C0-A25F-441C-9749-E9151D7295D2}" name="Column12267"/>
    <tableColumn id="12283" xr3:uid="{A9A550AF-FA52-4830-A4F7-10F1473E7290}" name="Column12268"/>
    <tableColumn id="12284" xr3:uid="{2058FA39-C7D7-4C86-A30F-B63126A9ABA6}" name="Column12269"/>
    <tableColumn id="12285" xr3:uid="{A8D11B43-2117-4A41-8C1A-8814C543FC9B}" name="Column12270"/>
    <tableColumn id="12286" xr3:uid="{9CCEC59E-29E5-4C9A-B88D-C22D850684FF}" name="Column12271"/>
    <tableColumn id="12287" xr3:uid="{C32B98B7-1772-4BBF-A2C8-E91B52717C52}" name="Column12272"/>
    <tableColumn id="12288" xr3:uid="{49E1DCBA-DF4A-48CF-9A7B-7BFEA095449E}" name="Column12273"/>
    <tableColumn id="12289" xr3:uid="{6E6F7397-CA84-494C-9CD3-CE517754F547}" name="Column12274"/>
    <tableColumn id="12290" xr3:uid="{93617BFE-D0E8-4BFF-B7CE-95E4689C14FE}" name="Column12275"/>
    <tableColumn id="12291" xr3:uid="{BBB7C83E-1F02-40A1-9153-B62FF6F53DD1}" name="Column12276"/>
    <tableColumn id="12292" xr3:uid="{3B2C64A4-E639-4FB0-98CD-5B7C07B3C860}" name="Column12277"/>
    <tableColumn id="12293" xr3:uid="{F219D307-F8D6-47CF-9A3E-231AFC5FC416}" name="Column12278"/>
    <tableColumn id="12294" xr3:uid="{81202D66-A29D-430E-9605-9BD104F5213D}" name="Column12279"/>
    <tableColumn id="12295" xr3:uid="{F5DE564B-30F2-4477-9C18-4ECF1366631C}" name="Column12280"/>
    <tableColumn id="12296" xr3:uid="{ACF36724-8382-4DA3-BFA8-5ABD86E614BC}" name="Column12281"/>
    <tableColumn id="12297" xr3:uid="{7AB9BAFF-E1EB-4A31-87A7-3483947E432E}" name="Column12282"/>
    <tableColumn id="12298" xr3:uid="{977CF869-2F40-4F8E-A4D8-776717524DDC}" name="Column12283"/>
    <tableColumn id="12299" xr3:uid="{370F7444-C287-4C7C-A517-F808D4867480}" name="Column12284"/>
    <tableColumn id="12300" xr3:uid="{1119B153-525C-4BE9-98DC-9FE27F436A7A}" name="Column12285"/>
    <tableColumn id="12301" xr3:uid="{89657BF5-15A8-4283-A105-20DC5AD4F0FF}" name="Column12286"/>
    <tableColumn id="12302" xr3:uid="{6D39B8A5-70AC-4BA2-A37E-CEF453D3F0A9}" name="Column12287"/>
    <tableColumn id="12303" xr3:uid="{11D62C06-C6B1-41EA-9C68-B3BD707A3D40}" name="Column12288"/>
    <tableColumn id="12304" xr3:uid="{7B15B1BD-7294-4174-A5EA-EA0E55166542}" name="Column12289"/>
    <tableColumn id="12305" xr3:uid="{1FB56717-D36C-4275-845A-0E9515BF6301}" name="Column12290"/>
    <tableColumn id="12306" xr3:uid="{CD6EE458-AC61-402E-A873-983355CAF32F}" name="Column12291"/>
    <tableColumn id="12307" xr3:uid="{C384BBD0-4931-47D0-BF70-8A76671A5F4B}" name="Column12292"/>
    <tableColumn id="12308" xr3:uid="{C0D42CA2-9E1F-4403-A5BB-5800B51E009F}" name="Column12293"/>
    <tableColumn id="12309" xr3:uid="{8950F778-A8FB-49C0-AA5E-54BC98C6D230}" name="Column12294"/>
    <tableColumn id="12310" xr3:uid="{7F73FD7B-A316-4756-9140-C8E441E9F1DA}" name="Column12295"/>
    <tableColumn id="12311" xr3:uid="{131A7436-3CA3-49F4-81B6-9D7A87B15AEB}" name="Column12296"/>
    <tableColumn id="12312" xr3:uid="{B13DE275-5F07-4766-A6C0-38C09BD5496A}" name="Column12297"/>
    <tableColumn id="12313" xr3:uid="{65C23E3B-5544-45DD-ACFE-83596CC02058}" name="Column12298"/>
    <tableColumn id="12314" xr3:uid="{F2EF36CD-4B4F-45F3-ADE9-4D9B25BA203E}" name="Column12299"/>
    <tableColumn id="12315" xr3:uid="{B8A27623-D2AA-44D0-B183-AEA00A623FA5}" name="Column12300"/>
    <tableColumn id="12316" xr3:uid="{CA736376-1264-441B-B501-E179B5E1F68B}" name="Column12301"/>
    <tableColumn id="12317" xr3:uid="{49B95E5C-5827-4CD9-937F-CC4D3B31525C}" name="Column12302"/>
    <tableColumn id="12318" xr3:uid="{27C4E521-5A34-4C5E-B930-51B7357EB627}" name="Column12303"/>
    <tableColumn id="12319" xr3:uid="{4C6717CF-1971-4E2B-9A46-F1F5A5437739}" name="Column12304"/>
    <tableColumn id="12320" xr3:uid="{FDA12A97-E89A-4D0E-8351-8EBE9DAACA9A}" name="Column12305"/>
    <tableColumn id="12321" xr3:uid="{B4BBF024-9231-4EAE-8D6E-71599F9C5D7A}" name="Column12306"/>
    <tableColumn id="12322" xr3:uid="{2C452C05-70C4-4F6D-9B94-05FF0EC7836D}" name="Column12307"/>
    <tableColumn id="12323" xr3:uid="{CD2E1C1D-3C9E-49BB-A5A6-9DA572B83962}" name="Column12308"/>
    <tableColumn id="12324" xr3:uid="{F4E7B949-216A-4D05-B3B1-C8304D77F51C}" name="Column12309"/>
    <tableColumn id="12325" xr3:uid="{4A2ED843-1250-4029-BE49-6DB2E6CDF3A6}" name="Column12310"/>
    <tableColumn id="12326" xr3:uid="{33E4FB9C-DFF3-4026-946B-C8193E4BFF18}" name="Column12311"/>
    <tableColumn id="12327" xr3:uid="{EF95B25A-5CC7-4F64-9ADE-5E7DC58ECD2F}" name="Column12312"/>
    <tableColumn id="12328" xr3:uid="{C8F3CEB6-46E2-4E99-A80C-936C6EECD5EC}" name="Column12313"/>
    <tableColumn id="12329" xr3:uid="{D08B2434-A52E-4E21-8E52-D046144C1375}" name="Column12314"/>
    <tableColumn id="12330" xr3:uid="{E84554A5-1187-4204-9F3F-4A73D7901947}" name="Column12315"/>
    <tableColumn id="12331" xr3:uid="{D85F9778-1B66-41DB-B362-896AB58FB7F5}" name="Column12316"/>
    <tableColumn id="12332" xr3:uid="{5B703ADE-2844-4CEF-A9F8-929AE29B227D}" name="Column12317"/>
    <tableColumn id="12333" xr3:uid="{27BD7952-64B9-4AC0-8CB2-4EF38B911BF2}" name="Column12318"/>
    <tableColumn id="12334" xr3:uid="{0F56952C-B5AE-40CC-B38F-D52721831100}" name="Column12319"/>
    <tableColumn id="12335" xr3:uid="{783CF342-7FF5-4068-9264-6874840805B2}" name="Column12320"/>
    <tableColumn id="12336" xr3:uid="{27B787AA-FB01-4434-B7A3-80038BBE4961}" name="Column12321"/>
    <tableColumn id="12337" xr3:uid="{C663A5F3-3155-4E3D-ADF0-46134BADBF32}" name="Column12322"/>
    <tableColumn id="12338" xr3:uid="{51C2E3C3-A1F3-4A2C-B294-D074281E4D7F}" name="Column12323"/>
    <tableColumn id="12339" xr3:uid="{BE5F01A2-E5CC-4F6F-B5C0-3B37A64CCC5B}" name="Column12324"/>
    <tableColumn id="12340" xr3:uid="{4C717AF9-F336-4779-A631-377556B57394}" name="Column12325"/>
    <tableColumn id="12341" xr3:uid="{E7732696-18D7-4EBB-8ED4-057324A23ACC}" name="Column12326"/>
    <tableColumn id="12342" xr3:uid="{A3651C6E-662C-48ED-BD65-709B5DB240B0}" name="Column12327"/>
    <tableColumn id="12343" xr3:uid="{C05918D0-7111-49F3-877A-ABF7E93C35FE}" name="Column12328"/>
    <tableColumn id="12344" xr3:uid="{10A8AC33-4BF6-4405-97C6-9D10939DE17D}" name="Column12329"/>
    <tableColumn id="12345" xr3:uid="{3008D412-0205-47E0-93A1-885B75F459F4}" name="Column12330"/>
    <tableColumn id="12346" xr3:uid="{52112B3D-214C-480E-83C5-C940B7A64A2E}" name="Column12331"/>
    <tableColumn id="12347" xr3:uid="{27F29987-F6DD-419B-BECB-84878AE71227}" name="Column12332"/>
    <tableColumn id="12348" xr3:uid="{848D9201-0D50-46D6-B95B-CEC9285952C6}" name="Column12333"/>
    <tableColumn id="12349" xr3:uid="{7357252F-8272-404F-B35F-5A470AA52B3B}" name="Column12334"/>
    <tableColumn id="12350" xr3:uid="{BEF3CEFB-E353-4472-8722-B3B12B02CF98}" name="Column12335"/>
    <tableColumn id="12351" xr3:uid="{6F02A6DE-F3E4-42D3-91DC-350DA61B84A0}" name="Column12336"/>
    <tableColumn id="12352" xr3:uid="{818A79A1-699E-4CE0-8A4D-E2CE68ABA6CB}" name="Column12337"/>
    <tableColumn id="12353" xr3:uid="{0C166BBB-C992-4FBB-A71B-6B42DE712150}" name="Column12338"/>
    <tableColumn id="12354" xr3:uid="{B3BBC7C0-1AB2-4E6F-89AD-02313CDB019C}" name="Column12339"/>
    <tableColumn id="12355" xr3:uid="{A422540E-A139-42E2-B973-C0EE28D71522}" name="Column12340"/>
    <tableColumn id="12356" xr3:uid="{303DFB3E-A6E6-4DE7-A606-03E809078449}" name="Column12341"/>
    <tableColumn id="12357" xr3:uid="{59A3AC1A-D0BC-434C-8085-3465DA7BCBB6}" name="Column12342"/>
    <tableColumn id="12358" xr3:uid="{5A5C46BD-C09F-4DEB-9999-1808B840DFDF}" name="Column12343"/>
    <tableColumn id="12359" xr3:uid="{5B77CD3F-EF2E-49E1-8BB1-4154E2F81910}" name="Column12344"/>
    <tableColumn id="12360" xr3:uid="{22FF4674-C5A0-41EE-A555-534E68BDEDA8}" name="Column12345"/>
    <tableColumn id="12361" xr3:uid="{40397E4A-1A39-4561-96F3-323E6DD65605}" name="Column12346"/>
    <tableColumn id="12362" xr3:uid="{A51F5255-E014-47EA-832F-7510D43C6389}" name="Column12347"/>
    <tableColumn id="12363" xr3:uid="{DD77720D-B037-43CE-9119-6794E17830FA}" name="Column12348"/>
    <tableColumn id="12364" xr3:uid="{A06AABF7-5986-47E6-BAB2-E367B41B1442}" name="Column12349"/>
    <tableColumn id="12365" xr3:uid="{980961BB-7913-4203-906F-8D8A4E61F3D6}" name="Column12350"/>
    <tableColumn id="12366" xr3:uid="{A470554E-9241-4979-966C-AB61DA0CDB72}" name="Column12351"/>
    <tableColumn id="12367" xr3:uid="{6A67F562-0446-4B95-87C5-129BB8C41699}" name="Column12352"/>
    <tableColumn id="12368" xr3:uid="{9B5FA853-76D7-4CAA-A1BD-8DB4E7687F4D}" name="Column12353"/>
    <tableColumn id="12369" xr3:uid="{A284D92C-A702-4D5C-BDCB-4B1AF49516C3}" name="Column12354"/>
    <tableColumn id="12370" xr3:uid="{132774EB-3107-43B3-A52E-AA40BE82B8C5}" name="Column12355"/>
    <tableColumn id="12371" xr3:uid="{4412DE0A-CE25-4961-B749-0D1629675FDE}" name="Column12356"/>
    <tableColumn id="12372" xr3:uid="{A5BECE43-0B6B-40D7-B278-65F4FD2FC9EE}" name="Column12357"/>
    <tableColumn id="12373" xr3:uid="{EA697346-67ED-486C-9DFA-BB1F6120BBE0}" name="Column12358"/>
    <tableColumn id="12374" xr3:uid="{A1D1F2C2-4641-48E4-94F2-E977D85E3441}" name="Column12359"/>
    <tableColumn id="12375" xr3:uid="{C5D72531-A923-47D0-9D51-7F4BAEDAF78D}" name="Column12360"/>
    <tableColumn id="12376" xr3:uid="{C9C3207A-4809-439C-A5CC-03AB281B0D5B}" name="Column12361"/>
    <tableColumn id="12377" xr3:uid="{4BAE57BC-B09A-4A92-9FDB-7F946F605EE5}" name="Column12362"/>
    <tableColumn id="12378" xr3:uid="{64FBAB2F-5C98-4DBB-B5A9-01EDF409587C}" name="Column12363"/>
    <tableColumn id="12379" xr3:uid="{FFABA65A-1174-4E51-BC58-F2B09A8F2348}" name="Column12364"/>
    <tableColumn id="12380" xr3:uid="{E3ED8CAB-FAF3-48D0-B23B-FB7D2150DD47}" name="Column12365"/>
    <tableColumn id="12381" xr3:uid="{4B008A4D-AE3C-4CBD-A9F9-B9BDE58DDA23}" name="Column12366"/>
    <tableColumn id="12382" xr3:uid="{88479DF9-5E18-449B-9BC2-915697F39E83}" name="Column12367"/>
    <tableColumn id="12383" xr3:uid="{30C1B6FB-E6A2-4CA1-BBEB-09BB806E56B0}" name="Column12368"/>
    <tableColumn id="12384" xr3:uid="{8EBA4D34-028D-4E4A-9794-2D8D527EFA9D}" name="Column12369"/>
    <tableColumn id="12385" xr3:uid="{7F6061F5-279C-4B31-BDFD-AE75714AD914}" name="Column12370"/>
    <tableColumn id="12386" xr3:uid="{FB56B352-7A17-434A-A0F7-CA5B394A4A30}" name="Column12371"/>
    <tableColumn id="12387" xr3:uid="{DA903199-6D93-4553-BE58-93F49F717FE4}" name="Column12372"/>
    <tableColumn id="12388" xr3:uid="{AEE91762-798F-43CA-B834-93EF706F4915}" name="Column12373"/>
    <tableColumn id="12389" xr3:uid="{5CC2CC6D-7A78-42B9-9893-720F9FA9F194}" name="Column12374"/>
    <tableColumn id="12390" xr3:uid="{6A426D7B-D110-4507-BC10-D5B5806FB91F}" name="Column12375"/>
    <tableColumn id="12391" xr3:uid="{99D0D740-6A9B-4DF6-90C6-7B6A7711F904}" name="Column12376"/>
    <tableColumn id="12392" xr3:uid="{81CBFFCF-4467-47CB-9383-19B389247502}" name="Column12377"/>
    <tableColumn id="12393" xr3:uid="{5B25BD57-787D-4F22-8116-D2F1D211CA15}" name="Column12378"/>
    <tableColumn id="12394" xr3:uid="{D9F9273F-D636-4915-8ECE-1795D1488DB9}" name="Column12379"/>
    <tableColumn id="12395" xr3:uid="{7A12C84E-4415-4E14-A1D5-5DC41B66E400}" name="Column12380"/>
    <tableColumn id="12396" xr3:uid="{55DE3A04-0098-4139-AB48-DEA189EB7EDD}" name="Column12381"/>
    <tableColumn id="12397" xr3:uid="{73911757-AC9A-4526-94CB-454C3DAD1BEB}" name="Column12382"/>
    <tableColumn id="12398" xr3:uid="{A26D79B7-AF69-4F8D-9EE8-2E0917C4C65B}" name="Column12383"/>
    <tableColumn id="12399" xr3:uid="{83C01B96-6BF6-4E4F-B7F2-7D27FE5BBA0A}" name="Column12384"/>
    <tableColumn id="12400" xr3:uid="{5EFAA137-02F5-4668-8B27-19F03AE43D50}" name="Column12385"/>
    <tableColumn id="12401" xr3:uid="{2F0D7E6F-C0FF-4B4F-BDCD-DDAB90C26183}" name="Column12386"/>
    <tableColumn id="12402" xr3:uid="{A87D847E-14C3-414D-98EF-A50AC0C63A99}" name="Column12387"/>
    <tableColumn id="12403" xr3:uid="{90D3A7C3-C542-4A65-8C1B-4A00D198E637}" name="Column12388"/>
    <tableColumn id="12404" xr3:uid="{F990B608-CEE3-47AC-9D84-2FAE2EE5741F}" name="Column12389"/>
    <tableColumn id="12405" xr3:uid="{8976CA36-DED6-4A17-ADDD-21AE6E2A9D4F}" name="Column12390"/>
    <tableColumn id="12406" xr3:uid="{2C331B7D-BFFE-4614-A332-1EA6777275CD}" name="Column12391"/>
    <tableColumn id="12407" xr3:uid="{4C0CC7EC-0E4A-4F54-B530-BFED409159B8}" name="Column12392"/>
    <tableColumn id="12408" xr3:uid="{B230B424-0216-4B6A-9514-384C0BDD35A8}" name="Column12393"/>
    <tableColumn id="12409" xr3:uid="{73DA3C5E-0F6B-48AD-B9AB-E2E6E7641B46}" name="Column12394"/>
    <tableColumn id="12410" xr3:uid="{37AB4108-D207-4F19-A06A-170A5243E611}" name="Column12395"/>
    <tableColumn id="12411" xr3:uid="{868A6030-6D46-440A-8813-3E73F5888886}" name="Column12396"/>
    <tableColumn id="12412" xr3:uid="{965A958D-2E8E-45C9-A373-BAD966533D19}" name="Column12397"/>
    <tableColumn id="12413" xr3:uid="{BF511E1C-5A0C-4239-ACCE-BC4BAE781BCD}" name="Column12398"/>
    <tableColumn id="12414" xr3:uid="{93029CCC-0385-485A-9600-33347EB0164A}" name="Column12399"/>
    <tableColumn id="12415" xr3:uid="{5015E5B2-442C-4A36-8B7F-2E5DF43296C5}" name="Column12400"/>
    <tableColumn id="12416" xr3:uid="{A5E935E2-048A-46BC-B604-F18B64CA21C5}" name="Column12401"/>
    <tableColumn id="12417" xr3:uid="{FD940057-7282-460E-B987-4EEA741BB2AB}" name="Column12402"/>
    <tableColumn id="12418" xr3:uid="{4B4F1474-D546-4C2F-84FC-383D226A2BF0}" name="Column12403"/>
    <tableColumn id="12419" xr3:uid="{B9B2BFC9-79D1-4DC8-9735-C044BD17046A}" name="Column12404"/>
    <tableColumn id="12420" xr3:uid="{A5C0BF50-38C6-4FD5-ACE8-668FED13DA56}" name="Column12405"/>
    <tableColumn id="12421" xr3:uid="{1E87687E-2344-428C-B910-655B1C397257}" name="Column12406"/>
    <tableColumn id="12422" xr3:uid="{6A2DFD63-72DB-48C3-ADBB-7D6D1638EAEF}" name="Column12407"/>
    <tableColumn id="12423" xr3:uid="{D9DEC23C-D146-4DE4-9194-CFB4D13F575A}" name="Column12408"/>
    <tableColumn id="12424" xr3:uid="{330A66DF-870B-4715-AD8B-91DEDDDD9B98}" name="Column12409"/>
    <tableColumn id="12425" xr3:uid="{02D3B930-C908-45B7-85B3-8574E90614E0}" name="Column12410"/>
    <tableColumn id="12426" xr3:uid="{D9A935B7-E256-4DB7-93F8-01D5CD01A9B1}" name="Column12411"/>
    <tableColumn id="12427" xr3:uid="{D688884D-751F-40BE-B9CE-9E69E81CB869}" name="Column12412"/>
    <tableColumn id="12428" xr3:uid="{9F7B192C-D8C0-4681-87E1-DB02F7597036}" name="Column12413"/>
    <tableColumn id="12429" xr3:uid="{58948433-A05D-45CD-8470-44571CB23485}" name="Column12414"/>
    <tableColumn id="12430" xr3:uid="{5BA5F3F7-8352-4C48-B708-E485B05EF044}" name="Column12415"/>
    <tableColumn id="12431" xr3:uid="{8FAFB214-2C38-4BDC-9BDB-04879CB53DA4}" name="Column12416"/>
    <tableColumn id="12432" xr3:uid="{BBBD12C5-AA59-47D7-8C12-97D1BC0EB900}" name="Column12417"/>
    <tableColumn id="12433" xr3:uid="{36A2C5DE-F1BA-4DB7-AAF1-3E65001DA34E}" name="Column12418"/>
    <tableColumn id="12434" xr3:uid="{4276A32A-5972-4AFA-8A6C-D922D58ED043}" name="Column12419"/>
    <tableColumn id="12435" xr3:uid="{06E5468A-D955-4696-BCC2-1C7F287C6DB6}" name="Column12420"/>
    <tableColumn id="12436" xr3:uid="{F0FF8984-6D79-47C7-8CDD-D690C01B6CE5}" name="Column12421"/>
    <tableColumn id="12437" xr3:uid="{0B0C7FE4-0FE7-4C23-B0CC-65D2405885D0}" name="Column12422"/>
    <tableColumn id="12438" xr3:uid="{586B9D6E-6414-4AFD-BF4C-C2505DB8251D}" name="Column12423"/>
    <tableColumn id="12439" xr3:uid="{2AFEC526-C2D6-4B39-965F-DFDFFCFC036A}" name="Column12424"/>
    <tableColumn id="12440" xr3:uid="{E59A75B7-CFB5-463E-BD39-DFE8DCDA3D99}" name="Column12425"/>
    <tableColumn id="12441" xr3:uid="{1BABB02B-5B57-44F9-8AE3-E640A27B3017}" name="Column12426"/>
    <tableColumn id="12442" xr3:uid="{261C3B9A-F055-4740-A205-604D48A64A19}" name="Column12427"/>
    <tableColumn id="12443" xr3:uid="{B9F0C5E7-EE94-4797-9EC9-AD3EA113A285}" name="Column12428"/>
    <tableColumn id="12444" xr3:uid="{A8D42729-9E91-493F-8902-26F64C33D9E1}" name="Column12429"/>
    <tableColumn id="12445" xr3:uid="{C6ADB41B-01C3-47BF-8F60-8630B4A5543C}" name="Column12430"/>
    <tableColumn id="12446" xr3:uid="{113DD499-76E9-42E0-AB27-4BFDC3F297F5}" name="Column12431"/>
    <tableColumn id="12447" xr3:uid="{92EBB18E-C33A-4486-B564-1E920378FD25}" name="Column12432"/>
    <tableColumn id="12448" xr3:uid="{11A046C1-D96C-4C02-AA54-8DD9552C0529}" name="Column12433"/>
    <tableColumn id="12449" xr3:uid="{7CDB440D-9DB5-433B-A395-8237E35019B3}" name="Column12434"/>
    <tableColumn id="12450" xr3:uid="{46C85F17-74E8-49F1-A874-269D427860F4}" name="Column12435"/>
    <tableColumn id="12451" xr3:uid="{5F08738D-79EB-4F9C-A261-4ECD8F8ECEE5}" name="Column12436"/>
    <tableColumn id="12452" xr3:uid="{24B22193-F5EA-4AC6-824E-2E6B9270EAEB}" name="Column12437"/>
    <tableColumn id="12453" xr3:uid="{6164C37A-027E-45E8-B887-892EDCBBE875}" name="Column12438"/>
    <tableColumn id="12454" xr3:uid="{338DB083-9881-4D0D-91F7-FEF899DF43FC}" name="Column12439"/>
    <tableColumn id="12455" xr3:uid="{05EE4580-6F17-45E2-975C-D21D1E135152}" name="Column12440"/>
    <tableColumn id="12456" xr3:uid="{222BF1DA-0BA3-499E-A844-16CBA5A3BBB7}" name="Column12441"/>
    <tableColumn id="12457" xr3:uid="{F66C185B-7105-4D42-BC28-D20614FCDC08}" name="Column12442"/>
    <tableColumn id="12458" xr3:uid="{151FD167-DF0F-479C-B348-8D2319B3793B}" name="Column12443"/>
    <tableColumn id="12459" xr3:uid="{B0CC5CC4-7033-4D11-850A-0CE50085107C}" name="Column12444"/>
    <tableColumn id="12460" xr3:uid="{B6D1465E-2F59-4FD6-AEBD-25ED9D3CF291}" name="Column12445"/>
    <tableColumn id="12461" xr3:uid="{1BEEFF3F-0D2C-44E5-AEB8-915242FA5F9D}" name="Column12446"/>
    <tableColumn id="12462" xr3:uid="{D0A9E2D2-1A40-40D8-ADC4-59D7EA199A69}" name="Column12447"/>
    <tableColumn id="12463" xr3:uid="{39087738-DD1F-4B7F-AC5B-00D6B39EAF5F}" name="Column12448"/>
    <tableColumn id="12464" xr3:uid="{62B5640F-8529-42E8-8624-6211169ADC7F}" name="Column12449"/>
    <tableColumn id="12465" xr3:uid="{1E3429AA-1801-46E6-BABC-244CBB5C27AC}" name="Column12450"/>
    <tableColumn id="12466" xr3:uid="{EE0C8C9B-A7F8-47C5-A622-0016CA4DED6F}" name="Column12451"/>
    <tableColumn id="12467" xr3:uid="{58297B7C-ECCE-4EC5-B4AC-DF21E37DB659}" name="Column12452"/>
    <tableColumn id="12468" xr3:uid="{3549BC54-6B3F-4711-AAFC-B03AAE572A05}" name="Column12453"/>
    <tableColumn id="12469" xr3:uid="{B9AF926F-2606-4C48-B9A4-B67490B7FF24}" name="Column12454"/>
    <tableColumn id="12470" xr3:uid="{431DF8E3-B8FF-4C73-BEF2-A5470FD9B759}" name="Column12455"/>
    <tableColumn id="12471" xr3:uid="{446A6894-8E73-4EFB-901A-609998279983}" name="Column12456"/>
    <tableColumn id="12472" xr3:uid="{D20FE562-3647-48B9-BB94-08A8AA06E7D1}" name="Column12457"/>
    <tableColumn id="12473" xr3:uid="{50F7E7E1-83D8-48DC-BEFF-C26120BB44E4}" name="Column12458"/>
    <tableColumn id="12474" xr3:uid="{DE6E2292-ED8E-4CF9-AC9F-6076C881E01D}" name="Column12459"/>
    <tableColumn id="12475" xr3:uid="{3916F86A-5D30-4F16-9F1A-D2C29B54A17E}" name="Column12460"/>
    <tableColumn id="12476" xr3:uid="{43A07A18-FC13-4FA9-BE36-BDB0A256AC1A}" name="Column12461"/>
    <tableColumn id="12477" xr3:uid="{C7339947-80FF-43F3-B412-31FB68031687}" name="Column12462"/>
    <tableColumn id="12478" xr3:uid="{A838D5E9-B9CA-4C51-83B7-B84631990D36}" name="Column12463"/>
    <tableColumn id="12479" xr3:uid="{B69D6748-D756-481C-A803-DE3AEABDC0DA}" name="Column12464"/>
    <tableColumn id="12480" xr3:uid="{1BA7C3CC-7FF1-4885-86B0-4D4F0FD49A64}" name="Column12465"/>
    <tableColumn id="12481" xr3:uid="{908727FE-37BF-45F9-B395-B12E4788A275}" name="Column12466"/>
    <tableColumn id="12482" xr3:uid="{A52D9D6A-808C-441F-BFF3-9B247AB98ED8}" name="Column12467"/>
    <tableColumn id="12483" xr3:uid="{B191EBD4-FB30-44C0-BE5C-5E2B79D5AFD4}" name="Column12468"/>
    <tableColumn id="12484" xr3:uid="{30570880-136D-4292-A7BD-A090AD002033}" name="Column12469"/>
    <tableColumn id="12485" xr3:uid="{625FCB4F-D521-440C-BA54-E17EE1582051}" name="Column12470"/>
    <tableColumn id="12486" xr3:uid="{D07DD868-C98E-4F31-AA4B-441425783D0E}" name="Column12471"/>
    <tableColumn id="12487" xr3:uid="{66E55512-04F2-4B6C-B86D-1413F24CB75A}" name="Column12472"/>
    <tableColumn id="12488" xr3:uid="{05C32B11-576B-43F1-A86F-CADEDA2F940E}" name="Column12473"/>
    <tableColumn id="12489" xr3:uid="{0078E0C3-64A8-48DA-8A19-566F8DDAFE27}" name="Column12474"/>
    <tableColumn id="12490" xr3:uid="{4A781C9E-E07C-4C1A-8A71-39CB31A49846}" name="Column12475"/>
    <tableColumn id="12491" xr3:uid="{AFF2B4D2-6D7E-447E-97CA-56F1C3BF269A}" name="Column12476"/>
    <tableColumn id="12492" xr3:uid="{776079D8-4E12-479B-AB49-9AA6FBF8062F}" name="Column12477"/>
    <tableColumn id="12493" xr3:uid="{F65501FA-8221-4DC4-A7F1-4B70CB0F2149}" name="Column12478"/>
    <tableColumn id="12494" xr3:uid="{7AE587BA-3111-4978-9144-5596C0B64C79}" name="Column12479"/>
    <tableColumn id="12495" xr3:uid="{7BDA98C5-4311-4E27-B372-D12E9D41611C}" name="Column12480"/>
    <tableColumn id="12496" xr3:uid="{A2921CDB-7E6F-497B-9390-1145605E879F}" name="Column12481"/>
    <tableColumn id="12497" xr3:uid="{27C9362B-6B7E-4F50-A812-6121DA2DA7FE}" name="Column12482"/>
    <tableColumn id="12498" xr3:uid="{DD22CFF9-EC03-44BC-AFC9-5E46C465CEAB}" name="Column12483"/>
    <tableColumn id="12499" xr3:uid="{6BEE6A88-28AB-4D17-9C53-D4354069DFEC}" name="Column12484"/>
    <tableColumn id="12500" xr3:uid="{04AE17B1-1464-4449-943E-9074FA87D516}" name="Column12485"/>
    <tableColumn id="12501" xr3:uid="{A4D8AD68-720E-4025-8DE1-395E56C6BD02}" name="Column12486"/>
    <tableColumn id="12502" xr3:uid="{F5A16EAF-4622-49CA-8255-9CE9A209BBF5}" name="Column12487"/>
    <tableColumn id="12503" xr3:uid="{AE404EE8-2247-431A-B510-462E05AFC942}" name="Column12488"/>
    <tableColumn id="12504" xr3:uid="{103039ED-D256-45E9-BB2C-EE98660FBC38}" name="Column12489"/>
    <tableColumn id="12505" xr3:uid="{19D474F6-73FB-4FA2-A360-0A68F214A74F}" name="Column12490"/>
    <tableColumn id="12506" xr3:uid="{FF55185A-2D0B-49F1-81A1-45C1D125D759}" name="Column12491"/>
    <tableColumn id="12507" xr3:uid="{A1BFC812-D9CD-4900-AAB5-D526999164B6}" name="Column12492"/>
    <tableColumn id="12508" xr3:uid="{2426F66F-B2B6-455C-B26C-3592ED5B0FC1}" name="Column12493"/>
    <tableColumn id="12509" xr3:uid="{576E9502-9CF3-4223-A48D-19A337B019D9}" name="Column12494"/>
    <tableColumn id="12510" xr3:uid="{D55F20D3-E936-4C42-A5A6-E73F52CB7ED8}" name="Column12495"/>
    <tableColumn id="12511" xr3:uid="{2368E3E8-4B30-42C8-A0B9-DDCD871946EC}" name="Column12496"/>
    <tableColumn id="12512" xr3:uid="{7C4D250C-83A2-4A32-BE58-09C2394144C3}" name="Column12497"/>
    <tableColumn id="12513" xr3:uid="{2D5CBFC7-209E-4303-87C3-71DEE927F5BA}" name="Column12498"/>
    <tableColumn id="12514" xr3:uid="{C765B41F-6D63-473E-9B85-660B9E7E1B18}" name="Column12499"/>
    <tableColumn id="12515" xr3:uid="{81E0EC9B-E7BA-4D73-A4AB-4E7707BC7910}" name="Column12500"/>
    <tableColumn id="12516" xr3:uid="{9049BA99-9EB7-4BDE-A766-F98549F29674}" name="Column12501"/>
    <tableColumn id="12517" xr3:uid="{62918E17-AAB5-4569-9DB1-F0D7AFAABDAF}" name="Column12502"/>
    <tableColumn id="12518" xr3:uid="{6D4C2120-61E1-4938-BF3E-2BA133A82752}" name="Column12503"/>
    <tableColumn id="12519" xr3:uid="{5E5DFB39-31B6-4DFF-96DF-700FD38B8E20}" name="Column12504"/>
    <tableColumn id="12520" xr3:uid="{624A8839-F98D-4FEA-B461-F38B9B5C5C68}" name="Column12505"/>
    <tableColumn id="12521" xr3:uid="{05BC8BAF-C161-4433-BF90-02C2AA00D746}" name="Column12506"/>
    <tableColumn id="12522" xr3:uid="{DEE0C598-6759-4136-9A6F-6DA0BE8AC297}" name="Column12507"/>
    <tableColumn id="12523" xr3:uid="{03F60889-D8B1-4AD6-A58F-174DBF3849D2}" name="Column12508"/>
    <tableColumn id="12524" xr3:uid="{7415C3BB-8CFC-4098-A637-0A6FF0A92730}" name="Column12509"/>
    <tableColumn id="12525" xr3:uid="{F98D4248-4324-477A-B3A1-8C5AB521BA06}" name="Column12510"/>
    <tableColumn id="12526" xr3:uid="{7A85D210-75DC-4893-86AA-1891CE344A2E}" name="Column12511"/>
    <tableColumn id="12527" xr3:uid="{27C18971-C1AF-4914-9C90-0535E599028D}" name="Column12512"/>
    <tableColumn id="12528" xr3:uid="{039A1CAF-84FA-49A8-9F44-9590E16E1CE4}" name="Column12513"/>
    <tableColumn id="12529" xr3:uid="{953EE104-8B59-47AE-A39D-D8A4973648D2}" name="Column12514"/>
    <tableColumn id="12530" xr3:uid="{A85284E2-7A57-47C6-AED4-ABD6FB9BD834}" name="Column12515"/>
    <tableColumn id="12531" xr3:uid="{5E00D079-F48F-43EF-8307-F8D3DEEC62EF}" name="Column12516"/>
    <tableColumn id="12532" xr3:uid="{7C60F815-38B9-4BD8-86A5-6C9F604F4B7E}" name="Column12517"/>
    <tableColumn id="12533" xr3:uid="{3C154B4D-6A7D-41D4-8AC0-F17305B3FE3D}" name="Column12518"/>
    <tableColumn id="12534" xr3:uid="{A5C7EDE9-95E9-4740-8689-5B94E834130D}" name="Column12519"/>
    <tableColumn id="12535" xr3:uid="{D06ACDE2-73EF-4C70-8203-F2873C43F0E5}" name="Column12520"/>
    <tableColumn id="12536" xr3:uid="{248C4601-8C74-408A-B45E-1B0A128FA559}" name="Column12521"/>
    <tableColumn id="12537" xr3:uid="{EF732F6A-2E55-480D-8EBC-24308106C352}" name="Column12522"/>
    <tableColumn id="12538" xr3:uid="{41BAA109-C97C-4505-81BC-6EF2A3AB08AA}" name="Column12523"/>
    <tableColumn id="12539" xr3:uid="{71AEC1CD-80B7-455C-8F3E-21EF4D5F8CE1}" name="Column12524"/>
    <tableColumn id="12540" xr3:uid="{2E854702-6819-4D1D-A894-C86AE9F17E73}" name="Column12525"/>
    <tableColumn id="12541" xr3:uid="{A627726C-0E36-4541-9BCE-50F606C0C583}" name="Column12526"/>
    <tableColumn id="12542" xr3:uid="{306DBCAC-3378-4CA7-88AB-D8CE4236E8B7}" name="Column12527"/>
    <tableColumn id="12543" xr3:uid="{E65811B2-9B1E-449B-8B61-34BFBE63469A}" name="Column12528"/>
    <tableColumn id="12544" xr3:uid="{2D71FA96-4E77-4B3A-8CF3-26B6F69FACAB}" name="Column12529"/>
    <tableColumn id="12545" xr3:uid="{97AB81B2-48BF-40F6-9525-099486B08E4A}" name="Column12530"/>
    <tableColumn id="12546" xr3:uid="{D358203B-F0BE-4805-9EBF-FFFE5BC80680}" name="Column12531"/>
    <tableColumn id="12547" xr3:uid="{69C7E0BA-5741-48AD-927B-E733978FCE74}" name="Column12532"/>
    <tableColumn id="12548" xr3:uid="{80DD9742-EBDA-4481-BDB6-DD30ED451837}" name="Column12533"/>
    <tableColumn id="12549" xr3:uid="{9815B6AD-10EE-42BC-B68C-979CCBB60D12}" name="Column12534"/>
    <tableColumn id="12550" xr3:uid="{E337D333-A2C8-40E5-AE45-DA8C15E2017C}" name="Column12535"/>
    <tableColumn id="12551" xr3:uid="{59889274-4F7C-4B37-9B2A-9164FCD29CFB}" name="Column12536"/>
    <tableColumn id="12552" xr3:uid="{5F94CFE1-232F-4A73-A275-A157F5FB9202}" name="Column12537"/>
    <tableColumn id="12553" xr3:uid="{083B9F75-508B-43B8-BF62-1AAC65872502}" name="Column12538"/>
    <tableColumn id="12554" xr3:uid="{683E806D-B8A0-4B59-8CE7-31DD063B3948}" name="Column12539"/>
    <tableColumn id="12555" xr3:uid="{2369E6D1-DE36-436C-8B36-DAD3CE438A27}" name="Column12540"/>
    <tableColumn id="12556" xr3:uid="{D74954B3-26A2-4ED3-8756-94CDCA56C410}" name="Column12541"/>
    <tableColumn id="12557" xr3:uid="{EFAF7665-5168-46C2-83EE-346C1535DB65}" name="Column12542"/>
    <tableColumn id="12558" xr3:uid="{9A692EE6-6B78-4EDF-8C33-9C8C6EC118B4}" name="Column12543"/>
    <tableColumn id="12559" xr3:uid="{3469F64D-2DA9-4676-8A05-2F1A37A1B381}" name="Column12544"/>
    <tableColumn id="12560" xr3:uid="{F9DCF6F3-6F15-44FF-8407-A596D383A32D}" name="Column12545"/>
    <tableColumn id="12561" xr3:uid="{D89E7659-8A93-4FAD-B682-EB9A29D1C017}" name="Column12546"/>
    <tableColumn id="12562" xr3:uid="{25190BD5-ED66-4229-A25E-283070FB2684}" name="Column12547"/>
    <tableColumn id="12563" xr3:uid="{0FDB1101-DD06-4F3E-9818-46C55CBB1AAC}" name="Column12548"/>
    <tableColumn id="12564" xr3:uid="{52CEB7C2-FEBC-453E-879D-2F2927814D8B}" name="Column12549"/>
    <tableColumn id="12565" xr3:uid="{6CC8CBF1-D109-4897-A04D-D4C070091C38}" name="Column12550"/>
    <tableColumn id="12566" xr3:uid="{C1BA604D-AE77-4DA3-B6E1-A4F5AC98ED9D}" name="Column12551"/>
    <tableColumn id="12567" xr3:uid="{11A55E0A-1B28-4A97-9DB1-FAE7EEE309DE}" name="Column12552"/>
    <tableColumn id="12568" xr3:uid="{256DEB13-E1F0-4A82-8070-AB2B0557F640}" name="Column12553"/>
    <tableColumn id="12569" xr3:uid="{EDE01414-4322-4FEA-AE1A-460DF62D2FDC}" name="Column12554"/>
    <tableColumn id="12570" xr3:uid="{ACE9BCEF-8DDA-4C8B-9CF2-2C650F9BFCCD}" name="Column12555"/>
    <tableColumn id="12571" xr3:uid="{53CDA326-77CF-4DDD-86FF-DF4D64814C88}" name="Column12556"/>
    <tableColumn id="12572" xr3:uid="{42E35ECB-8680-45E3-BF49-FBC2AE8A9EF6}" name="Column12557"/>
    <tableColumn id="12573" xr3:uid="{C584B412-C25C-4636-A541-9241F43BA7EB}" name="Column12558"/>
    <tableColumn id="12574" xr3:uid="{D048F56E-3DA2-4C39-BFC7-913DD6316EC8}" name="Column12559"/>
    <tableColumn id="12575" xr3:uid="{C90598E7-848A-4A60-BA81-94DD752EB4CC}" name="Column12560"/>
    <tableColumn id="12576" xr3:uid="{67A5335B-DE92-49B4-A71D-DEF30B20DA5C}" name="Column12561"/>
    <tableColumn id="12577" xr3:uid="{654592D9-7519-47C3-82CA-447D984A527F}" name="Column12562"/>
    <tableColumn id="12578" xr3:uid="{9207DA67-E9B7-4C61-BEC0-83F5BA26D109}" name="Column12563"/>
    <tableColumn id="12579" xr3:uid="{DC3C303F-4CDE-456A-BD97-FC7B994F62B4}" name="Column12564"/>
    <tableColumn id="12580" xr3:uid="{F181FB3A-E41E-48CE-94E8-5DF7CC479FA1}" name="Column12565"/>
    <tableColumn id="12581" xr3:uid="{FDDB1D52-FEA3-408E-AD4D-793AC54EB494}" name="Column12566"/>
    <tableColumn id="12582" xr3:uid="{86B94D87-C988-43FB-BD4E-F91B05EDB480}" name="Column12567"/>
    <tableColumn id="12583" xr3:uid="{072A60DA-8BD6-45CB-BDB4-655DA5677333}" name="Column12568"/>
    <tableColumn id="12584" xr3:uid="{74FCAAA8-208D-434A-96FD-F94C4AA5C4F9}" name="Column12569"/>
    <tableColumn id="12585" xr3:uid="{66AC02AB-0596-46A7-AD17-1F028F9D9BE4}" name="Column12570"/>
    <tableColumn id="12586" xr3:uid="{9695941C-EFDF-4EA4-82E5-2CFC01168890}" name="Column12571"/>
    <tableColumn id="12587" xr3:uid="{89EC8908-C1DE-4F00-BC85-C756182B6E36}" name="Column12572"/>
    <tableColumn id="12588" xr3:uid="{5B1FE38A-FAF6-4799-8172-8F197578DCC6}" name="Column12573"/>
    <tableColumn id="12589" xr3:uid="{7A01ED64-01C7-4095-BA51-829C0EEDFB7C}" name="Column12574"/>
    <tableColumn id="12590" xr3:uid="{3440C893-AD9C-47DD-9019-CC11DF58FB9C}" name="Column12575"/>
    <tableColumn id="12591" xr3:uid="{EE3F8A77-F3EE-40E9-B318-A8FF2F142864}" name="Column12576"/>
    <tableColumn id="12592" xr3:uid="{DAAD3D36-9471-4535-983E-142113EF6D4D}" name="Column12577"/>
    <tableColumn id="12593" xr3:uid="{D83847B4-D79A-445C-9860-3FB4CB972982}" name="Column12578"/>
    <tableColumn id="12594" xr3:uid="{75A9B98B-6E7B-4708-8B44-8C4255F06ED4}" name="Column12579"/>
    <tableColumn id="12595" xr3:uid="{32A3E425-3C38-439F-BDED-9C95A61DD9CB}" name="Column12580"/>
    <tableColumn id="12596" xr3:uid="{079EEBF7-BEA4-4A9C-B684-B011AB061536}" name="Column12581"/>
    <tableColumn id="12597" xr3:uid="{BBBDCB00-0438-4F6D-A0C0-E261C844369B}" name="Column12582"/>
    <tableColumn id="12598" xr3:uid="{360EAFAE-8852-4323-95CE-B956670AA6CD}" name="Column12583"/>
    <tableColumn id="12599" xr3:uid="{7485A89D-FA20-4776-9FDB-8F6C1862EFBD}" name="Column12584"/>
    <tableColumn id="12600" xr3:uid="{61229197-E04C-4730-883E-DDB01B0911DF}" name="Column12585"/>
    <tableColumn id="12601" xr3:uid="{2BCE684E-2F27-4081-80D3-914A8A0D1464}" name="Column12586"/>
    <tableColumn id="12602" xr3:uid="{9700CFF4-E3A7-4C7C-8758-B51F4AE91027}" name="Column12587"/>
    <tableColumn id="12603" xr3:uid="{0EBFC48F-A91E-4212-B842-CEB4C7AA6AE8}" name="Column12588"/>
    <tableColumn id="12604" xr3:uid="{6D295F66-870C-4CA5-8675-97DD35FFDF42}" name="Column12589"/>
    <tableColumn id="12605" xr3:uid="{B33C114D-CE38-4D17-AF72-97379AB9E380}" name="Column12590"/>
    <tableColumn id="12606" xr3:uid="{7E743004-3965-427B-9188-8E443A539838}" name="Column12591"/>
    <tableColumn id="12607" xr3:uid="{26C04CC9-A2D7-45CF-A38D-7A03B891F104}" name="Column12592"/>
    <tableColumn id="12608" xr3:uid="{B95ACC89-FB99-48BE-B351-7380292947E4}" name="Column12593"/>
    <tableColumn id="12609" xr3:uid="{99B34A73-B63A-41DD-8198-2AA060806CBC}" name="Column12594"/>
    <tableColumn id="12610" xr3:uid="{3C4DD301-1E0A-4F33-BBE3-7F4A3B4DB82D}" name="Column12595"/>
    <tableColumn id="12611" xr3:uid="{7761B075-F789-4D1E-94B5-89B9DA3114A1}" name="Column12596"/>
    <tableColumn id="12612" xr3:uid="{069D3437-6647-424A-AD3B-1908FEEAA6ED}" name="Column12597"/>
    <tableColumn id="12613" xr3:uid="{7911C5E8-10C6-48B0-80C9-88AB33E95BA8}" name="Column12598"/>
    <tableColumn id="12614" xr3:uid="{D11B0DD4-9CC8-4006-8A2A-F74F2C56DD79}" name="Column12599"/>
    <tableColumn id="12615" xr3:uid="{26CF414D-A7C7-44EF-9FE2-172619A90959}" name="Column12600"/>
    <tableColumn id="12616" xr3:uid="{BEA3FD1F-A23B-41D0-BBAA-D7AB152B60BC}" name="Column12601"/>
    <tableColumn id="12617" xr3:uid="{9103EC5F-B3BA-4548-8200-5F4E4FDFB400}" name="Column12602"/>
    <tableColumn id="12618" xr3:uid="{F4B66945-EA07-4274-AB0F-302A43242BAA}" name="Column12603"/>
    <tableColumn id="12619" xr3:uid="{176FD0E6-DEE3-4BA1-A3C3-1609A0269558}" name="Column12604"/>
    <tableColumn id="12620" xr3:uid="{F0368033-89F6-4BB0-BCAC-A2C41A496873}" name="Column12605"/>
    <tableColumn id="12621" xr3:uid="{1B1CFB22-F1B7-405E-88F3-062469345281}" name="Column12606"/>
    <tableColumn id="12622" xr3:uid="{2E3754A6-1AFE-41A9-BC4C-BBF1CE7530E8}" name="Column12607"/>
    <tableColumn id="12623" xr3:uid="{5CCB6545-9D22-4CD6-B091-50F93156C135}" name="Column12608"/>
    <tableColumn id="12624" xr3:uid="{7ECA2D8B-53E6-4CBE-8D63-A2669A1BBB35}" name="Column12609"/>
    <tableColumn id="12625" xr3:uid="{D9BF439A-CB8B-4ABA-BEDA-01D61239BB96}" name="Column12610"/>
    <tableColumn id="12626" xr3:uid="{650654D7-A31F-4577-8661-BF865FE2FD50}" name="Column12611"/>
    <tableColumn id="12627" xr3:uid="{9A265170-7DE8-47E6-9435-C68F3DC3AF17}" name="Column12612"/>
    <tableColumn id="12628" xr3:uid="{29491293-CD42-48B3-BE9B-B1D3E66A5D97}" name="Column12613"/>
    <tableColumn id="12629" xr3:uid="{3AB1BBD9-A79F-42E0-9A85-F7C39AC8A57D}" name="Column12614"/>
    <tableColumn id="12630" xr3:uid="{907F0C18-8D55-4DB6-8F3F-D1D8A174AA57}" name="Column12615"/>
    <tableColumn id="12631" xr3:uid="{B01536E2-7086-4069-9889-9A3149DAC0CA}" name="Column12616"/>
    <tableColumn id="12632" xr3:uid="{8AA15D48-D0CD-4192-82B6-6A33441413EB}" name="Column12617"/>
    <tableColumn id="12633" xr3:uid="{2B6D002A-9B7C-4940-8DBA-98D9C6654AE9}" name="Column12618"/>
    <tableColumn id="12634" xr3:uid="{EF243A93-5763-4B79-9039-9422269831C4}" name="Column12619"/>
    <tableColumn id="12635" xr3:uid="{A6C2A191-AF47-41CB-BC6B-57DC0B23BA1C}" name="Column12620"/>
    <tableColumn id="12636" xr3:uid="{7E99CE08-B5E3-4D45-B060-AC2AD82D7DFF}" name="Column12621"/>
    <tableColumn id="12637" xr3:uid="{24F10AD2-23A6-4265-B115-0A039F041539}" name="Column12622"/>
    <tableColumn id="12638" xr3:uid="{A4D4944C-6105-42C0-A862-C65DE15AF384}" name="Column12623"/>
    <tableColumn id="12639" xr3:uid="{ECE9EFB8-C4CE-41F1-A1A8-62530B2731A6}" name="Column12624"/>
    <tableColumn id="12640" xr3:uid="{8DE41277-A49C-41BD-8559-10C1C5CDD577}" name="Column12625"/>
    <tableColumn id="12641" xr3:uid="{E227802F-0026-404D-9708-AC41830B278D}" name="Column12626"/>
    <tableColumn id="12642" xr3:uid="{5C7BEBCA-7B4E-4191-B4BF-07BDFA8C0667}" name="Column12627"/>
    <tableColumn id="12643" xr3:uid="{819519B7-44BD-4D0A-BE32-451E05AEF24B}" name="Column12628"/>
    <tableColumn id="12644" xr3:uid="{68103659-06E5-4777-A6B7-27A2667C52B9}" name="Column12629"/>
    <tableColumn id="12645" xr3:uid="{76F5F823-BA1C-48E4-AF13-44BDD55407DE}" name="Column12630"/>
    <tableColumn id="12646" xr3:uid="{A181CD7A-CC3F-432D-81F8-689A7F8298D7}" name="Column12631"/>
    <tableColumn id="12647" xr3:uid="{7410EC5C-4B6C-4AD8-BE8E-A5F40D6D4286}" name="Column12632"/>
    <tableColumn id="12648" xr3:uid="{49209681-F779-436C-8333-C4DD70A848BB}" name="Column12633"/>
    <tableColumn id="12649" xr3:uid="{FE5F8F55-2EE6-4047-933C-EF28A90F5BAF}" name="Column12634"/>
    <tableColumn id="12650" xr3:uid="{A4E43011-F23E-4085-BF1E-070206CBBD07}" name="Column12635"/>
    <tableColumn id="12651" xr3:uid="{8B7850CF-69F6-43D7-939A-EFF84655E92B}" name="Column12636"/>
    <tableColumn id="12652" xr3:uid="{7091638A-F292-4581-A416-9AA9B9C534BD}" name="Column12637"/>
    <tableColumn id="12653" xr3:uid="{233DCFA1-D986-4DFA-B833-B6272D58A266}" name="Column12638"/>
    <tableColumn id="12654" xr3:uid="{FF68EC0D-2954-456C-9E97-9AB7B9BD881B}" name="Column12639"/>
    <tableColumn id="12655" xr3:uid="{65D7C7AA-506B-4F49-B043-FF8B82A8C1B7}" name="Column12640"/>
    <tableColumn id="12656" xr3:uid="{5E627B03-EF9F-44B3-8700-5B3D195A3E43}" name="Column12641"/>
    <tableColumn id="12657" xr3:uid="{31B0724E-7DE7-40AC-B0BF-6983F4051FE5}" name="Column12642"/>
    <tableColumn id="12658" xr3:uid="{CF820005-8E40-4D22-856D-D8582EA314F2}" name="Column12643"/>
    <tableColumn id="12659" xr3:uid="{31AA3AD1-3397-4EC9-B71D-B9106679F7EB}" name="Column12644"/>
    <tableColumn id="12660" xr3:uid="{8755B543-7EC0-4958-94A7-4897145FB04C}" name="Column12645"/>
    <tableColumn id="12661" xr3:uid="{5F3E566C-84F7-47D3-BCC7-0BDA7367DDFC}" name="Column12646"/>
    <tableColumn id="12662" xr3:uid="{75807210-D1DD-43D1-B318-A0AFA856B81A}" name="Column12647"/>
    <tableColumn id="12663" xr3:uid="{A33F0A6D-2712-423D-9277-B341FE5761F6}" name="Column12648"/>
    <tableColumn id="12664" xr3:uid="{38B73306-D3BF-4CA1-A9F3-F59ADAD49434}" name="Column12649"/>
    <tableColumn id="12665" xr3:uid="{05A15706-9B24-4A20-949B-E3985962898D}" name="Column12650"/>
    <tableColumn id="12666" xr3:uid="{B5AC4879-ABF1-4E14-9D4A-40698DA46C7F}" name="Column12651"/>
    <tableColumn id="12667" xr3:uid="{9D63D0F0-CFE0-407C-999D-02D7D9CC8FA9}" name="Column12652"/>
    <tableColumn id="12668" xr3:uid="{CF6E6F1B-A254-428C-BD9D-18313ABFD2BC}" name="Column12653"/>
    <tableColumn id="12669" xr3:uid="{68F0E2A7-B191-40E4-AD91-D9B9E63861D1}" name="Column12654"/>
    <tableColumn id="12670" xr3:uid="{84B49B21-7E40-450E-9817-F68E46548D97}" name="Column12655"/>
    <tableColumn id="12671" xr3:uid="{6B78569E-B766-4C36-9208-97EA7DED80FC}" name="Column12656"/>
    <tableColumn id="12672" xr3:uid="{AD681641-AC32-4279-8781-E9BE00420AC2}" name="Column12657"/>
    <tableColumn id="12673" xr3:uid="{5EA104CE-C515-4444-A14D-F29F4D27C897}" name="Column12658"/>
    <tableColumn id="12674" xr3:uid="{4BB02A6E-099F-427B-9049-C08DA87DDECE}" name="Column12659"/>
    <tableColumn id="12675" xr3:uid="{4F32A230-B5DB-4B58-928F-834CBB7E2605}" name="Column12660"/>
    <tableColumn id="12676" xr3:uid="{81391B34-77C8-4367-99E7-61B0F91312CE}" name="Column12661"/>
    <tableColumn id="12677" xr3:uid="{C55D9A93-DACD-429C-B4DD-0815E2C204C2}" name="Column12662"/>
    <tableColumn id="12678" xr3:uid="{AB29128F-5956-483C-920E-9E68EE72A7D6}" name="Column12663"/>
    <tableColumn id="12679" xr3:uid="{6274FABC-09E3-40BA-A8AF-897183DF01F6}" name="Column12664"/>
    <tableColumn id="12680" xr3:uid="{FED58C44-0F85-4292-8B14-999EEA65B554}" name="Column12665"/>
    <tableColumn id="12681" xr3:uid="{7604D46C-FBE0-4100-8328-13E0A5D19C4B}" name="Column12666"/>
    <tableColumn id="12682" xr3:uid="{2C30F171-B771-4C91-A4DC-04DDCA2A9688}" name="Column12667"/>
    <tableColumn id="12683" xr3:uid="{5A2CE10F-6C4E-43C8-BF6C-C574DEB2C9F2}" name="Column12668"/>
    <tableColumn id="12684" xr3:uid="{6A6FAF14-D9C5-4124-8C18-AA0E1AF0F888}" name="Column12669"/>
    <tableColumn id="12685" xr3:uid="{949BBCA7-9B45-4371-87F8-CB7262EDDE84}" name="Column12670"/>
    <tableColumn id="12686" xr3:uid="{E2DD0E5E-197C-4FBE-A62D-DC47B4A8EECE}" name="Column12671"/>
    <tableColumn id="12687" xr3:uid="{8110CB76-60E9-4AF3-844E-FDAE8F79E130}" name="Column12672"/>
    <tableColumn id="12688" xr3:uid="{2EDD9C0D-237D-4B9A-A553-25AEC1D9DBA8}" name="Column12673"/>
    <tableColumn id="12689" xr3:uid="{0F5D7398-F318-4052-9368-F3869550AD53}" name="Column12674"/>
    <tableColumn id="12690" xr3:uid="{B19E8CA0-DA6F-4DE7-BF16-F5C9579BC79E}" name="Column12675"/>
    <tableColumn id="12691" xr3:uid="{3A7266CC-EDC3-497E-B28D-E0D93499BCE3}" name="Column12676"/>
    <tableColumn id="12692" xr3:uid="{5D5A563D-09C5-4DF9-B345-8EC4B0698702}" name="Column12677"/>
    <tableColumn id="12693" xr3:uid="{AF6C8BAB-0882-4E8E-8183-219A45975870}" name="Column12678"/>
    <tableColumn id="12694" xr3:uid="{3125FF70-677B-4ED1-A93F-792DB5C15AE3}" name="Column12679"/>
    <tableColumn id="12695" xr3:uid="{7CBE47AB-D2C6-4264-9EAA-22E2D9689CC5}" name="Column12680"/>
    <tableColumn id="12696" xr3:uid="{BFE32EAC-01C1-4CC5-9242-8513DFE2429D}" name="Column12681"/>
    <tableColumn id="12697" xr3:uid="{9655B233-4730-4BC1-ABDE-71B09E17D457}" name="Column12682"/>
    <tableColumn id="12698" xr3:uid="{4176B51D-2A49-4C40-92A4-26857CDC8625}" name="Column12683"/>
    <tableColumn id="12699" xr3:uid="{3F57E6CC-6728-4471-909D-0E2A0BE5CE94}" name="Column12684"/>
    <tableColumn id="12700" xr3:uid="{379089EF-F7EE-4E95-B5F6-61FEDBD4B9C8}" name="Column12685"/>
    <tableColumn id="12701" xr3:uid="{2243022A-DD39-47DA-93F1-16235DE03122}" name="Column12686"/>
    <tableColumn id="12702" xr3:uid="{BC6C8C8D-1357-437C-9B47-4F9AB209A438}" name="Column12687"/>
    <tableColumn id="12703" xr3:uid="{FEE629A7-ABD3-4050-9233-0FADDE223F19}" name="Column12688"/>
    <tableColumn id="12704" xr3:uid="{9200C428-4066-4E45-8E0E-C04CB4759318}" name="Column12689"/>
    <tableColumn id="12705" xr3:uid="{9E992B69-4222-42C1-A403-1A699CC694C1}" name="Column12690"/>
    <tableColumn id="12706" xr3:uid="{152FB4D7-2529-409E-924F-DB05D51BE22B}" name="Column12691"/>
    <tableColumn id="12707" xr3:uid="{10BBEBFE-9122-497D-B78B-944BA90B6E89}" name="Column12692"/>
    <tableColumn id="12708" xr3:uid="{E5E7B5A0-B1D3-4C5C-A71A-E39EA8A1A5EE}" name="Column12693"/>
    <tableColumn id="12709" xr3:uid="{9E604BE6-3F21-4449-9CC1-56F33387A913}" name="Column12694"/>
    <tableColumn id="12710" xr3:uid="{086CB45D-1A9C-469F-A323-EBCDA255134E}" name="Column12695"/>
    <tableColumn id="12711" xr3:uid="{A09E9DED-3610-468A-ADF1-E008A59F8B5A}" name="Column12696"/>
    <tableColumn id="12712" xr3:uid="{65C47DAF-896C-42DC-A8C4-60F22BE41AA6}" name="Column12697"/>
    <tableColumn id="12713" xr3:uid="{6EEEFCDE-D817-4F6A-A77B-DAF393531334}" name="Column12698"/>
    <tableColumn id="12714" xr3:uid="{1EC4E7CD-E527-4D33-910E-EC429F4D72E7}" name="Column12699"/>
    <tableColumn id="12715" xr3:uid="{F0067CC7-4DB7-45CF-A3FF-797C93A0C739}" name="Column12700"/>
    <tableColumn id="12716" xr3:uid="{6CCA8203-F334-4797-8676-B3CC3E97CC18}" name="Column12701"/>
    <tableColumn id="12717" xr3:uid="{5B21403D-013C-4B4A-A9BD-2274A3F02E5B}" name="Column12702"/>
    <tableColumn id="12718" xr3:uid="{FC895F1F-EB07-42EB-9D76-7928AEAE4F34}" name="Column12703"/>
    <tableColumn id="12719" xr3:uid="{4312C065-1E46-4BB5-B969-04900E6F9934}" name="Column12704"/>
    <tableColumn id="12720" xr3:uid="{8D73C04F-F6A9-4118-AC5D-40EF96EF3FAB}" name="Column12705"/>
    <tableColumn id="12721" xr3:uid="{F9D85F98-72F1-4BFD-86FF-71183B3395ED}" name="Column12706"/>
    <tableColumn id="12722" xr3:uid="{F6EE33BA-6017-434A-A3A3-9FD16F4C2FA5}" name="Column12707"/>
    <tableColumn id="12723" xr3:uid="{37F16F01-E371-4138-A2BC-39B34E705DA8}" name="Column12708"/>
    <tableColumn id="12724" xr3:uid="{97E13D5B-9A7B-430C-84FC-9579DBE60F3A}" name="Column12709"/>
    <tableColumn id="12725" xr3:uid="{64F30388-30C8-4F61-BB4D-C1EC818E23FE}" name="Column12710"/>
    <tableColumn id="12726" xr3:uid="{24B710F6-2160-47A8-B27C-56D9C1FBECC1}" name="Column12711"/>
    <tableColumn id="12727" xr3:uid="{D65042E2-9D2B-4350-9A26-D6F2BD187401}" name="Column12712"/>
    <tableColumn id="12728" xr3:uid="{04F07679-1317-4F91-B637-3FB7649B0D6C}" name="Column12713"/>
    <tableColumn id="12729" xr3:uid="{1392A337-7D21-433A-8DEA-31ABA660BBA8}" name="Column12714"/>
    <tableColumn id="12730" xr3:uid="{C1B2301F-D993-458C-9881-4EFFA00FA3FA}" name="Column12715"/>
    <tableColumn id="12731" xr3:uid="{AA0EC18D-14A8-418C-BDE2-9647CF974C48}" name="Column12716"/>
    <tableColumn id="12732" xr3:uid="{E9AA8E05-C6A9-4843-BBD5-59A40B0611DB}" name="Column12717"/>
    <tableColumn id="12733" xr3:uid="{558EF3C3-7F9B-4406-8C9D-0EC85B37AC44}" name="Column12718"/>
    <tableColumn id="12734" xr3:uid="{5190C639-9790-4A92-9E5E-F898A35B13C1}" name="Column12719"/>
    <tableColumn id="12735" xr3:uid="{7179D1B9-0BF1-458E-8456-8E5C9D56A00D}" name="Column12720"/>
    <tableColumn id="12736" xr3:uid="{A7AFCF69-F684-4589-9FFE-7783102597A4}" name="Column12721"/>
    <tableColumn id="12737" xr3:uid="{81CBA73E-8FD5-4BC5-B0E4-538C87C49F83}" name="Column12722"/>
    <tableColumn id="12738" xr3:uid="{50FB4987-C792-43AE-9E63-BB9F12A76B24}" name="Column12723"/>
    <tableColumn id="12739" xr3:uid="{E6D0C2E7-4E36-43F1-926F-021BBEFE8554}" name="Column12724"/>
    <tableColumn id="12740" xr3:uid="{296E5E2A-3260-494A-A71A-136DD2416ED3}" name="Column12725"/>
    <tableColumn id="12741" xr3:uid="{719618CA-E674-45A3-B945-A91549EDA0FA}" name="Column12726"/>
    <tableColumn id="12742" xr3:uid="{38CD8BC0-40C3-4902-9FE1-42A617917250}" name="Column12727"/>
    <tableColumn id="12743" xr3:uid="{B1A10551-09B3-4CAA-86F8-2AA1E109592B}" name="Column12728"/>
    <tableColumn id="12744" xr3:uid="{B7976AD1-8CBC-401D-8A35-E7356DF4D478}" name="Column12729"/>
    <tableColumn id="12745" xr3:uid="{6F064F82-1E8C-4BF9-AFFF-F8A71738EE0F}" name="Column12730"/>
    <tableColumn id="12746" xr3:uid="{7F6024FC-70E5-451B-ADC2-CA978628E6C3}" name="Column12731"/>
    <tableColumn id="12747" xr3:uid="{2A165F7E-DF2F-448F-88F9-27DC9235D707}" name="Column12732"/>
    <tableColumn id="12748" xr3:uid="{04C596AB-8B85-4A07-9142-19E14A5FA1D0}" name="Column12733"/>
    <tableColumn id="12749" xr3:uid="{8DBC9874-06EA-42C4-894D-311D8D195E03}" name="Column12734"/>
    <tableColumn id="12750" xr3:uid="{C5AB9985-FB17-46E7-92BF-C7B1822AB9D0}" name="Column12735"/>
    <tableColumn id="12751" xr3:uid="{903B5EBB-ACEB-4897-97A4-DE380FC98DD4}" name="Column12736"/>
    <tableColumn id="12752" xr3:uid="{EC6B872D-2F1A-44D5-AAC1-69EA01F49E03}" name="Column12737"/>
    <tableColumn id="12753" xr3:uid="{7370B0E3-0FB0-4E12-93CA-1F2C96AC9246}" name="Column12738"/>
    <tableColumn id="12754" xr3:uid="{31228852-8630-4659-BA72-2E5BE0174D1C}" name="Column12739"/>
    <tableColumn id="12755" xr3:uid="{DEF27966-570C-456A-AD4F-024537EA0C43}" name="Column12740"/>
    <tableColumn id="12756" xr3:uid="{935277C3-6062-4662-8478-25C91514182B}" name="Column12741"/>
    <tableColumn id="12757" xr3:uid="{17E27A55-B890-4A12-933E-3A74BE7B3A21}" name="Column12742"/>
    <tableColumn id="12758" xr3:uid="{BE153C70-4D1D-4900-83EA-1EC0E6936C35}" name="Column12743"/>
    <tableColumn id="12759" xr3:uid="{5B362E8A-2A79-4ED0-952A-D59F42651069}" name="Column12744"/>
    <tableColumn id="12760" xr3:uid="{FAAFC249-E1CF-4773-A731-A7BBD068EA9E}" name="Column12745"/>
    <tableColumn id="12761" xr3:uid="{F2865750-C687-4C12-99E8-8A1D59AF4556}" name="Column12746"/>
    <tableColumn id="12762" xr3:uid="{998A46E6-A419-4380-B899-B8371943230D}" name="Column12747"/>
    <tableColumn id="12763" xr3:uid="{DCF8EB32-974B-4FAF-BBAF-5F7379B65857}" name="Column12748"/>
    <tableColumn id="12764" xr3:uid="{1240C5A5-176E-466C-813F-9EF22971399B}" name="Column12749"/>
    <tableColumn id="12765" xr3:uid="{E0B7D10B-93AB-48BB-90D9-50C1AF23DE19}" name="Column12750"/>
    <tableColumn id="12766" xr3:uid="{7A224A64-8E39-439F-B914-CC2A8B5E4402}" name="Column12751"/>
    <tableColumn id="12767" xr3:uid="{DBF7505D-E73C-45CC-9643-E449C41E246D}" name="Column12752"/>
    <tableColumn id="12768" xr3:uid="{06B578F0-B470-40DB-90FE-CB0F13631920}" name="Column12753"/>
    <tableColumn id="12769" xr3:uid="{6854C6B4-CDFB-4703-BF06-7C3E3079E7B2}" name="Column12754"/>
    <tableColumn id="12770" xr3:uid="{147C061C-0413-4F66-A877-941686926185}" name="Column12755"/>
    <tableColumn id="12771" xr3:uid="{B2AAEA31-7A11-4DBD-B62B-2AB181DC810A}" name="Column12756"/>
    <tableColumn id="12772" xr3:uid="{288E865C-A711-4225-8FDE-7D08A487656B}" name="Column12757"/>
    <tableColumn id="12773" xr3:uid="{E8DF4321-7EB6-4607-AEE1-B633C26B1F44}" name="Column12758"/>
    <tableColumn id="12774" xr3:uid="{41775EA6-E0CD-4154-9D5B-2C4A1BC7ED15}" name="Column12759"/>
    <tableColumn id="12775" xr3:uid="{1587BF9E-0DEF-4C79-B470-8A9A86B59286}" name="Column12760"/>
    <tableColumn id="12776" xr3:uid="{FEF41358-DAAC-457D-B171-24AC89D27F14}" name="Column12761"/>
    <tableColumn id="12777" xr3:uid="{D2576E82-D4A5-4845-8DA6-8F318FC0B5AD}" name="Column12762"/>
    <tableColumn id="12778" xr3:uid="{DF3BAD3A-2BC4-4007-B0ED-3D5C5FAF45C1}" name="Column12763"/>
    <tableColumn id="12779" xr3:uid="{A518E1A4-90C7-46E9-8882-BF095EB5ECF0}" name="Column12764"/>
    <tableColumn id="12780" xr3:uid="{57A7CEFC-33F9-43FC-9248-CB5D92ECB0C3}" name="Column12765"/>
    <tableColumn id="12781" xr3:uid="{C601CD46-DF97-4C53-A18B-1E971AE79C06}" name="Column12766"/>
    <tableColumn id="12782" xr3:uid="{8B4AAFF6-F0F3-4000-BF72-782F14AFEC36}" name="Column12767"/>
    <tableColumn id="12783" xr3:uid="{D2DDF45B-E2FF-4E11-A846-CE36162B75A6}" name="Column12768"/>
    <tableColumn id="12784" xr3:uid="{4F83C01A-6770-4436-A813-51E593A4D69A}" name="Column12769"/>
    <tableColumn id="12785" xr3:uid="{90F56D07-6F8B-4E79-9B80-4A8E2B1B686D}" name="Column12770"/>
    <tableColumn id="12786" xr3:uid="{0CBCD128-2E60-4A70-8439-55019FF4BDE8}" name="Column12771"/>
    <tableColumn id="12787" xr3:uid="{9AF30901-BB78-4744-85DC-6FBEDCE0703B}" name="Column12772"/>
    <tableColumn id="12788" xr3:uid="{59062CD5-D7FD-49F0-87DD-2639B81D8F85}" name="Column12773"/>
    <tableColumn id="12789" xr3:uid="{CD150271-7930-4F11-984F-70A1250526F5}" name="Column12774"/>
    <tableColumn id="12790" xr3:uid="{65092C94-FD5C-41C7-89C2-D26B69D791CF}" name="Column12775"/>
    <tableColumn id="12791" xr3:uid="{4E5EB938-A3E1-4B25-9332-6A017D36B4A6}" name="Column12776"/>
    <tableColumn id="12792" xr3:uid="{98023094-24D5-4410-AD2D-672C9DEB7C24}" name="Column12777"/>
    <tableColumn id="12793" xr3:uid="{E42C8C28-1CBA-461A-8DBF-CCB956562165}" name="Column12778"/>
    <tableColumn id="12794" xr3:uid="{56280AE8-3AA8-43F1-804E-6C2C03006EE6}" name="Column12779"/>
    <tableColumn id="12795" xr3:uid="{9ADEF09B-BF1D-4A41-AB9A-4DBE2D49FF04}" name="Column12780"/>
    <tableColumn id="12796" xr3:uid="{32B84DD6-CD82-4E94-AA20-8DE0C9963D78}" name="Column12781"/>
    <tableColumn id="12797" xr3:uid="{14BCED04-36B2-4922-BC7D-FCC287B0BF53}" name="Column12782"/>
    <tableColumn id="12798" xr3:uid="{99E7E66F-2B5A-4BCE-AC45-9ADEFF15A96D}" name="Column12783"/>
    <tableColumn id="12799" xr3:uid="{B30C4770-2121-4E42-BE89-F129A264947A}" name="Column12784"/>
    <tableColumn id="12800" xr3:uid="{274DA81A-D75C-4B84-8B8C-A746C3A1029A}" name="Column12785"/>
    <tableColumn id="12801" xr3:uid="{66E9F2FB-6880-4F35-9DEB-AA99258AF167}" name="Column12786"/>
    <tableColumn id="12802" xr3:uid="{9DC7691F-CD24-45A3-9247-ABA710A3A12B}" name="Column12787"/>
    <tableColumn id="12803" xr3:uid="{5CC5DEE6-00A7-41F9-BB29-AE0243002227}" name="Column12788"/>
    <tableColumn id="12804" xr3:uid="{1D95EBDD-A6B1-48CD-A9BB-B07BB6B32A92}" name="Column12789"/>
    <tableColumn id="12805" xr3:uid="{94FE2B02-94AB-4FEE-9927-6847DD65375B}" name="Column12790"/>
    <tableColumn id="12806" xr3:uid="{C38AB430-4CC0-434A-AA2A-2CCD305D7FD8}" name="Column12791"/>
    <tableColumn id="12807" xr3:uid="{9F2CF600-2C04-493A-9428-EA3D83BD90EB}" name="Column12792"/>
    <tableColumn id="12808" xr3:uid="{1D1E9227-1B4B-4605-AEE0-FEBA2F404EBC}" name="Column12793"/>
    <tableColumn id="12809" xr3:uid="{70BFC211-20F0-44E2-97C8-F7E8670CF138}" name="Column12794"/>
    <tableColumn id="12810" xr3:uid="{004A0C60-BEDC-4C7E-B160-CE8AA9D97672}" name="Column12795"/>
    <tableColumn id="12811" xr3:uid="{C7E5BA7B-61D3-483D-9BE1-8E8A2DC46667}" name="Column12796"/>
    <tableColumn id="12812" xr3:uid="{A636C4B0-5761-4FCC-9DAC-35DFA2872FD1}" name="Column12797"/>
    <tableColumn id="12813" xr3:uid="{21C01208-B2FB-4108-98E7-9052EC84F5DC}" name="Column12798"/>
    <tableColumn id="12814" xr3:uid="{59092079-9F44-438E-9241-F0D8E9AAD72A}" name="Column12799"/>
    <tableColumn id="12815" xr3:uid="{51266030-AE17-420A-8800-CBCE61014C84}" name="Column12800"/>
    <tableColumn id="12816" xr3:uid="{CF11A276-9CAC-432E-8C9A-D5A450A22228}" name="Column12801"/>
    <tableColumn id="12817" xr3:uid="{48544735-7640-43DC-A1A1-E7193A4DFC28}" name="Column12802"/>
    <tableColumn id="12818" xr3:uid="{8C27E871-9D14-4199-8411-043D9C3C9A9D}" name="Column12803"/>
    <tableColumn id="12819" xr3:uid="{50A89041-9A9D-4714-8830-DC5E9FF235B8}" name="Column12804"/>
    <tableColumn id="12820" xr3:uid="{ABC6C919-2038-428E-8BBA-332462DAA086}" name="Column12805"/>
    <tableColumn id="12821" xr3:uid="{DE31F3FE-DD15-4314-A2C5-724690030D19}" name="Column12806"/>
    <tableColumn id="12822" xr3:uid="{B52FFB09-0BC7-4EEB-8AF2-BB6A0A93263D}" name="Column12807"/>
    <tableColumn id="12823" xr3:uid="{B8312134-76A6-42C3-AA1A-E1665C8E8C3A}" name="Column12808"/>
    <tableColumn id="12824" xr3:uid="{C24650BD-FD13-4C55-99B5-04CA565EC31A}" name="Column12809"/>
    <tableColumn id="12825" xr3:uid="{DF310112-3AEA-4115-9532-DDF11B7D989A}" name="Column12810"/>
    <tableColumn id="12826" xr3:uid="{40B0664D-BEEF-4C62-9892-EC701C32814D}" name="Column12811"/>
    <tableColumn id="12827" xr3:uid="{50CADD0F-A9A6-43A4-8E91-7B571C3CB7CD}" name="Column12812"/>
    <tableColumn id="12828" xr3:uid="{ED9D1DAB-3E3E-46B3-9BCB-F11AC18B373E}" name="Column12813"/>
    <tableColumn id="12829" xr3:uid="{D19D4AD5-0625-41C1-BA57-F9F67F6CA47B}" name="Column12814"/>
    <tableColumn id="12830" xr3:uid="{8FE526C2-4654-4F03-A854-F168A445ADC5}" name="Column12815"/>
    <tableColumn id="12831" xr3:uid="{56323599-9706-492C-8096-49B83B1E09F0}" name="Column12816"/>
    <tableColumn id="12832" xr3:uid="{D556D624-E76D-4C7A-B30E-911340226D7E}" name="Column12817"/>
    <tableColumn id="12833" xr3:uid="{EA911571-1D60-40A5-8D86-86CA9FE72C08}" name="Column12818"/>
    <tableColumn id="12834" xr3:uid="{F8DFC4FE-A079-4C66-B3A3-160392C9DDB4}" name="Column12819"/>
    <tableColumn id="12835" xr3:uid="{76BE5DD7-731F-400F-B14F-32DD057603EE}" name="Column12820"/>
    <tableColumn id="12836" xr3:uid="{D6B7E6C9-BFD1-42D9-BD21-3531AFD896A0}" name="Column12821"/>
    <tableColumn id="12837" xr3:uid="{1D1C9523-BAC7-46CF-BCD9-0177035F6564}" name="Column12822"/>
    <tableColumn id="12838" xr3:uid="{0E250388-D226-42B0-A1BE-E406303B276B}" name="Column12823"/>
    <tableColumn id="12839" xr3:uid="{A44E5EA8-2396-4856-AA35-FC08FCACA104}" name="Column12824"/>
    <tableColumn id="12840" xr3:uid="{A136F88E-F67F-493C-896F-9138E6797F46}" name="Column12825"/>
    <tableColumn id="12841" xr3:uid="{DABD6DCD-8A6F-444D-A025-6654B43911EB}" name="Column12826"/>
    <tableColumn id="12842" xr3:uid="{E84D95C6-6CFF-468F-AB4D-F39419BF2192}" name="Column12827"/>
    <tableColumn id="12843" xr3:uid="{02C9DCED-9E6D-4E5A-9090-FCF044513781}" name="Column12828"/>
    <tableColumn id="12844" xr3:uid="{37AA325A-6E5C-403A-9441-DEFD7B4A7C8C}" name="Column12829"/>
    <tableColumn id="12845" xr3:uid="{0EC58FC9-BE3C-42E5-B10C-3E6F2925E2AD}" name="Column12830"/>
    <tableColumn id="12846" xr3:uid="{02485C32-5D1F-4066-B056-0DACB29DDB12}" name="Column12831"/>
    <tableColumn id="12847" xr3:uid="{2379A3DA-D2E3-4CA3-9FB6-AEA3237ACE63}" name="Column12832"/>
    <tableColumn id="12848" xr3:uid="{C820C09C-D9E0-454B-9322-63867F6D4EE7}" name="Column12833"/>
    <tableColumn id="12849" xr3:uid="{59B86AFD-7211-4503-A8EC-0CC0B1C39AB8}" name="Column12834"/>
    <tableColumn id="12850" xr3:uid="{10BEB377-1935-4CD2-8690-C9960DCF1985}" name="Column12835"/>
    <tableColumn id="12851" xr3:uid="{05F4E921-46D6-430A-8FE6-349BD5F59017}" name="Column12836"/>
    <tableColumn id="12852" xr3:uid="{02513507-6767-4EAB-81FF-DF246A535CD5}" name="Column12837"/>
    <tableColumn id="12853" xr3:uid="{F9F8F930-3E02-48DE-A016-2383D298FD46}" name="Column12838"/>
    <tableColumn id="12854" xr3:uid="{74F544D4-6D80-45D1-8A73-43CAF4FFDD8A}" name="Column12839"/>
    <tableColumn id="12855" xr3:uid="{23CD606D-9696-47C5-91CA-2ABA37F97289}" name="Column12840"/>
    <tableColumn id="12856" xr3:uid="{3919B67B-8D39-491A-8D68-F23174EE25DF}" name="Column12841"/>
    <tableColumn id="12857" xr3:uid="{CA6809CB-F90A-451F-A20C-4FE29661AABD}" name="Column12842"/>
    <tableColumn id="12858" xr3:uid="{2BDFE97C-2798-4EFA-856B-AEC3FD9EDE69}" name="Column12843"/>
    <tableColumn id="12859" xr3:uid="{1A9D7380-C133-448D-9D5F-C9FB7C8CCA4D}" name="Column12844"/>
    <tableColumn id="12860" xr3:uid="{4CB50FD8-4BF2-40BB-A073-BE34FC43106C}" name="Column12845"/>
    <tableColumn id="12861" xr3:uid="{064DCD98-56C3-4BC4-A3B0-936E913FC109}" name="Column12846"/>
    <tableColumn id="12862" xr3:uid="{7C1F2657-BE9D-46FE-BE56-E7A997F86168}" name="Column12847"/>
    <tableColumn id="12863" xr3:uid="{32D791D1-7FC0-41ED-8827-2BFC14BD3C29}" name="Column12848"/>
    <tableColumn id="12864" xr3:uid="{08D9A456-8D83-4538-AFD7-3A5230D7D774}" name="Column12849"/>
    <tableColumn id="12865" xr3:uid="{FCF47BB0-20B2-494B-A393-06612E096F9B}" name="Column12850"/>
    <tableColumn id="12866" xr3:uid="{381994BF-0091-4C58-84B9-3B0B93102958}" name="Column12851"/>
    <tableColumn id="12867" xr3:uid="{104CFD0C-E87C-4EDF-AF65-8C32DF625718}" name="Column12852"/>
    <tableColumn id="12868" xr3:uid="{39DBAF61-7F1C-42FA-B1DC-60406B2B6465}" name="Column12853"/>
    <tableColumn id="12869" xr3:uid="{FD15B280-BEE7-46F5-B0D4-4D5C11FC2A32}" name="Column12854"/>
    <tableColumn id="12870" xr3:uid="{F8ED2D94-98A6-4553-9A31-9BB5A14D6A02}" name="Column12855"/>
    <tableColumn id="12871" xr3:uid="{1AA36397-DCE2-4D7E-A613-E3BCCE081442}" name="Column12856"/>
    <tableColumn id="12872" xr3:uid="{BC14B665-165E-4406-AC1F-E59380BF14C1}" name="Column12857"/>
    <tableColumn id="12873" xr3:uid="{FF676193-BBA6-4AB5-869F-444B4DA65F0E}" name="Column12858"/>
    <tableColumn id="12874" xr3:uid="{C9D23F71-D66F-49C2-B2C8-EE9E0DC6EB8A}" name="Column12859"/>
    <tableColumn id="12875" xr3:uid="{BF2D026B-CC4F-4578-B7B9-A70B5A871313}" name="Column12860"/>
    <tableColumn id="12876" xr3:uid="{4B95F698-0BC4-4B9D-AA1D-E93F764B2AB2}" name="Column12861"/>
    <tableColumn id="12877" xr3:uid="{A47C8694-4FD2-4357-A974-5CD75B43E024}" name="Column12862"/>
    <tableColumn id="12878" xr3:uid="{8DAF9FDC-34F1-455F-AF4F-3753801A8309}" name="Column12863"/>
    <tableColumn id="12879" xr3:uid="{A7A6F352-EC9D-42A3-B684-7636A3A723E2}" name="Column12864"/>
    <tableColumn id="12880" xr3:uid="{4C9B0D01-8C4E-43F0-944B-B266D35D959D}" name="Column12865"/>
    <tableColumn id="12881" xr3:uid="{B8F3729B-240D-4D88-98BC-87315B6C24A1}" name="Column12866"/>
    <tableColumn id="12882" xr3:uid="{6F7A83A1-2099-4A08-A18B-D39442210537}" name="Column12867"/>
    <tableColumn id="12883" xr3:uid="{069AF3F0-B146-4913-AFA1-9BDC83F57744}" name="Column12868"/>
    <tableColumn id="12884" xr3:uid="{AA501595-8F81-4578-90F4-2EB7C8845F61}" name="Column12869"/>
    <tableColumn id="12885" xr3:uid="{E060EA2B-D3A0-4079-9DF6-5567B09C6464}" name="Column12870"/>
    <tableColumn id="12886" xr3:uid="{26B09D75-AFF3-481B-B15F-374E7893D013}" name="Column12871"/>
    <tableColumn id="12887" xr3:uid="{8F0109F2-E207-42AB-B50E-C920BB4459CD}" name="Column12872"/>
    <tableColumn id="12888" xr3:uid="{28AF417E-D627-43AC-8AE4-E4936B99B5FF}" name="Column12873"/>
    <tableColumn id="12889" xr3:uid="{C7E02CF6-B215-4243-AEA6-2CCBFA8687BC}" name="Column12874"/>
    <tableColumn id="12890" xr3:uid="{494F4857-BD14-4EE5-A13D-DC790186C785}" name="Column12875"/>
    <tableColumn id="12891" xr3:uid="{6CD89EBB-4B68-42CC-93C9-358931B8898C}" name="Column12876"/>
    <tableColumn id="12892" xr3:uid="{9A4E1E05-EA9E-4C0A-AD91-62651FA442B7}" name="Column12877"/>
    <tableColumn id="12893" xr3:uid="{B299B23A-1D49-4EAE-903F-F5919CD31AD2}" name="Column12878"/>
    <tableColumn id="12894" xr3:uid="{66FFCDF6-4240-4922-A23B-B9826AAE21F7}" name="Column12879"/>
    <tableColumn id="12895" xr3:uid="{34D5C75F-3031-49F2-A185-4EC4900C4EC1}" name="Column12880"/>
    <tableColumn id="12896" xr3:uid="{99FC4532-0D2B-48B8-B31C-F877267F7B30}" name="Column12881"/>
    <tableColumn id="12897" xr3:uid="{3D05BE08-E081-458C-9C31-0D5683EAFEBC}" name="Column12882"/>
    <tableColumn id="12898" xr3:uid="{FCE84CF9-0CBD-4CB1-A8F6-8C4276D91547}" name="Column12883"/>
    <tableColumn id="12899" xr3:uid="{C9755AFB-E6FA-4BFE-92C4-5434E6A55062}" name="Column12884"/>
    <tableColumn id="12900" xr3:uid="{4791B49E-CB04-4B38-8E16-AA752FC6FF30}" name="Column12885"/>
    <tableColumn id="12901" xr3:uid="{FEF03F78-B85E-4C44-B676-AAE829490726}" name="Column12886"/>
    <tableColumn id="12902" xr3:uid="{56A81D3F-C011-41AE-A48A-2A25ACB5CA7A}" name="Column12887"/>
    <tableColumn id="12903" xr3:uid="{CE541ED9-7AB1-4578-B917-4561C05EA227}" name="Column12888"/>
    <tableColumn id="12904" xr3:uid="{A798B1F4-BD49-4705-B148-16F4996E19E6}" name="Column12889"/>
    <tableColumn id="12905" xr3:uid="{7963D73C-989A-4ABF-B3CB-2359F69DF9D6}" name="Column12890"/>
    <tableColumn id="12906" xr3:uid="{C767657C-673A-4C78-ABB5-B70928DB61D4}" name="Column12891"/>
    <tableColumn id="12907" xr3:uid="{A24C49AE-80BE-421D-9529-59F8246C36D9}" name="Column12892"/>
    <tableColumn id="12908" xr3:uid="{039C9F3B-8F28-4177-9401-9DC45D0ADD8A}" name="Column12893"/>
    <tableColumn id="12909" xr3:uid="{09F3C51F-C3AD-43FC-81B9-96E3A3CACB68}" name="Column12894"/>
    <tableColumn id="12910" xr3:uid="{C002FEBA-D3AF-4C53-8F31-7C5D2E8A16E1}" name="Column12895"/>
    <tableColumn id="12911" xr3:uid="{0BCC72EF-6C5C-4D13-A8BA-373CA5675F31}" name="Column12896"/>
    <tableColumn id="12912" xr3:uid="{40D25568-E9D9-48CE-A9A6-63DD2CB95561}" name="Column12897"/>
    <tableColumn id="12913" xr3:uid="{63CA68CA-DDFB-4081-B523-A6E100E45341}" name="Column12898"/>
    <tableColumn id="12914" xr3:uid="{38DBAF6F-9B99-461A-AE66-AC6262CFB799}" name="Column12899"/>
    <tableColumn id="12915" xr3:uid="{5E2732B0-70C6-4FBE-8060-2443ED1B0528}" name="Column12900"/>
    <tableColumn id="12916" xr3:uid="{84CB5E7C-A4A6-4AB0-B6F0-AE330283C080}" name="Column12901"/>
    <tableColumn id="12917" xr3:uid="{45243A22-C121-4467-A16A-BB43C7D1A527}" name="Column12902"/>
    <tableColumn id="12918" xr3:uid="{1EB5476F-D776-494A-A093-3912806E0417}" name="Column12903"/>
    <tableColumn id="12919" xr3:uid="{770B936A-D60D-44F0-854A-2403E9B185BF}" name="Column12904"/>
    <tableColumn id="12920" xr3:uid="{72CCCD53-68F7-4F81-A2FC-22C9480ABD22}" name="Column12905"/>
    <tableColumn id="12921" xr3:uid="{F45D3AD1-B3B8-4FDA-9801-C4C4AC759B02}" name="Column12906"/>
    <tableColumn id="12922" xr3:uid="{745C0B79-CE9B-415B-A0F7-C6ED544046AB}" name="Column12907"/>
    <tableColumn id="12923" xr3:uid="{5B6C55B2-3D84-4AC3-9557-81E9190037BF}" name="Column12908"/>
    <tableColumn id="12924" xr3:uid="{4056867E-25B9-469B-BCB4-CCA9B252B97F}" name="Column12909"/>
    <tableColumn id="12925" xr3:uid="{4A6D8BBD-7CC7-4929-9822-5EB1FBA18323}" name="Column12910"/>
    <tableColumn id="12926" xr3:uid="{5C9F5DF6-DB2A-4557-B095-E738A15493A0}" name="Column12911"/>
    <tableColumn id="12927" xr3:uid="{C522D3AF-2D09-4638-B474-0C13F8F6A15E}" name="Column12912"/>
    <tableColumn id="12928" xr3:uid="{F0A5A852-65F4-4BFE-B000-DA3511E37595}" name="Column12913"/>
    <tableColumn id="12929" xr3:uid="{4FD2EE9B-C40B-44D0-9D64-41BDD43362A6}" name="Column12914"/>
    <tableColumn id="12930" xr3:uid="{5958EE1A-D086-4087-9D1A-93CD590DF818}" name="Column12915"/>
    <tableColumn id="12931" xr3:uid="{6F131F6B-01B7-47FC-9633-A3CD2E3FE9EE}" name="Column12916"/>
    <tableColumn id="12932" xr3:uid="{9B7A424D-5C1C-426A-9708-43A1CC068A01}" name="Column12917"/>
    <tableColumn id="12933" xr3:uid="{FDEB4EBC-56E8-4BBB-82EF-F7149007B5F4}" name="Column12918"/>
    <tableColumn id="12934" xr3:uid="{1E5288EC-91FA-4E7D-A05B-1F0F24FF39F3}" name="Column12919"/>
    <tableColumn id="12935" xr3:uid="{2C8A0447-93C7-4636-907D-4B8C0B03113F}" name="Column12920"/>
    <tableColumn id="12936" xr3:uid="{E5D94906-608F-457F-82F3-D96D481399F5}" name="Column12921"/>
    <tableColumn id="12937" xr3:uid="{65110160-F1CC-4AB8-81D0-42348B4108B6}" name="Column12922"/>
    <tableColumn id="12938" xr3:uid="{4B21BBCC-0F53-464A-A0B5-A3C8731966BC}" name="Column12923"/>
    <tableColumn id="12939" xr3:uid="{D16F55B0-CDD0-4072-A631-3D0AC46AEC30}" name="Column12924"/>
    <tableColumn id="12940" xr3:uid="{3B894E7D-23B3-41E2-B4EC-79A68799ECCC}" name="Column12925"/>
    <tableColumn id="12941" xr3:uid="{AD3BF54A-1DA5-408E-A4B0-9C2F5D5259F6}" name="Column12926"/>
    <tableColumn id="12942" xr3:uid="{7D79C3A7-E77B-404D-B444-ACAC03557F65}" name="Column12927"/>
    <tableColumn id="12943" xr3:uid="{7075E4F6-6D11-4E90-9A08-33EC5CE0F491}" name="Column12928"/>
    <tableColumn id="12944" xr3:uid="{E3A309FE-734A-4C5D-A5A3-B88F06BEB188}" name="Column12929"/>
    <tableColumn id="12945" xr3:uid="{A681D574-16BB-4DA2-8888-1FAB8B675BB7}" name="Column12930"/>
    <tableColumn id="12946" xr3:uid="{C818F0FC-17E9-4A68-9F2F-D1BA22112E23}" name="Column12931"/>
    <tableColumn id="12947" xr3:uid="{051E17A0-AB6D-433B-9C47-44EA9195870B}" name="Column12932"/>
    <tableColumn id="12948" xr3:uid="{4B35E7EE-EEC9-4D86-B89E-4A6846ED253B}" name="Column12933"/>
    <tableColumn id="12949" xr3:uid="{99FA0750-63D1-45E7-8D39-EFBCAA19FC70}" name="Column12934"/>
    <tableColumn id="12950" xr3:uid="{AB5DEBFC-EA9F-4251-9759-C25D0E13B4D2}" name="Column12935"/>
    <tableColumn id="12951" xr3:uid="{B5171EE7-49BE-4745-85DD-7BDBD192A5A5}" name="Column12936"/>
    <tableColumn id="12952" xr3:uid="{AAB49695-6C24-46C5-8D94-265845D13A48}" name="Column12937"/>
    <tableColumn id="12953" xr3:uid="{26A9AEA3-0EA1-4627-A236-D9D8CCE0B9F2}" name="Column12938"/>
    <tableColumn id="12954" xr3:uid="{FFB864EA-A5ED-4D51-AA5A-0F575AF595D0}" name="Column12939"/>
    <tableColumn id="12955" xr3:uid="{EBED6AB4-0DB4-4ED7-8FCA-B4F8948A85BC}" name="Column12940"/>
    <tableColumn id="12956" xr3:uid="{3E7A63CD-CD62-4448-A418-5EDAC27020CE}" name="Column12941"/>
    <tableColumn id="12957" xr3:uid="{3A6DF660-D065-44AF-AB6E-5A87DE2E6D6B}" name="Column12942"/>
    <tableColumn id="12958" xr3:uid="{4E309914-2B2E-4561-9B35-27FECEAD2283}" name="Column12943"/>
    <tableColumn id="12959" xr3:uid="{0040C90A-65D9-4907-95F0-42126D790549}" name="Column12944"/>
    <tableColumn id="12960" xr3:uid="{6B75C524-C42F-4949-8FC8-80F81D348B71}" name="Column12945"/>
    <tableColumn id="12961" xr3:uid="{F5C0829A-5EA6-405E-9924-BD83A5CF7961}" name="Column12946"/>
    <tableColumn id="12962" xr3:uid="{5DC3D519-31EB-4D9D-A945-A4B083CAE9FB}" name="Column12947"/>
    <tableColumn id="12963" xr3:uid="{5A61CD80-34D3-4802-A571-8AD7F96B1076}" name="Column12948"/>
    <tableColumn id="12964" xr3:uid="{429B4C8B-85AF-4833-BF0C-B8C71007EE87}" name="Column12949"/>
    <tableColumn id="12965" xr3:uid="{A1003199-6458-4EAB-80F7-05FD7D3E7675}" name="Column12950"/>
    <tableColumn id="12966" xr3:uid="{BDF0A252-49AD-47EF-90CA-F822A7919821}" name="Column12951"/>
    <tableColumn id="12967" xr3:uid="{67543491-DADB-4722-9013-4FB4DB215F2F}" name="Column12952"/>
    <tableColumn id="12968" xr3:uid="{54EC57B7-CE8E-492C-AE22-F86FB3D1F1E1}" name="Column12953"/>
    <tableColumn id="12969" xr3:uid="{CCE2039E-E920-4B31-ACD6-43741B215921}" name="Column12954"/>
    <tableColumn id="12970" xr3:uid="{A361C1E8-66A6-48A3-BECE-0E120ABE6388}" name="Column12955"/>
    <tableColumn id="12971" xr3:uid="{AAA6FD48-6A3C-4BE3-8619-4505F6BBB327}" name="Column12956"/>
    <tableColumn id="12972" xr3:uid="{F00CC307-B562-4D48-92C9-8E154F0DAA59}" name="Column12957"/>
    <tableColumn id="12973" xr3:uid="{A4EE49A2-5E04-4BAA-A629-9F5BF3D64F85}" name="Column12958"/>
    <tableColumn id="12974" xr3:uid="{0802ADB4-3D83-4E7F-8599-DEB2481D0D7B}" name="Column12959"/>
    <tableColumn id="12975" xr3:uid="{F9630371-4576-4A15-8892-9F3EC29EFF25}" name="Column12960"/>
    <tableColumn id="12976" xr3:uid="{3C7E7A94-985C-42ED-A097-506E0412C1EC}" name="Column12961"/>
    <tableColumn id="12977" xr3:uid="{FD4324F6-AF35-4F35-BCAF-6E066295625E}" name="Column12962"/>
    <tableColumn id="12978" xr3:uid="{B8FE23E4-9782-417B-AB4C-797817CE7F3A}" name="Column12963"/>
    <tableColumn id="12979" xr3:uid="{816F0587-742A-4966-A0A8-E46EA6912491}" name="Column12964"/>
    <tableColumn id="12980" xr3:uid="{41D224E3-88EF-4CE1-9777-C23933E1ADD9}" name="Column12965"/>
    <tableColumn id="12981" xr3:uid="{DC2A13B6-3220-4258-BA24-CB06A7FE3661}" name="Column12966"/>
    <tableColumn id="12982" xr3:uid="{E8297BFF-6E23-43A1-8B99-15BE1B45DF44}" name="Column12967"/>
    <tableColumn id="12983" xr3:uid="{C6D3005F-2A83-4C2A-AF50-073C44698530}" name="Column12968"/>
    <tableColumn id="12984" xr3:uid="{4789CD0A-E7D1-43EE-8970-FE326A2BF3D7}" name="Column12969"/>
    <tableColumn id="12985" xr3:uid="{927C3D86-41F6-4E08-8A65-3CCA98728995}" name="Column12970"/>
    <tableColumn id="12986" xr3:uid="{1205CB2A-C370-4D5B-BB57-A20426A26218}" name="Column12971"/>
    <tableColumn id="12987" xr3:uid="{619C9E60-E09B-411A-8F55-4455AACB7C9B}" name="Column12972"/>
    <tableColumn id="12988" xr3:uid="{03BF220B-8D36-4BD6-BF78-C2CC7D658128}" name="Column12973"/>
    <tableColumn id="12989" xr3:uid="{99537B1B-488D-4053-AA6C-B1CC3166D8E1}" name="Column12974"/>
    <tableColumn id="12990" xr3:uid="{525518A6-F472-44A1-9864-5227925E9BA2}" name="Column12975"/>
    <tableColumn id="12991" xr3:uid="{10641602-552F-40BC-84E5-776F257D9E28}" name="Column12976"/>
    <tableColumn id="12992" xr3:uid="{92844377-8394-4E7E-97ED-70A6CB4329DC}" name="Column12977"/>
    <tableColumn id="12993" xr3:uid="{6972A20F-A89F-4DBA-98E1-7D451C64D176}" name="Column12978"/>
    <tableColumn id="12994" xr3:uid="{CD1558C6-1997-4CA2-9951-4D63796FD026}" name="Column12979"/>
    <tableColumn id="12995" xr3:uid="{65FB0112-6EBB-47BB-BB1A-6C7C75AE5255}" name="Column12980"/>
    <tableColumn id="12996" xr3:uid="{EB86E01F-273E-4808-8141-BF940997A3F7}" name="Column12981"/>
    <tableColumn id="12997" xr3:uid="{513B1CC8-98AF-40E9-9AC2-3440DC8BFB0A}" name="Column12982"/>
    <tableColumn id="12998" xr3:uid="{73F3ADB8-63F0-4520-B30E-83AEF60CEEE5}" name="Column12983"/>
    <tableColumn id="12999" xr3:uid="{EC884FBB-45F0-4A4D-B0AB-5C2E8E58E312}" name="Column12984"/>
    <tableColumn id="13000" xr3:uid="{6D271A79-2F1F-4B6C-A553-FD74205BBCEB}" name="Column12985"/>
    <tableColumn id="13001" xr3:uid="{2A033D14-40D7-4679-8A16-877B472C3900}" name="Column12986"/>
    <tableColumn id="13002" xr3:uid="{339BA371-B18A-4716-9ADF-9158EC848A2D}" name="Column12987"/>
    <tableColumn id="13003" xr3:uid="{FD41C7A8-E60D-403E-9FF6-8C4DEE592B79}" name="Column12988"/>
    <tableColumn id="13004" xr3:uid="{548341C6-4CEF-4E8C-97CA-26D650156572}" name="Column12989"/>
    <tableColumn id="13005" xr3:uid="{FB8DAC27-C962-4E00-8D3B-17CDEBB27FC7}" name="Column12990"/>
    <tableColumn id="13006" xr3:uid="{51183A7C-6CD9-47C6-BFEE-953BF5F8D581}" name="Column12991"/>
    <tableColumn id="13007" xr3:uid="{CBA10549-8034-47D5-9704-F11E0DE88B2C}" name="Column12992"/>
    <tableColumn id="13008" xr3:uid="{8452BAE5-7CC1-471F-84C4-E4307CBDBEFF}" name="Column12993"/>
    <tableColumn id="13009" xr3:uid="{69B8EAD2-837D-4BB7-AAFA-7BA7A78CEBA6}" name="Column12994"/>
    <tableColumn id="13010" xr3:uid="{A8BECCA4-E153-4CE2-A006-9A163DFFC349}" name="Column12995"/>
    <tableColumn id="13011" xr3:uid="{4ABBBADD-2277-4451-B34C-E37F5190B8E2}" name="Column12996"/>
    <tableColumn id="13012" xr3:uid="{B0282CAB-6B61-4E36-BE2D-A042ADC1209B}" name="Column12997"/>
    <tableColumn id="13013" xr3:uid="{A426396C-F1B4-4EF1-AA23-F860A0DD8788}" name="Column12998"/>
    <tableColumn id="13014" xr3:uid="{F7F1123A-7BCB-45D6-A3F0-0E97D039C45F}" name="Column12999"/>
    <tableColumn id="13015" xr3:uid="{5FFA1AA4-0673-47FE-A8ED-E3D228F02723}" name="Column13000"/>
    <tableColumn id="13016" xr3:uid="{0C3C2A04-29A8-4CC0-8FE9-115EBC2FED04}" name="Column13001"/>
    <tableColumn id="13017" xr3:uid="{BEF1A1A0-6859-45B8-A4FD-C2CB46A92A5F}" name="Column13002"/>
    <tableColumn id="13018" xr3:uid="{5E3F7B8E-DAB5-4E4E-8C6C-A0B5480C6CB9}" name="Column13003"/>
    <tableColumn id="13019" xr3:uid="{0CF15A8E-E1DF-4257-B451-D90A247B3C4A}" name="Column13004"/>
    <tableColumn id="13020" xr3:uid="{5D36B1CF-291F-49E1-8D07-E35FA1F5AACE}" name="Column13005"/>
    <tableColumn id="13021" xr3:uid="{C17E2D99-4EBE-4B42-BF73-235808F4B198}" name="Column13006"/>
    <tableColumn id="13022" xr3:uid="{4F0BA357-0FC2-43FE-A4CE-E19C8BD41251}" name="Column13007"/>
    <tableColumn id="13023" xr3:uid="{57E27B6D-33BC-4485-982D-F288CEBE465F}" name="Column13008"/>
    <tableColumn id="13024" xr3:uid="{80037F15-6893-4CF5-8AB1-6A3D85707B8B}" name="Column13009"/>
    <tableColumn id="13025" xr3:uid="{105C43D8-2296-4F74-941F-9E60B16FB19B}" name="Column13010"/>
    <tableColumn id="13026" xr3:uid="{080FAEDB-2444-4E4F-932F-74517334B47A}" name="Column13011"/>
    <tableColumn id="13027" xr3:uid="{2F8EC939-C9B2-43E8-A71D-F1B61143C71C}" name="Column13012"/>
    <tableColumn id="13028" xr3:uid="{8C209412-30E9-4BE1-A27C-20A5A831CCE4}" name="Column13013"/>
    <tableColumn id="13029" xr3:uid="{DE89D6F5-A14F-47B7-BB8C-22DF510972A5}" name="Column13014"/>
    <tableColumn id="13030" xr3:uid="{D818AF41-ADC4-4678-82C1-3D05D4F7807C}" name="Column13015"/>
    <tableColumn id="13031" xr3:uid="{20C099B9-1D31-46A8-B85E-7D3DEAA78ACC}" name="Column13016"/>
    <tableColumn id="13032" xr3:uid="{FDAC9DA6-99CE-4130-9A29-9BA0F63BAADC}" name="Column13017"/>
    <tableColumn id="13033" xr3:uid="{7156B19F-6E3E-4D99-82DD-CDC4F6FA13E3}" name="Column13018"/>
    <tableColumn id="13034" xr3:uid="{F5C0B8CC-8C30-449E-ADC5-DCFC902A4EED}" name="Column13019"/>
    <tableColumn id="13035" xr3:uid="{5F1DAFD4-F09B-4780-B2A9-7B487377ACA6}" name="Column13020"/>
    <tableColumn id="13036" xr3:uid="{70D40DB9-18A5-4643-BC7B-E5B33B8E6B9C}" name="Column13021"/>
    <tableColumn id="13037" xr3:uid="{939F31D6-B105-4F38-AAB4-BD1C8219EEB9}" name="Column13022"/>
    <tableColumn id="13038" xr3:uid="{B20CC4CC-E536-4BE2-B656-753F7B4C2AFF}" name="Column13023"/>
    <tableColumn id="13039" xr3:uid="{A902CFF8-39B1-4355-8A59-127320FA5694}" name="Column13024"/>
    <tableColumn id="13040" xr3:uid="{D4FF2203-3F53-4D36-8F65-2C7BB2A071EA}" name="Column13025"/>
    <tableColumn id="13041" xr3:uid="{A7295AEB-F672-40AD-96FC-51C71419B375}" name="Column13026"/>
    <tableColumn id="13042" xr3:uid="{9ECDCF2C-6671-4EC5-9344-092C50E0BFB5}" name="Column13027"/>
    <tableColumn id="13043" xr3:uid="{6B36A208-23C6-4B8D-B8EA-D6BF3FFAC1C4}" name="Column13028"/>
    <tableColumn id="13044" xr3:uid="{FB02B6C6-05AC-4B61-8E81-441CE22A4472}" name="Column13029"/>
    <tableColumn id="13045" xr3:uid="{CD012C04-43E9-4248-9644-C3F5DA5E8BA4}" name="Column13030"/>
    <tableColumn id="13046" xr3:uid="{868D8156-5A77-45A2-9EF1-77BF7279797B}" name="Column13031"/>
    <tableColumn id="13047" xr3:uid="{A080F042-616B-4808-BD19-509D89AC81CE}" name="Column13032"/>
    <tableColumn id="13048" xr3:uid="{33462B3C-F2F6-4E1A-B119-ED3B896D9C51}" name="Column13033"/>
    <tableColumn id="13049" xr3:uid="{CEB63467-17B6-411F-9494-67250B3ADCAA}" name="Column13034"/>
    <tableColumn id="13050" xr3:uid="{F8BD7AC9-5982-49D6-BC48-8755E30241E8}" name="Column13035"/>
    <tableColumn id="13051" xr3:uid="{D3218601-F3F9-4ABD-8B5B-2A947023E48A}" name="Column13036"/>
    <tableColumn id="13052" xr3:uid="{1EC9D111-3618-4A40-946D-FF5CBAD4F3A7}" name="Column13037"/>
    <tableColumn id="13053" xr3:uid="{1D488602-1150-46F6-AE05-4008D63CC625}" name="Column13038"/>
    <tableColumn id="13054" xr3:uid="{04BC7DE4-3110-44B8-B958-D0F474D0419F}" name="Column13039"/>
    <tableColumn id="13055" xr3:uid="{B6201062-0035-4DE8-B128-2D13DB9FC147}" name="Column13040"/>
    <tableColumn id="13056" xr3:uid="{07638BC3-65C0-413D-B9FD-01ED755CB82A}" name="Column13041"/>
    <tableColumn id="13057" xr3:uid="{7A4FE4B5-F941-4858-B45B-4BB5ACB93C9B}" name="Column13042"/>
    <tableColumn id="13058" xr3:uid="{E09E380C-A482-4BAF-8229-332289B19D9B}" name="Column13043"/>
    <tableColumn id="13059" xr3:uid="{513DA2AC-A00F-4B00-AA77-2D49B3209D01}" name="Column13044"/>
    <tableColumn id="13060" xr3:uid="{81A6EAE9-F2BB-4BA9-AC70-79635BE86CD9}" name="Column13045"/>
    <tableColumn id="13061" xr3:uid="{E51AEF11-A142-46C6-A9A8-E3FEE5D07101}" name="Column13046"/>
    <tableColumn id="13062" xr3:uid="{23EEAAD8-9284-4D30-991C-EEBA8CA21F11}" name="Column13047"/>
    <tableColumn id="13063" xr3:uid="{340BFF0E-0CC4-42D7-AD19-0AA2D75D1AFF}" name="Column13048"/>
    <tableColumn id="13064" xr3:uid="{1D2E0A8D-CA8D-4170-A437-45DF92EFCDDD}" name="Column13049"/>
    <tableColumn id="13065" xr3:uid="{9C099608-62A5-41CA-B01B-7B78984EBE4C}" name="Column13050"/>
    <tableColumn id="13066" xr3:uid="{6CF74223-7694-4599-8880-B91AD3102CCE}" name="Column13051"/>
    <tableColumn id="13067" xr3:uid="{9FDB03CD-1368-4E6F-80AE-6026720F7129}" name="Column13052"/>
    <tableColumn id="13068" xr3:uid="{4463794E-E929-493E-9DB6-9D633F4827C8}" name="Column13053"/>
    <tableColumn id="13069" xr3:uid="{CD96929C-FF33-4BF4-A011-F121540D7C5B}" name="Column13054"/>
    <tableColumn id="13070" xr3:uid="{5F61898E-7B4B-43A8-A56D-52BA29EE7A58}" name="Column13055"/>
    <tableColumn id="13071" xr3:uid="{09F9ABC9-ADF9-4229-8A58-FB01A4D26632}" name="Column13056"/>
    <tableColumn id="13072" xr3:uid="{F46F6AEC-65B1-4640-98B2-73CF441C4C22}" name="Column13057"/>
    <tableColumn id="13073" xr3:uid="{E4032CE3-140D-4372-80DE-6FB8DED9076D}" name="Column13058"/>
    <tableColumn id="13074" xr3:uid="{F82CEE83-37CA-4B75-A8BB-008CB16889C4}" name="Column13059"/>
    <tableColumn id="13075" xr3:uid="{9D326EDC-0E37-4BB0-A8B6-2BA50E15D9F3}" name="Column13060"/>
    <tableColumn id="13076" xr3:uid="{08CDBAB7-B826-41B4-9748-FFA5188F4C26}" name="Column13061"/>
    <tableColumn id="13077" xr3:uid="{7C5B9E69-1BD1-4179-9372-AB5F21AA4D2C}" name="Column13062"/>
    <tableColumn id="13078" xr3:uid="{AACDC0FA-65DD-42E9-BC70-191A89DF5B49}" name="Column13063"/>
    <tableColumn id="13079" xr3:uid="{9F8C293F-5811-4F8C-91C3-E6B82EC23282}" name="Column13064"/>
    <tableColumn id="13080" xr3:uid="{399E475D-A2E1-4207-B8F0-D4815A59E954}" name="Column13065"/>
    <tableColumn id="13081" xr3:uid="{5CC052FB-B59B-4A86-8503-79D497921FDC}" name="Column13066"/>
    <tableColumn id="13082" xr3:uid="{6EF19453-02CE-497E-9A10-1E53C88114CD}" name="Column13067"/>
    <tableColumn id="13083" xr3:uid="{082BF89C-2920-4EC8-A5D1-664A294BD254}" name="Column13068"/>
    <tableColumn id="13084" xr3:uid="{D775B0F9-F617-437B-9E50-6154DA085588}" name="Column13069"/>
    <tableColumn id="13085" xr3:uid="{4E12C051-ED85-4292-9A54-8D6141D78AAB}" name="Column13070"/>
    <tableColumn id="13086" xr3:uid="{267EBE06-2C64-48DF-934B-F6CDD6DED5A1}" name="Column13071"/>
    <tableColumn id="13087" xr3:uid="{33F5F963-5DA7-432D-88FD-DA0DB757297A}" name="Column13072"/>
    <tableColumn id="13088" xr3:uid="{B32B3E84-388E-4DF2-B2BC-23C724DCB859}" name="Column13073"/>
    <tableColumn id="13089" xr3:uid="{23C10BAF-02A6-4834-9944-966A7C201036}" name="Column13074"/>
    <tableColumn id="13090" xr3:uid="{4855890A-C236-4FA3-BEC3-B9335BD8F128}" name="Column13075"/>
    <tableColumn id="13091" xr3:uid="{21D060F7-856B-4084-9A61-F1F986D3ABD4}" name="Column13076"/>
    <tableColumn id="13092" xr3:uid="{2BD52680-BB02-40E0-8933-DEFBC2153A3C}" name="Column13077"/>
    <tableColumn id="13093" xr3:uid="{DDF7F1E8-2927-4E85-BFAF-3549184B4B9A}" name="Column13078"/>
    <tableColumn id="13094" xr3:uid="{4BAF6A85-BCF7-4982-957F-57C41E0AA1F6}" name="Column13079"/>
    <tableColumn id="13095" xr3:uid="{5BAB996E-683C-4B79-AEEE-97221B02FA8D}" name="Column13080"/>
    <tableColumn id="13096" xr3:uid="{6314F835-0B9E-4303-B15C-12C92BA89301}" name="Column13081"/>
    <tableColumn id="13097" xr3:uid="{EDA15D7C-E694-4D2E-B33B-5FCA42873676}" name="Column13082"/>
    <tableColumn id="13098" xr3:uid="{F633A9D7-4C5E-4291-9880-183EF7AD9CA5}" name="Column13083"/>
    <tableColumn id="13099" xr3:uid="{C5E9D55C-C403-4A37-903E-AE3FA9862140}" name="Column13084"/>
    <tableColumn id="13100" xr3:uid="{F45B3AF7-9FEE-4DFC-A905-62E5B97B85BF}" name="Column13085"/>
    <tableColumn id="13101" xr3:uid="{6858F068-9399-42F7-BB22-AEAB1B9E2E8B}" name="Column13086"/>
    <tableColumn id="13102" xr3:uid="{99579369-D3F2-4702-9069-FF90DC87B42A}" name="Column13087"/>
    <tableColumn id="13103" xr3:uid="{E3794957-D607-4A53-AD6E-46ABE0BEC82D}" name="Column13088"/>
    <tableColumn id="13104" xr3:uid="{17C4330F-0A90-4232-BB91-B3A7AE0C4704}" name="Column13089"/>
    <tableColumn id="13105" xr3:uid="{B21BFA1F-5EAD-4604-80E1-FAF756C4F664}" name="Column13090"/>
    <tableColumn id="13106" xr3:uid="{17BDAB87-ED7D-4CC1-A260-F16FCFF3EAF4}" name="Column13091"/>
    <tableColumn id="13107" xr3:uid="{F62BB05D-8ABC-4FDF-83CE-123416FCBDDF}" name="Column13092"/>
    <tableColumn id="13108" xr3:uid="{FF2F5248-FE2F-4F7A-9B98-84216057F3B0}" name="Column13093"/>
    <tableColumn id="13109" xr3:uid="{9163EC49-D842-44E1-A072-DBF61308DBD7}" name="Column13094"/>
    <tableColumn id="13110" xr3:uid="{322DFB6B-562F-4419-A430-AF05B40F9516}" name="Column13095"/>
    <tableColumn id="13111" xr3:uid="{74547470-F005-4CAC-892D-85EFBE232988}" name="Column13096"/>
    <tableColumn id="13112" xr3:uid="{C0227E34-3984-4A0D-9B74-D02BE2D5A92D}" name="Column13097"/>
    <tableColumn id="13113" xr3:uid="{A90946B7-02EB-419F-B023-8E77159A6C3A}" name="Column13098"/>
    <tableColumn id="13114" xr3:uid="{A99D51ED-398C-4706-A0A1-C8B7AC1836E6}" name="Column13099"/>
    <tableColumn id="13115" xr3:uid="{1CC3316C-101B-470D-813A-33339AE39806}" name="Column13100"/>
    <tableColumn id="13116" xr3:uid="{3B5CFD78-5EEC-4DA6-8803-C80CAC11EC99}" name="Column13101"/>
    <tableColumn id="13117" xr3:uid="{18FC3578-7807-4BCB-95E9-2E231E3860A9}" name="Column13102"/>
    <tableColumn id="13118" xr3:uid="{DF69DAC7-228A-42B2-ACD6-EC417C4AC881}" name="Column13103"/>
    <tableColumn id="13119" xr3:uid="{8B7E227E-CB3D-4D70-8DD9-9D62A46714E4}" name="Column13104"/>
    <tableColumn id="13120" xr3:uid="{C8BF1255-7056-4FCA-837A-E4D9573C4B2C}" name="Column13105"/>
    <tableColumn id="13121" xr3:uid="{D87D85FA-2739-449D-99C7-477FFE3DAB43}" name="Column13106"/>
    <tableColumn id="13122" xr3:uid="{215B0CAE-BA3E-4F2B-BA42-1D054623A79F}" name="Column13107"/>
    <tableColumn id="13123" xr3:uid="{CA43DA92-F8EA-4223-9DBD-D1986DF12C59}" name="Column13108"/>
    <tableColumn id="13124" xr3:uid="{8CED0861-467E-4D17-B82A-09A2BF5E8117}" name="Column13109"/>
    <tableColumn id="13125" xr3:uid="{5DA5CD05-103B-4898-81A5-3DE96430A397}" name="Column13110"/>
    <tableColumn id="13126" xr3:uid="{8FE30579-6054-485F-A96B-D39F652E2158}" name="Column13111"/>
    <tableColumn id="13127" xr3:uid="{42B3C702-EA82-497B-BDC1-8EE8CBB3676D}" name="Column13112"/>
    <tableColumn id="13128" xr3:uid="{FE547C26-15F4-4F4A-80AB-DA4D99C44D0F}" name="Column13113"/>
    <tableColumn id="13129" xr3:uid="{3F1E9073-E3C5-4C46-813F-862F681206F6}" name="Column13114"/>
    <tableColumn id="13130" xr3:uid="{BA243C17-682C-43EA-89A2-AC67D5ACE3E3}" name="Column13115"/>
    <tableColumn id="13131" xr3:uid="{5A35F1AE-833F-44F4-A13C-C952C4E4C458}" name="Column13116"/>
    <tableColumn id="13132" xr3:uid="{80C12BEF-5D68-4EA2-A845-F7F106A04B02}" name="Column13117"/>
    <tableColumn id="13133" xr3:uid="{51AB75E5-B3C6-428B-8116-AA06EA5C882E}" name="Column13118"/>
    <tableColumn id="13134" xr3:uid="{0A48100D-E337-4D82-8141-6AB08026662A}" name="Column13119"/>
    <tableColumn id="13135" xr3:uid="{84605E48-2BF6-4CB7-983C-CE1A0C3C2BA0}" name="Column13120"/>
    <tableColumn id="13136" xr3:uid="{CF5410E3-56FF-4B2C-8A2B-A2C09EB50913}" name="Column13121"/>
    <tableColumn id="13137" xr3:uid="{C18CB1AA-A179-4033-8222-ABEA2CE7A25E}" name="Column13122"/>
    <tableColumn id="13138" xr3:uid="{EB36F704-D945-4B2E-A9D8-FA56E0B42B55}" name="Column13123"/>
    <tableColumn id="13139" xr3:uid="{463EBEB5-C166-46C5-B5D2-DB2D46B70060}" name="Column13124"/>
    <tableColumn id="13140" xr3:uid="{15ED9058-5F25-4116-8B58-5AFA7BC8BD7E}" name="Column13125"/>
    <tableColumn id="13141" xr3:uid="{66BD8FF8-F4AB-483E-B935-8F5EBD7DDEB9}" name="Column13126"/>
    <tableColumn id="13142" xr3:uid="{5371E8BF-4ECB-4F34-A960-BF23D8EE020B}" name="Column13127"/>
    <tableColumn id="13143" xr3:uid="{A4B8293C-A6B4-4985-9006-0586271714EB}" name="Column13128"/>
    <tableColumn id="13144" xr3:uid="{D2501276-4F5C-4D74-BDF4-8FA9BDBC45C8}" name="Column13129"/>
    <tableColumn id="13145" xr3:uid="{D4F527FD-F7ED-41AE-9EED-B476500321DC}" name="Column13130"/>
    <tableColumn id="13146" xr3:uid="{5A661138-3B70-4479-AE9B-96C56FE83188}" name="Column13131"/>
    <tableColumn id="13147" xr3:uid="{F60A35FE-01BB-41E2-AF25-7B8ADE2170EF}" name="Column13132"/>
    <tableColumn id="13148" xr3:uid="{337095A4-35BE-4772-A6E7-EFFC500F2D64}" name="Column13133"/>
    <tableColumn id="13149" xr3:uid="{044506C7-91F7-449A-ACB1-4B09B5724035}" name="Column13134"/>
    <tableColumn id="13150" xr3:uid="{A2F4EFBF-6964-4441-BBD3-0C0083250CDD}" name="Column13135"/>
    <tableColumn id="13151" xr3:uid="{8B983F46-7BBD-4C20-8537-DABE697DE235}" name="Column13136"/>
    <tableColumn id="13152" xr3:uid="{829403C8-C9B8-4D38-BF04-30F5E29A4F97}" name="Column13137"/>
    <tableColumn id="13153" xr3:uid="{5FE60ED2-6E3F-45AC-B30D-C6DA56CA683D}" name="Column13138"/>
    <tableColumn id="13154" xr3:uid="{DB140057-DF4D-44EE-AB8A-810DEC2ACF7B}" name="Column13139"/>
    <tableColumn id="13155" xr3:uid="{1230CD3C-2041-49A3-9872-3454FAD80C01}" name="Column13140"/>
    <tableColumn id="13156" xr3:uid="{8559946F-AE9B-4B3E-87D2-BA71CE4298D8}" name="Column13141"/>
    <tableColumn id="13157" xr3:uid="{1D26A875-157A-4B0E-B050-99FE118BA2EE}" name="Column13142"/>
    <tableColumn id="13158" xr3:uid="{79BD24B8-F2A3-4F6A-AD9C-0933406726E6}" name="Column13143"/>
    <tableColumn id="13159" xr3:uid="{8289F65A-EAA8-4998-8BA3-6C170F1D09ED}" name="Column13144"/>
    <tableColumn id="13160" xr3:uid="{17EF8A0E-4C85-4E76-BC87-D1047786BB3F}" name="Column13145"/>
    <tableColumn id="13161" xr3:uid="{19B6D022-F821-4674-B957-470E48E50DFF}" name="Column13146"/>
    <tableColumn id="13162" xr3:uid="{8043C8A2-03F0-48C3-9F76-D1D5C53F4493}" name="Column13147"/>
    <tableColumn id="13163" xr3:uid="{3821AC04-2D4A-4F34-84B3-F7BD4D8136FA}" name="Column13148"/>
    <tableColumn id="13164" xr3:uid="{7859AAEE-6608-4858-B538-D1B3B1CECA9E}" name="Column13149"/>
    <tableColumn id="13165" xr3:uid="{B0C1DE6C-B8C3-49BE-9648-FCD4E86DA670}" name="Column13150"/>
    <tableColumn id="13166" xr3:uid="{EB7BE692-AB68-4D28-BCA0-7D713B4228A3}" name="Column13151"/>
    <tableColumn id="13167" xr3:uid="{55926FDC-9139-4BED-8C97-66FBCAB39E2D}" name="Column13152"/>
    <tableColumn id="13168" xr3:uid="{4DE8449D-AC96-4E5D-8F26-489725E377C4}" name="Column13153"/>
    <tableColumn id="13169" xr3:uid="{09EA55A7-4ED3-4E89-85B0-F081F3602EA3}" name="Column13154"/>
    <tableColumn id="13170" xr3:uid="{4360ABE2-F16A-4835-AEB0-6C7C841B7B06}" name="Column13155"/>
    <tableColumn id="13171" xr3:uid="{04D7128A-05F7-4279-986E-9AFD664AAD8F}" name="Column13156"/>
    <tableColumn id="13172" xr3:uid="{BE38E9F6-D71A-40E6-B26B-C3C1E362B4C0}" name="Column13157"/>
    <tableColumn id="13173" xr3:uid="{126890FF-AB23-411E-8C9C-E66EC1010D8E}" name="Column13158"/>
    <tableColumn id="13174" xr3:uid="{E488323C-2F63-4AE8-9CF7-6EA821452BF7}" name="Column13159"/>
    <tableColumn id="13175" xr3:uid="{4F0DD08A-1C50-4707-A7D5-C72F5C61132F}" name="Column13160"/>
    <tableColumn id="13176" xr3:uid="{0CE9CF7A-9BF5-4930-9605-26EEE36EC54C}" name="Column13161"/>
    <tableColumn id="13177" xr3:uid="{A679E927-001A-4BAA-97BD-E1D725DB4518}" name="Column13162"/>
    <tableColumn id="13178" xr3:uid="{17745F79-3D0A-40A1-B6E8-51D2EBEEA4A0}" name="Column13163"/>
    <tableColumn id="13179" xr3:uid="{46C0B98F-C77D-4A58-882A-8E4A86D13B6B}" name="Column13164"/>
    <tableColumn id="13180" xr3:uid="{218280E4-A26F-4529-9623-268F4CA46220}" name="Column13165"/>
    <tableColumn id="13181" xr3:uid="{6848C8A0-FAA0-47F1-97B3-EFF42015DD5A}" name="Column13166"/>
    <tableColumn id="13182" xr3:uid="{77B72DF8-AED1-4831-A062-6EE5C3FFFC3E}" name="Column13167"/>
    <tableColumn id="13183" xr3:uid="{44A538DC-F58D-4406-9587-C13797F2FA96}" name="Column13168"/>
    <tableColumn id="13184" xr3:uid="{18706202-3C00-4429-8594-066F66B55731}" name="Column13169"/>
    <tableColumn id="13185" xr3:uid="{C092138C-4B34-4482-9869-C17ED2183417}" name="Column13170"/>
    <tableColumn id="13186" xr3:uid="{F09FA826-7603-4D40-AF2B-36584C0E9DE7}" name="Column13171"/>
    <tableColumn id="13187" xr3:uid="{84E8527D-6380-44C4-BA12-75FC6938186E}" name="Column13172"/>
    <tableColumn id="13188" xr3:uid="{80E73BA8-A38D-4766-8371-EAB33B5377DA}" name="Column13173"/>
    <tableColumn id="13189" xr3:uid="{BCA6429E-8BA3-4AD5-873E-CE6E2F229E36}" name="Column13174"/>
    <tableColumn id="13190" xr3:uid="{5BFD3436-3933-4158-A61D-BB6347C1B968}" name="Column13175"/>
    <tableColumn id="13191" xr3:uid="{CA818F9F-EF84-4E20-A937-BC7F8FCB1E80}" name="Column13176"/>
    <tableColumn id="13192" xr3:uid="{5EC7A37A-12A8-4000-A926-26A795118923}" name="Column13177"/>
    <tableColumn id="13193" xr3:uid="{D0570313-B4B7-4354-91CE-24F10DFFB867}" name="Column13178"/>
    <tableColumn id="13194" xr3:uid="{ABD64FE3-0AAC-4340-B5BF-DB0322A76C03}" name="Column13179"/>
    <tableColumn id="13195" xr3:uid="{98F9CFA9-A043-41F9-AD01-04D715D828D5}" name="Column13180"/>
    <tableColumn id="13196" xr3:uid="{9F427106-95B4-4180-9189-BEB8E4E2C4A9}" name="Column13181"/>
    <tableColumn id="13197" xr3:uid="{77011604-7D24-4EC0-B0F3-A3B984526AD7}" name="Column13182"/>
    <tableColumn id="13198" xr3:uid="{06C949B0-5B1B-4039-B1F9-4E2CDDD95D96}" name="Column13183"/>
    <tableColumn id="13199" xr3:uid="{904E3266-0257-4D0A-BBC6-97957099851E}" name="Column13184"/>
    <tableColumn id="13200" xr3:uid="{3E7C7156-B3CF-46F9-A1E1-EE77456294D9}" name="Column13185"/>
    <tableColumn id="13201" xr3:uid="{25CD025E-04F4-4ABD-8740-6ABDA738E4B8}" name="Column13186"/>
    <tableColumn id="13202" xr3:uid="{60A3B883-3BE9-43F6-AD6D-41F3FAF5F8BC}" name="Column13187"/>
    <tableColumn id="13203" xr3:uid="{15D956A2-A8CB-4B39-B118-5BB80F257500}" name="Column13188"/>
    <tableColumn id="13204" xr3:uid="{2406B287-6217-4A0C-B620-5CF694B0D12E}" name="Column13189"/>
    <tableColumn id="13205" xr3:uid="{97D822FD-5F5F-4290-8BBC-2F037495A821}" name="Column13190"/>
    <tableColumn id="13206" xr3:uid="{E527BEFE-2CEB-4D8D-BC41-B0193A550D0F}" name="Column13191"/>
    <tableColumn id="13207" xr3:uid="{9AF3A26B-9CC2-421F-9661-3CB963568530}" name="Column13192"/>
    <tableColumn id="13208" xr3:uid="{4A0B28A5-16EA-45C0-812A-D5E7B262874B}" name="Column13193"/>
    <tableColumn id="13209" xr3:uid="{EC0224A3-4008-454B-BC19-3AACD1B5958F}" name="Column13194"/>
    <tableColumn id="13210" xr3:uid="{3431228F-289C-439C-82D5-31BC130DA687}" name="Column13195"/>
    <tableColumn id="13211" xr3:uid="{9523F6A6-5E16-4680-A309-DCE3579CC2A4}" name="Column13196"/>
    <tableColumn id="13212" xr3:uid="{0494C277-5026-4E60-AC18-216A09FDFA7D}" name="Column13197"/>
    <tableColumn id="13213" xr3:uid="{94E37692-338C-4C3B-92FC-AEBF69CCBDB6}" name="Column13198"/>
    <tableColumn id="13214" xr3:uid="{2E0EB260-E96C-4A11-83F2-7A018666F238}" name="Column13199"/>
    <tableColumn id="13215" xr3:uid="{0B8F3500-2938-480E-9D86-1E9947B83FB4}" name="Column13200"/>
    <tableColumn id="13216" xr3:uid="{F615B9DA-4DDD-4E0F-924C-3554294F9B54}" name="Column13201"/>
    <tableColumn id="13217" xr3:uid="{19A75363-870A-4604-8604-99ECFA51FB22}" name="Column13202"/>
    <tableColumn id="13218" xr3:uid="{4B8CD24D-DF4F-4067-BAEA-C865A960A4E9}" name="Column13203"/>
    <tableColumn id="13219" xr3:uid="{304AFE19-D06A-4036-8181-4322726676FE}" name="Column13204"/>
    <tableColumn id="13220" xr3:uid="{D8293FF1-DD51-41B1-A571-0A3699D9EDCC}" name="Column13205"/>
    <tableColumn id="13221" xr3:uid="{823D8016-BEC1-4C12-A937-EBB1494D4577}" name="Column13206"/>
    <tableColumn id="13222" xr3:uid="{DEA1276C-B442-43EA-AD3F-877126DD5159}" name="Column13207"/>
    <tableColumn id="13223" xr3:uid="{66F052DC-0B80-42C2-8BCB-B75F9546976F}" name="Column13208"/>
    <tableColumn id="13224" xr3:uid="{42A474FA-3365-46E3-9441-420ED605B969}" name="Column13209"/>
    <tableColumn id="13225" xr3:uid="{7ADABE50-CB09-4B24-AA8F-002C288F7FFE}" name="Column13210"/>
    <tableColumn id="13226" xr3:uid="{64454ACC-92AA-424C-A2B8-385FB1BB2A93}" name="Column13211"/>
    <tableColumn id="13227" xr3:uid="{F8A3B280-041D-4A0A-8637-25D22C30B144}" name="Column13212"/>
    <tableColumn id="13228" xr3:uid="{68B00D90-4A3B-4B70-9013-F382CA1F906E}" name="Column13213"/>
    <tableColumn id="13229" xr3:uid="{860E6AFA-FAC3-4202-9B3B-A929404006F1}" name="Column13214"/>
    <tableColumn id="13230" xr3:uid="{DC3A27DB-2D27-418C-8A07-2978DA0C0623}" name="Column13215"/>
    <tableColumn id="13231" xr3:uid="{98166425-C74C-4FD2-BDA5-E8F2F79388B2}" name="Column13216"/>
    <tableColumn id="13232" xr3:uid="{B5904CA1-1652-4A9C-B3F2-79B0240C6109}" name="Column13217"/>
    <tableColumn id="13233" xr3:uid="{5B11B9B3-4A50-43FD-A02B-76289E5372FC}" name="Column13218"/>
    <tableColumn id="13234" xr3:uid="{E17B33DC-96EC-4B5D-9B7D-07444E97A31A}" name="Column13219"/>
    <tableColumn id="13235" xr3:uid="{540C884F-8C1F-4642-AABE-08B935168B90}" name="Column13220"/>
    <tableColumn id="13236" xr3:uid="{212094B1-376D-46F7-A57D-4351987CB60A}" name="Column13221"/>
    <tableColumn id="13237" xr3:uid="{27A3CE0E-7449-4A16-B5E4-A0ED06B14B14}" name="Column13222"/>
    <tableColumn id="13238" xr3:uid="{A44D4794-CA61-47E5-B86A-ECD3500801DC}" name="Column13223"/>
    <tableColumn id="13239" xr3:uid="{A8D54026-3356-4896-AE22-DA9F753F565B}" name="Column13224"/>
    <tableColumn id="13240" xr3:uid="{37163A0A-A357-4A0E-915D-15F6A730179C}" name="Column13225"/>
    <tableColumn id="13241" xr3:uid="{EE2D830F-EB27-4FE9-890B-EAF054DD76B2}" name="Column13226"/>
    <tableColumn id="13242" xr3:uid="{75CB39E7-8058-4358-995A-934D5F8229DD}" name="Column13227"/>
    <tableColumn id="13243" xr3:uid="{4A8FD83D-CE7F-45EC-AA5E-B94E97A57360}" name="Column13228"/>
    <tableColumn id="13244" xr3:uid="{133CED3E-D030-49E3-B24D-D2586D649AB4}" name="Column13229"/>
    <tableColumn id="13245" xr3:uid="{BAEDA20C-F9DE-445D-9A90-41E17BDDED6C}" name="Column13230"/>
    <tableColumn id="13246" xr3:uid="{EA7F7F1B-AAC7-4DD2-B5C1-47FB979DADE2}" name="Column13231"/>
    <tableColumn id="13247" xr3:uid="{6021C034-0CCD-4E7D-AFE4-FE9D1B3E5396}" name="Column13232"/>
    <tableColumn id="13248" xr3:uid="{EAAF1C10-1270-4D56-8AA0-3A3583136007}" name="Column13233"/>
    <tableColumn id="13249" xr3:uid="{B4406E36-B4AD-48B7-8F88-590F8E9C8260}" name="Column13234"/>
    <tableColumn id="13250" xr3:uid="{FC3E96D9-9801-465A-8130-B84495CDA65B}" name="Column13235"/>
    <tableColumn id="13251" xr3:uid="{B0C2B6E2-F0C8-41A6-9578-547B0DFF0114}" name="Column13236"/>
    <tableColumn id="13252" xr3:uid="{4BFB5E5D-BAC0-419B-BC08-777B312B954C}" name="Column13237"/>
    <tableColumn id="13253" xr3:uid="{25C7E931-1509-4F94-AEDB-C2E60E85C158}" name="Column13238"/>
    <tableColumn id="13254" xr3:uid="{FF97E36E-71B5-4624-9E56-677592EEFD61}" name="Column13239"/>
    <tableColumn id="13255" xr3:uid="{E06579EE-C1F2-43A5-B6EF-5B39B1EF6C04}" name="Column13240"/>
    <tableColumn id="13256" xr3:uid="{6F6E84E2-4366-4424-9F68-84E076929FD4}" name="Column13241"/>
    <tableColumn id="13257" xr3:uid="{D8832316-14C2-40CB-AB7C-D18CD4F9C00B}" name="Column13242"/>
    <tableColumn id="13258" xr3:uid="{D538ACB2-4551-46A4-8BBC-CCB2945A0099}" name="Column13243"/>
    <tableColumn id="13259" xr3:uid="{7D36908C-FE70-4A54-923A-A76FA202A6EB}" name="Column13244"/>
    <tableColumn id="13260" xr3:uid="{06ABBE6F-E1B6-4515-AF15-DE5CC4D31A23}" name="Column13245"/>
    <tableColumn id="13261" xr3:uid="{30321828-9684-4734-9A3B-EAE97A567C9C}" name="Column13246"/>
    <tableColumn id="13262" xr3:uid="{B52CFC2A-3DA6-4060-A958-4CD01F556DEE}" name="Column13247"/>
    <tableColumn id="13263" xr3:uid="{D5E671D7-B258-4DA9-8692-992AAF2AE741}" name="Column13248"/>
    <tableColumn id="13264" xr3:uid="{AD54A141-064B-4AEA-8F2D-599F69FD636F}" name="Column13249"/>
    <tableColumn id="13265" xr3:uid="{97E3350F-A2FA-4D2A-9EE9-56BB152A3A16}" name="Column13250"/>
    <tableColumn id="13266" xr3:uid="{DC4F2CF9-8A34-4206-AA16-3AD34BED9CAA}" name="Column13251"/>
    <tableColumn id="13267" xr3:uid="{A3166FB7-4AEE-444A-84F2-87C48C21DF21}" name="Column13252"/>
    <tableColumn id="13268" xr3:uid="{66563861-EFA6-4812-ABC9-E9AF9E1F5109}" name="Column13253"/>
    <tableColumn id="13269" xr3:uid="{0337DFCB-10CE-4488-BEE7-74C6F2B78B7D}" name="Column13254"/>
    <tableColumn id="13270" xr3:uid="{D25590A8-0967-42A8-AB5D-936ADC84A07D}" name="Column13255"/>
    <tableColumn id="13271" xr3:uid="{BFC41B3B-916D-4981-8F8B-D01465E7F6C3}" name="Column13256"/>
    <tableColumn id="13272" xr3:uid="{CD7CF3F9-A454-4020-9660-BCABE2EE21C2}" name="Column13257"/>
    <tableColumn id="13273" xr3:uid="{72014DAD-359A-43AB-B3DA-46D2A6C2A359}" name="Column13258"/>
    <tableColumn id="13274" xr3:uid="{696296A0-1657-4F57-B85A-8801469DC7DE}" name="Column13259"/>
    <tableColumn id="13275" xr3:uid="{AF4527FD-711B-4CA6-A484-77CBC4C41040}" name="Column13260"/>
    <tableColumn id="13276" xr3:uid="{DEA7403B-BD50-4507-B4F7-AE676878689F}" name="Column13261"/>
    <tableColumn id="13277" xr3:uid="{A3E4C028-EB4E-407A-9022-4AD89AE465A5}" name="Column13262"/>
    <tableColumn id="13278" xr3:uid="{A7921F74-F7A7-4DD6-9055-2DFE872189CE}" name="Column13263"/>
    <tableColumn id="13279" xr3:uid="{A177BD84-33DB-45D5-92DA-FB53E9CABC1C}" name="Column13264"/>
    <tableColumn id="13280" xr3:uid="{76B7D81F-D774-46D2-B99C-C8CC20805DF7}" name="Column13265"/>
    <tableColumn id="13281" xr3:uid="{3C9939FA-49B3-4A1C-9D17-E3DA163C4C84}" name="Column13266"/>
    <tableColumn id="13282" xr3:uid="{2F6A1438-6A0F-4F62-83B1-ACCB1FA5207E}" name="Column13267"/>
    <tableColumn id="13283" xr3:uid="{9C2A9218-7808-44EE-933A-A33782313AB8}" name="Column13268"/>
    <tableColumn id="13284" xr3:uid="{6406B20F-62B2-4520-8887-BCD7EF0062A7}" name="Column13269"/>
    <tableColumn id="13285" xr3:uid="{546CA521-37CA-4932-9A09-9B4FE554DDE3}" name="Column13270"/>
    <tableColumn id="13286" xr3:uid="{6124C944-F4F7-444A-A660-36221CECE849}" name="Column13271"/>
    <tableColumn id="13287" xr3:uid="{1F1750AB-F897-4793-81D3-308BB84AFFAB}" name="Column13272"/>
    <tableColumn id="13288" xr3:uid="{8557FAA2-5170-42FD-8573-1EA2EB097A72}" name="Column13273"/>
    <tableColumn id="13289" xr3:uid="{556BD6B4-8928-41E5-BD1F-90BDAB3EE373}" name="Column13274"/>
    <tableColumn id="13290" xr3:uid="{57A62E28-5A69-4529-A6DF-468F71948019}" name="Column13275"/>
    <tableColumn id="13291" xr3:uid="{DAE7592A-87BC-4283-838E-AD1F35D9B40F}" name="Column13276"/>
    <tableColumn id="13292" xr3:uid="{F2B59622-2A8D-46B6-A313-011F2AA93212}" name="Column13277"/>
    <tableColumn id="13293" xr3:uid="{544ED3E9-A42A-4C9F-8D9A-5DAA4D1A2EA3}" name="Column13278"/>
    <tableColumn id="13294" xr3:uid="{1F285781-699E-4381-A460-FA52F5F872D8}" name="Column13279"/>
    <tableColumn id="13295" xr3:uid="{419D0B5F-A99C-4B44-8E1A-BA13CD553D50}" name="Column13280"/>
    <tableColumn id="13296" xr3:uid="{2650D3FD-E6A1-4983-BAA9-C71D3E96468F}" name="Column13281"/>
    <tableColumn id="13297" xr3:uid="{7F7FACC0-9060-47EF-A6C1-27221C5D08C4}" name="Column13282"/>
    <tableColumn id="13298" xr3:uid="{8BCD9794-61B0-4D40-98F8-D4499717932B}" name="Column13283"/>
    <tableColumn id="13299" xr3:uid="{0A92BC87-2235-4828-98E3-7D0C89DBBEA5}" name="Column13284"/>
    <tableColumn id="13300" xr3:uid="{E0CDA871-1F7C-470A-9CBC-39F0B88E6131}" name="Column13285"/>
    <tableColumn id="13301" xr3:uid="{C0B9EF0A-7DA2-4FB0-9E71-FB8DD49425BE}" name="Column13286"/>
    <tableColumn id="13302" xr3:uid="{5A1A0CAE-6071-46B8-94C5-40874E620303}" name="Column13287"/>
    <tableColumn id="13303" xr3:uid="{2EFAF410-A1DC-4281-AB22-3A9EC57E55D9}" name="Column13288"/>
    <tableColumn id="13304" xr3:uid="{2E905C7F-9066-4104-9302-275CA37F6393}" name="Column13289"/>
    <tableColumn id="13305" xr3:uid="{92F11200-E080-4300-841B-857130EB8655}" name="Column13290"/>
    <tableColumn id="13306" xr3:uid="{2A058F30-F661-43CD-92DF-1A392116E55E}" name="Column13291"/>
    <tableColumn id="13307" xr3:uid="{B057598A-9E4D-4DDA-B787-3FC5A0487611}" name="Column13292"/>
    <tableColumn id="13308" xr3:uid="{16F14661-C7F0-4952-9122-E669029E6F31}" name="Column13293"/>
    <tableColumn id="13309" xr3:uid="{ACC273F0-5377-4EF2-9C3C-DC775F9E581E}" name="Column13294"/>
    <tableColumn id="13310" xr3:uid="{A8EAF4B7-43EC-4B10-A51A-1C06E4CE79C8}" name="Column13295"/>
    <tableColumn id="13311" xr3:uid="{47640762-5A6F-484F-AD4B-55FCDA88DEC7}" name="Column13296"/>
    <tableColumn id="13312" xr3:uid="{82872BF4-8D56-43FD-93C0-F413DF5BF972}" name="Column13297"/>
    <tableColumn id="13313" xr3:uid="{0104F37D-6BDB-453E-BA1D-10E8889F93CB}" name="Column13298"/>
    <tableColumn id="13314" xr3:uid="{DB1811F3-77CF-4720-9F91-BF2C0B2C7D84}" name="Column13299"/>
    <tableColumn id="13315" xr3:uid="{5A5DB4E4-603C-4031-940A-42308758AA64}" name="Column13300"/>
    <tableColumn id="13316" xr3:uid="{BA69B06B-DCF0-4988-902D-F8B003E70345}" name="Column13301"/>
    <tableColumn id="13317" xr3:uid="{7297539E-8186-4950-804D-28D2C198B844}" name="Column13302"/>
    <tableColumn id="13318" xr3:uid="{6673E749-68B9-449D-8E64-5905D19E9A4D}" name="Column13303"/>
    <tableColumn id="13319" xr3:uid="{506C4B35-D4F5-4501-A24F-B8062F8E8BD7}" name="Column13304"/>
    <tableColumn id="13320" xr3:uid="{32DECFEF-8CAA-4FA0-9106-1EDD540A150A}" name="Column13305"/>
    <tableColumn id="13321" xr3:uid="{21B1F34A-2BE2-479F-891F-55D33F755492}" name="Column13306"/>
    <tableColumn id="13322" xr3:uid="{3BD31B73-3348-4D24-A294-6CE8438D76AC}" name="Column13307"/>
    <tableColumn id="13323" xr3:uid="{E700BDD6-D077-4D66-AFE5-1373500A507E}" name="Column13308"/>
    <tableColumn id="13324" xr3:uid="{920554C7-9BD9-46C5-8433-2139C5AFDEE8}" name="Column13309"/>
    <tableColumn id="13325" xr3:uid="{5D4082A6-9504-4EA4-BD4D-2E4AE8F55E97}" name="Column13310"/>
    <tableColumn id="13326" xr3:uid="{0C439C9B-8582-48BE-8750-1CF9B5048FF5}" name="Column13311"/>
    <tableColumn id="13327" xr3:uid="{F540685B-5E66-4E06-8F32-50130365C47B}" name="Column13312"/>
    <tableColumn id="13328" xr3:uid="{1161A9B4-5FA0-4A9F-89A0-EDB1CC11501B}" name="Column13313"/>
    <tableColumn id="13329" xr3:uid="{8B1FAD53-BC2F-483C-B8ED-B847B3B5D7D0}" name="Column13314"/>
    <tableColumn id="13330" xr3:uid="{DEA8C18A-3F75-4639-8BB3-4939D800BCE6}" name="Column13315"/>
    <tableColumn id="13331" xr3:uid="{AEC3B66E-18ED-4006-A8E8-156C939FF415}" name="Column13316"/>
    <tableColumn id="13332" xr3:uid="{44E78644-EDE1-4481-AAA6-893165FEAE8F}" name="Column13317"/>
    <tableColumn id="13333" xr3:uid="{49693446-64FA-42A3-8725-BEF67C839EF3}" name="Column13318"/>
    <tableColumn id="13334" xr3:uid="{3F3EC03C-3CF9-41D5-9A2A-7E851D474464}" name="Column13319"/>
    <tableColumn id="13335" xr3:uid="{D5D6C847-E356-4017-BECA-B5D3CDB3FAF0}" name="Column13320"/>
    <tableColumn id="13336" xr3:uid="{45FCD73C-EE33-4959-98F5-398CBA320FCD}" name="Column13321"/>
    <tableColumn id="13337" xr3:uid="{AEF60C63-B40F-43BA-AB71-F4D47EDCF1E6}" name="Column13322"/>
    <tableColumn id="13338" xr3:uid="{BCC05621-0486-4B16-90E1-8C606BD81DEF}" name="Column13323"/>
    <tableColumn id="13339" xr3:uid="{749CF2F5-B917-4048-B89D-B845124540CD}" name="Column13324"/>
    <tableColumn id="13340" xr3:uid="{E6BB0501-F89B-4856-95AF-8BE12AAEA14B}" name="Column13325"/>
    <tableColumn id="13341" xr3:uid="{EF2E51D6-A9D9-4D3F-9C46-C1BC8F0B55F2}" name="Column13326"/>
    <tableColumn id="13342" xr3:uid="{DAC79ABE-CA23-4EF5-ACB8-790E57D1DDF9}" name="Column13327"/>
    <tableColumn id="13343" xr3:uid="{92F24926-342F-44AC-85B7-EBB09D3F36E0}" name="Column13328"/>
    <tableColumn id="13344" xr3:uid="{79DC03AE-73EF-49B9-BB45-CB94B114B93C}" name="Column13329"/>
    <tableColumn id="13345" xr3:uid="{F47927FA-B0A4-498C-82DF-06483DE8C5CF}" name="Column13330"/>
    <tableColumn id="13346" xr3:uid="{8494D1EF-0380-493D-B47D-9908FD1BCD2A}" name="Column13331"/>
    <tableColumn id="13347" xr3:uid="{C71B36E5-3AEA-4E37-AF20-AEC3C4295FF6}" name="Column13332"/>
    <tableColumn id="13348" xr3:uid="{D3A46B5C-156E-4F6E-9AA6-AC6426F95F10}" name="Column13333"/>
    <tableColumn id="13349" xr3:uid="{F65E9612-D06E-43D4-B14B-DE7E78E01E9E}" name="Column13334"/>
    <tableColumn id="13350" xr3:uid="{019E1DFD-8E6C-4A15-A647-169679F87E3C}" name="Column13335"/>
    <tableColumn id="13351" xr3:uid="{D7BF6FBD-705A-490B-A445-C63BCE696253}" name="Column13336"/>
    <tableColumn id="13352" xr3:uid="{9255AB64-4D6D-46D5-B1BD-E32310C2BB38}" name="Column13337"/>
    <tableColumn id="13353" xr3:uid="{D37083B4-C082-4B35-BA04-F4847FD49714}" name="Column13338"/>
    <tableColumn id="13354" xr3:uid="{D874CC07-9C49-48E9-89F9-063C06FBD6E8}" name="Column13339"/>
    <tableColumn id="13355" xr3:uid="{93DC73BF-1728-4181-BE07-3DFAAB07B1F3}" name="Column13340"/>
    <tableColumn id="13356" xr3:uid="{ABED18D9-9C7C-4588-9418-51885CD1EB9C}" name="Column13341"/>
    <tableColumn id="13357" xr3:uid="{9540FB5C-FB70-4369-B6EA-5207C0A3F16E}" name="Column13342"/>
    <tableColumn id="13358" xr3:uid="{BF703757-E105-4092-A9F2-3D3B11DC5563}" name="Column13343"/>
    <tableColumn id="13359" xr3:uid="{BF6879F9-24DC-454E-91EE-3F1C1C04A3A8}" name="Column13344"/>
    <tableColumn id="13360" xr3:uid="{D1F61D1E-5B2F-42CE-A6B5-4397FEF494F1}" name="Column13345"/>
    <tableColumn id="13361" xr3:uid="{7F74F457-7AC2-49B9-ADE5-2F6AF5B8ABA5}" name="Column13346"/>
    <tableColumn id="13362" xr3:uid="{5EE56C8D-CFD8-456B-AF9F-8A524FC913FF}" name="Column13347"/>
    <tableColumn id="13363" xr3:uid="{F56189A3-74EB-429D-BFBF-6EB294FB78E1}" name="Column13348"/>
    <tableColumn id="13364" xr3:uid="{78ADD6E3-1ADE-460E-A845-7568DE469AD1}" name="Column13349"/>
    <tableColumn id="13365" xr3:uid="{F76850BB-9E50-416A-979B-A8249C0A5FD1}" name="Column13350"/>
    <tableColumn id="13366" xr3:uid="{B4AC0E95-07BA-41DA-9BE9-D781DC6D7495}" name="Column13351"/>
    <tableColumn id="13367" xr3:uid="{9AE0BB08-EF70-4FE6-826C-1EB849892AD3}" name="Column13352"/>
    <tableColumn id="13368" xr3:uid="{84DAF786-0B0D-4501-92EA-8E10EE2AA000}" name="Column13353"/>
    <tableColumn id="13369" xr3:uid="{DEC9AD1C-B610-4DBC-92D5-5D5835E40575}" name="Column13354"/>
    <tableColumn id="13370" xr3:uid="{C562DA7D-6A09-4763-80D3-2DB62D200C3F}" name="Column13355"/>
    <tableColumn id="13371" xr3:uid="{3E852D4A-82BC-4CBB-AB08-00F424A4E31D}" name="Column13356"/>
    <tableColumn id="13372" xr3:uid="{FBAEA6CD-D9CF-4EAB-A92C-7E9480DD7449}" name="Column13357"/>
    <tableColumn id="13373" xr3:uid="{D04E72BC-9EA0-4AAD-942F-8D59A291F48F}" name="Column13358"/>
    <tableColumn id="13374" xr3:uid="{9421D4BA-4F29-49D0-92A2-C8E37719EBBB}" name="Column13359"/>
    <tableColumn id="13375" xr3:uid="{E54550FB-1946-456E-9C3C-792435CD2BA3}" name="Column13360"/>
    <tableColumn id="13376" xr3:uid="{28C019E0-8EEB-4EFD-A6F3-9C3BDE4CDEEC}" name="Column13361"/>
    <tableColumn id="13377" xr3:uid="{021CC4EC-884E-4BE2-9C7D-5E7DF4C5C411}" name="Column13362"/>
    <tableColumn id="13378" xr3:uid="{619084F1-373D-47BE-8585-875122DF6A38}" name="Column13363"/>
    <tableColumn id="13379" xr3:uid="{1FBF6D4C-3A5A-4303-9BC7-329F20EE1E23}" name="Column13364"/>
    <tableColumn id="13380" xr3:uid="{CB9B32E2-DD19-4BA1-8DEA-002D78DBB88D}" name="Column13365"/>
    <tableColumn id="13381" xr3:uid="{E33B52DC-FB86-4178-8877-5BED565F2E19}" name="Column13366"/>
    <tableColumn id="13382" xr3:uid="{843528E1-A621-4F29-A08B-4F4CF4CD5B5B}" name="Column13367"/>
    <tableColumn id="13383" xr3:uid="{B77D6118-B5AC-4499-8760-CA902C844BD2}" name="Column13368"/>
    <tableColumn id="13384" xr3:uid="{93A9C2E5-EEBA-47D1-A75E-089EDFF77392}" name="Column13369"/>
    <tableColumn id="13385" xr3:uid="{155B0C83-5F3D-4E3B-AB5E-9A3BD756460A}" name="Column13370"/>
    <tableColumn id="13386" xr3:uid="{15F91F01-3076-4F9C-AB16-686A0B66F466}" name="Column13371"/>
    <tableColumn id="13387" xr3:uid="{A4847FA6-B88C-4621-BE68-5BB5BE5D9893}" name="Column13372"/>
    <tableColumn id="13388" xr3:uid="{C5EAEEB5-8129-4EE3-BAC7-A6F7D4960924}" name="Column13373"/>
    <tableColumn id="13389" xr3:uid="{5CD5A84C-FD98-40C2-88A1-DD30F64AB1C7}" name="Column13374"/>
    <tableColumn id="13390" xr3:uid="{496D39A1-5C07-4C0D-A7B8-9BFD23D507B7}" name="Column13375"/>
    <tableColumn id="13391" xr3:uid="{39EBF5C3-EC09-45CF-87F3-E40F6D91AD1B}" name="Column13376"/>
    <tableColumn id="13392" xr3:uid="{67F68B71-88D0-4AD6-A3CA-3DA2B35ECEC1}" name="Column13377"/>
    <tableColumn id="13393" xr3:uid="{8A096359-A656-46A0-AB3A-5542001DB7DA}" name="Column13378"/>
    <tableColumn id="13394" xr3:uid="{3DC7DC0B-533A-4966-AE56-271F15A9ED6F}" name="Column13379"/>
    <tableColumn id="13395" xr3:uid="{7C070F22-9D76-449A-8AB6-0B4606BC4EF0}" name="Column13380"/>
    <tableColumn id="13396" xr3:uid="{8F6E46E3-BDB1-4285-B1C1-E6E267684107}" name="Column13381"/>
    <tableColumn id="13397" xr3:uid="{FE28CB8F-77D2-4261-B2DB-EF9A007C90E2}" name="Column13382"/>
    <tableColumn id="13398" xr3:uid="{B29BE609-C955-4E4C-A795-14B34186902A}" name="Column13383"/>
    <tableColumn id="13399" xr3:uid="{6B2DC3DB-FFD2-4486-9AB2-395D65428F10}" name="Column13384"/>
    <tableColumn id="13400" xr3:uid="{B71BB678-0440-47EB-8256-0F5C1E44398E}" name="Column13385"/>
    <tableColumn id="13401" xr3:uid="{3029F191-A2F2-4776-A3CC-F2DAE38F8665}" name="Column13386"/>
    <tableColumn id="13402" xr3:uid="{91CB9EDB-9B0E-42AC-86DD-AC3B25BF3E05}" name="Column13387"/>
    <tableColumn id="13403" xr3:uid="{E613ACA0-0CAB-432A-9C3D-F68C900AC330}" name="Column13388"/>
    <tableColumn id="13404" xr3:uid="{89B25D84-A724-4B4C-8914-CE5DFC1E8804}" name="Column13389"/>
    <tableColumn id="13405" xr3:uid="{1B21964D-201C-4D62-8A45-49BCC9A8A178}" name="Column13390"/>
    <tableColumn id="13406" xr3:uid="{E5AC610F-47D8-4769-9110-AF63F3513BA1}" name="Column13391"/>
    <tableColumn id="13407" xr3:uid="{75554A08-C8F8-496A-8AFB-79DE483B067D}" name="Column13392"/>
    <tableColumn id="13408" xr3:uid="{9345EEE7-CBBB-4F16-B670-99CF3313FA71}" name="Column13393"/>
    <tableColumn id="13409" xr3:uid="{E940AC22-69C8-4283-B25C-5F29446441ED}" name="Column13394"/>
    <tableColumn id="13410" xr3:uid="{F703991C-BD32-4F44-8CE2-CFC320F5629E}" name="Column13395"/>
    <tableColumn id="13411" xr3:uid="{E28EEE42-D0F4-4B13-AF14-1D9F6B86CE87}" name="Column13396"/>
    <tableColumn id="13412" xr3:uid="{E493F053-39C9-44BB-B795-1143FC9FBE5C}" name="Column13397"/>
    <tableColumn id="13413" xr3:uid="{A5C1532E-CC71-4EFF-B694-DCEA4A869C14}" name="Column13398"/>
    <tableColumn id="13414" xr3:uid="{C8009070-7FD4-4805-8CD7-D90DD4CD5B31}" name="Column13399"/>
    <tableColumn id="13415" xr3:uid="{8D6091C5-1059-42A7-B685-C14F5735A48B}" name="Column13400"/>
    <tableColumn id="13416" xr3:uid="{69BDD56C-946D-440A-9813-37117D88A61B}" name="Column13401"/>
    <tableColumn id="13417" xr3:uid="{333CC271-D422-4485-B63E-8EF58BB304D7}" name="Column13402"/>
    <tableColumn id="13418" xr3:uid="{8E2370D1-DAB5-499E-947D-CDA10FC63573}" name="Column13403"/>
    <tableColumn id="13419" xr3:uid="{92BAEE98-2AB0-4F04-9CE6-0792A15E3EF7}" name="Column13404"/>
    <tableColumn id="13420" xr3:uid="{5280E61A-3150-40EF-BBD5-4DC2AAF366F3}" name="Column13405"/>
    <tableColumn id="13421" xr3:uid="{C599DC0D-AB16-4CAE-B5E0-7568BBAA06D2}" name="Column13406"/>
    <tableColumn id="13422" xr3:uid="{D735F6F8-B760-4F25-8652-F994F778C96F}" name="Column13407"/>
    <tableColumn id="13423" xr3:uid="{609A545E-D070-416E-8AA8-F368209C6874}" name="Column13408"/>
    <tableColumn id="13424" xr3:uid="{18EC6AC7-FBAB-4E3B-B8BC-5C5BEA081C39}" name="Column13409"/>
    <tableColumn id="13425" xr3:uid="{EC4060C5-094A-4E6C-9BF3-314CB95EA5FB}" name="Column13410"/>
    <tableColumn id="13426" xr3:uid="{FF86C819-229C-4736-8325-644CDB558075}" name="Column13411"/>
    <tableColumn id="13427" xr3:uid="{018B26D8-681B-4E96-99A9-D11B32B0FC59}" name="Column13412"/>
    <tableColumn id="13428" xr3:uid="{87AE43E4-8B1C-4F59-99E6-94A49E1B6219}" name="Column13413"/>
    <tableColumn id="13429" xr3:uid="{834ABD88-E4CA-42B4-AFF8-F07CE5D865D2}" name="Column13414"/>
    <tableColumn id="13430" xr3:uid="{B21D62FF-F45D-4367-8B0A-454201EDA1DF}" name="Column13415"/>
    <tableColumn id="13431" xr3:uid="{188C2C1E-5A63-4671-9784-BE8DBD897ABE}" name="Column13416"/>
    <tableColumn id="13432" xr3:uid="{2C508B14-C696-4F43-B171-90F264D08313}" name="Column13417"/>
    <tableColumn id="13433" xr3:uid="{0A6269BD-1E76-4AE1-B47C-AF5758304F6B}" name="Column13418"/>
    <tableColumn id="13434" xr3:uid="{EB08E49B-B899-41FF-81C4-25BDF4905F5A}" name="Column13419"/>
    <tableColumn id="13435" xr3:uid="{477B54AB-1187-4C44-9601-7BF7FA6EC8D3}" name="Column13420"/>
    <tableColumn id="13436" xr3:uid="{B83D26FF-0D73-4C6E-BBF1-D9694FDA743C}" name="Column13421"/>
    <tableColumn id="13437" xr3:uid="{7BC0091B-4AE2-42E7-9DCE-E26D904626D4}" name="Column13422"/>
    <tableColumn id="13438" xr3:uid="{381BA3FF-18B7-4581-BE8F-E51411243A23}" name="Column13423"/>
    <tableColumn id="13439" xr3:uid="{362E49D0-67A2-4BA5-9359-EC4209AE3307}" name="Column13424"/>
    <tableColumn id="13440" xr3:uid="{E4CC8829-4F48-40FA-8EC3-D50685901239}" name="Column13425"/>
    <tableColumn id="13441" xr3:uid="{2770641F-4BF9-483E-936C-F2A7845AA884}" name="Column13426"/>
    <tableColumn id="13442" xr3:uid="{316A6095-BD48-4F56-911C-1907A313C144}" name="Column13427"/>
    <tableColumn id="13443" xr3:uid="{59520FFD-F8D8-4E2B-B9BF-A657BEA86091}" name="Column13428"/>
    <tableColumn id="13444" xr3:uid="{A11D233B-E6F6-436A-B264-06B805180438}" name="Column13429"/>
    <tableColumn id="13445" xr3:uid="{911BAB17-F4F3-4605-9F52-E2FD6F98682E}" name="Column13430"/>
    <tableColumn id="13446" xr3:uid="{50377A6B-769D-4603-8D77-163629078089}" name="Column13431"/>
    <tableColumn id="13447" xr3:uid="{E1BE6C84-7F65-4D66-A624-69800CF7B76B}" name="Column13432"/>
    <tableColumn id="13448" xr3:uid="{37A1EB9E-C661-4490-A25F-C654EF1ED702}" name="Column13433"/>
    <tableColumn id="13449" xr3:uid="{F841A11C-EA41-4184-B8DC-3F1B13047C3D}" name="Column13434"/>
    <tableColumn id="13450" xr3:uid="{B1352817-6B4B-4841-A806-37D907A79346}" name="Column13435"/>
    <tableColumn id="13451" xr3:uid="{EBFAA160-5434-4A0E-8279-25D2566837F5}" name="Column13436"/>
    <tableColumn id="13452" xr3:uid="{6BD75406-EECE-44DF-B2E8-A70563A2675A}" name="Column13437"/>
    <tableColumn id="13453" xr3:uid="{CFCE9FE0-A73E-4BCF-81B4-2F53743477F9}" name="Column13438"/>
    <tableColumn id="13454" xr3:uid="{954A17D3-8BF9-41D5-857D-297613A062E5}" name="Column13439"/>
    <tableColumn id="13455" xr3:uid="{F80540ED-2230-4939-8F0E-CAE79282B646}" name="Column13440"/>
    <tableColumn id="13456" xr3:uid="{4F9C6FDE-CFD3-48D4-BC94-ABE52EFF1B6E}" name="Column13441"/>
    <tableColumn id="13457" xr3:uid="{05796413-9E06-4BA4-B708-A4AC51674A9D}" name="Column13442"/>
    <tableColumn id="13458" xr3:uid="{D04D3ED1-8CF5-4DA2-82EE-B6E3E40524D8}" name="Column13443"/>
    <tableColumn id="13459" xr3:uid="{F9FFEF23-DD7E-430D-A08E-29678096AB56}" name="Column13444"/>
    <tableColumn id="13460" xr3:uid="{717071B9-EC78-4DD2-A219-0DC81318AE0C}" name="Column13445"/>
    <tableColumn id="13461" xr3:uid="{C5B1A821-FD24-45FE-BC8A-26F4482EEE9F}" name="Column13446"/>
    <tableColumn id="13462" xr3:uid="{4DA7907F-9E18-4D24-A8A3-39DCD07D3BEA}" name="Column13447"/>
    <tableColumn id="13463" xr3:uid="{48796BB6-EA38-44FA-AF00-402779567871}" name="Column13448"/>
    <tableColumn id="13464" xr3:uid="{AEEA9ED1-8A19-49C8-B707-1E3778324A57}" name="Column13449"/>
    <tableColumn id="13465" xr3:uid="{FB3E8A65-8920-4A54-B483-84CEE20DC73A}" name="Column13450"/>
    <tableColumn id="13466" xr3:uid="{F2B39A57-C852-44FD-B8A0-4A215C520AA2}" name="Column13451"/>
    <tableColumn id="13467" xr3:uid="{7338CB4C-202A-432C-9CD9-E46DD13AEBDC}" name="Column13452"/>
    <tableColumn id="13468" xr3:uid="{E10CEB1C-26F8-4F35-99AA-ED84BCDEFE80}" name="Column13453"/>
    <tableColumn id="13469" xr3:uid="{5FD9671B-27E7-4DAD-946B-6F9E4E6211E8}" name="Column13454"/>
    <tableColumn id="13470" xr3:uid="{013F6A93-C45B-47D9-8A3F-C6A6C5F84EC2}" name="Column13455"/>
    <tableColumn id="13471" xr3:uid="{BEE353F4-5071-4DF8-A09E-CE031119CA7E}" name="Column13456"/>
    <tableColumn id="13472" xr3:uid="{72D2AAC3-344C-4E1F-B4AF-F04110B058B9}" name="Column13457"/>
    <tableColumn id="13473" xr3:uid="{F3F3EE51-E8EE-495C-A97D-504F9F918F8B}" name="Column13458"/>
    <tableColumn id="13474" xr3:uid="{40FF1238-61F2-4D71-B22F-32FF1B13E0FC}" name="Column13459"/>
    <tableColumn id="13475" xr3:uid="{6B717CF8-2696-441D-B7FE-AC5A1A5A7F85}" name="Column13460"/>
    <tableColumn id="13476" xr3:uid="{20DF7677-510C-40DE-9C81-BD952AA4895B}" name="Column13461"/>
    <tableColumn id="13477" xr3:uid="{3723084A-B44E-494C-99E0-E78E0B41CE1B}" name="Column13462"/>
    <tableColumn id="13478" xr3:uid="{1AFE82C4-4429-4802-A95A-A03DDE4BAF42}" name="Column13463"/>
    <tableColumn id="13479" xr3:uid="{6A6919B6-6B50-4ACB-A9BA-E3BA75B174A6}" name="Column13464"/>
    <tableColumn id="13480" xr3:uid="{6BA44B63-FCD8-4E3C-95A4-DA01B1001A01}" name="Column13465"/>
    <tableColumn id="13481" xr3:uid="{9300F184-8855-4BBC-A6BE-AD13D166121D}" name="Column13466"/>
    <tableColumn id="13482" xr3:uid="{757B3BFF-1D2B-4C83-AFD5-A603573AC1DB}" name="Column13467"/>
    <tableColumn id="13483" xr3:uid="{653D01E4-B28D-4232-BEB3-A7E1D7D1BC10}" name="Column13468"/>
    <tableColumn id="13484" xr3:uid="{42C41625-BD68-4B50-AC88-D2BAA376514C}" name="Column13469"/>
    <tableColumn id="13485" xr3:uid="{7B7FF995-FBAD-4BAC-94C3-81B91CA7C51D}" name="Column13470"/>
    <tableColumn id="13486" xr3:uid="{C93F20CE-207F-4DAD-9C30-A09EA6C0F834}" name="Column13471"/>
    <tableColumn id="13487" xr3:uid="{613D6FFC-A3C9-4731-BB66-D1D2FB0F9EC4}" name="Column13472"/>
    <tableColumn id="13488" xr3:uid="{6120A582-55C6-4744-AB5A-0E01885954D8}" name="Column13473"/>
    <tableColumn id="13489" xr3:uid="{59DBCF6D-96E3-4682-8947-350538BBAF59}" name="Column13474"/>
    <tableColumn id="13490" xr3:uid="{4C901CED-9F83-42A7-B85B-9AF05AF81D3E}" name="Column13475"/>
    <tableColumn id="13491" xr3:uid="{AE48C847-D04E-4514-9239-E4D7FCF366C5}" name="Column13476"/>
    <tableColumn id="13492" xr3:uid="{78CE28F1-A673-428E-AF67-A27123421353}" name="Column13477"/>
    <tableColumn id="13493" xr3:uid="{62AECACB-A430-456A-9C59-76DD8631FD7F}" name="Column13478"/>
    <tableColumn id="13494" xr3:uid="{77AB50C0-CDD2-4FAD-A693-FDC24150CD8D}" name="Column13479"/>
    <tableColumn id="13495" xr3:uid="{B167418E-2CB0-4218-A7E6-0E65181CC6C1}" name="Column13480"/>
    <tableColumn id="13496" xr3:uid="{34C35988-6471-4EEA-BC14-BF4D3C2554E6}" name="Column13481"/>
    <tableColumn id="13497" xr3:uid="{15826F9D-3EE5-407D-BE23-916B36BFE8B7}" name="Column13482"/>
    <tableColumn id="13498" xr3:uid="{56213F32-1485-4318-9F38-B3A750FF3A3E}" name="Column13483"/>
    <tableColumn id="13499" xr3:uid="{63F683AF-906D-46D4-A042-8CE435C50DD3}" name="Column13484"/>
    <tableColumn id="13500" xr3:uid="{9D6BF693-21CE-4568-A75A-3528244A75DE}" name="Column13485"/>
    <tableColumn id="13501" xr3:uid="{083F9825-4CB9-4271-9EBB-5FF0F92F2AF6}" name="Column13486"/>
    <tableColumn id="13502" xr3:uid="{2B3C45A9-40F7-496F-A27D-7AECFCD10843}" name="Column13487"/>
    <tableColumn id="13503" xr3:uid="{634D2E37-450C-4782-A7DA-B89F8D5FD66A}" name="Column13488"/>
    <tableColumn id="13504" xr3:uid="{BF90EDE6-CF7F-4914-ACFF-5E9F8D0E70D4}" name="Column13489"/>
    <tableColumn id="13505" xr3:uid="{9625FB3E-34BE-46E8-8C0A-66734D76C9D3}" name="Column13490"/>
    <tableColumn id="13506" xr3:uid="{6771235D-FEF5-44BA-9B35-68803747E164}" name="Column13491"/>
    <tableColumn id="13507" xr3:uid="{A4BD19C6-C227-446C-8FC7-E4E99067B1BB}" name="Column13492"/>
    <tableColumn id="13508" xr3:uid="{C1BFAAF5-5D3C-4915-AF05-72BB36BB2F0F}" name="Column13493"/>
    <tableColumn id="13509" xr3:uid="{3CF070E2-5C7C-46F5-947A-B8C069D7C96C}" name="Column13494"/>
    <tableColumn id="13510" xr3:uid="{142DAFCE-FF0D-4AF7-85E4-695856713B62}" name="Column13495"/>
    <tableColumn id="13511" xr3:uid="{089B2BB7-6285-48C5-83F1-F8702344CFFC}" name="Column13496"/>
    <tableColumn id="13512" xr3:uid="{9A9A528D-39AB-4179-8800-695E8340FBE9}" name="Column13497"/>
    <tableColumn id="13513" xr3:uid="{245643B8-5AA8-4769-9BA4-6DA2896F53AA}" name="Column13498"/>
    <tableColumn id="13514" xr3:uid="{560BCC4B-2916-41D1-8432-577260BB3C90}" name="Column13499"/>
    <tableColumn id="13515" xr3:uid="{77BCEA84-6650-492F-9E2D-39DA868CD133}" name="Column13500"/>
    <tableColumn id="13516" xr3:uid="{E2149102-DEF9-4F97-A0E6-85ABE839CD9D}" name="Column13501"/>
    <tableColumn id="13517" xr3:uid="{909C8A0B-ABA4-4FD6-B31B-34C815972D07}" name="Column13502"/>
    <tableColumn id="13518" xr3:uid="{9D25F94F-09D1-4DE0-81BA-B927A6B4C6EB}" name="Column13503"/>
    <tableColumn id="13519" xr3:uid="{F591B801-FF8F-45E0-B5F6-2BCB5361D13F}" name="Column13504"/>
    <tableColumn id="13520" xr3:uid="{CCA29138-00A0-401A-BF05-2CB7E955DF7E}" name="Column13505"/>
    <tableColumn id="13521" xr3:uid="{510AD7BD-BD49-4EEA-AF9D-F884BA12B9BF}" name="Column13506"/>
    <tableColumn id="13522" xr3:uid="{7BFEF41D-A9A3-44B2-94FD-002E128FD132}" name="Column13507"/>
    <tableColumn id="13523" xr3:uid="{A1E3610D-131A-4CD6-83FD-78DF4DD21E58}" name="Column13508"/>
    <tableColumn id="13524" xr3:uid="{A438E853-4724-4562-B875-262E4FB16A74}" name="Column13509"/>
    <tableColumn id="13525" xr3:uid="{63E6CA88-4614-44E8-9556-12EA414591BD}" name="Column13510"/>
    <tableColumn id="13526" xr3:uid="{EB12CD65-FB0D-4E8F-AB2D-8E7ED2C15AD8}" name="Column13511"/>
    <tableColumn id="13527" xr3:uid="{1C7AF76F-88B7-4816-919C-862EEADD5454}" name="Column13512"/>
    <tableColumn id="13528" xr3:uid="{FE6DA2E5-EDB0-4226-ACFD-796F5768194B}" name="Column13513"/>
    <tableColumn id="13529" xr3:uid="{2439261B-B93A-452B-9976-44CDE901590F}" name="Column13514"/>
    <tableColumn id="13530" xr3:uid="{D69A47E7-3C1E-4FEA-8BF4-9143881E867E}" name="Column13515"/>
    <tableColumn id="13531" xr3:uid="{A3F056CA-2249-4422-AB93-5885140246F9}" name="Column13516"/>
    <tableColumn id="13532" xr3:uid="{E65E82A9-5C48-48FE-A47C-F7A9041889ED}" name="Column13517"/>
    <tableColumn id="13533" xr3:uid="{27C33BF6-1A1D-4704-8092-3339FCA43CA8}" name="Column13518"/>
    <tableColumn id="13534" xr3:uid="{7EE02AE9-6051-4517-BEB1-D85AE7BFD3A7}" name="Column13519"/>
    <tableColumn id="13535" xr3:uid="{44616904-21BE-4E24-8470-E5E274503FFA}" name="Column13520"/>
    <tableColumn id="13536" xr3:uid="{DE9FE93D-0242-40AB-9381-F5E15D111DCE}" name="Column13521"/>
    <tableColumn id="13537" xr3:uid="{018EE00A-352B-4ABD-8541-52CEE014E743}" name="Column13522"/>
    <tableColumn id="13538" xr3:uid="{00895E96-A0A0-4672-BE66-A50966519223}" name="Column13523"/>
    <tableColumn id="13539" xr3:uid="{060116BE-C80E-4A7F-A26D-6D29F02A9A1F}" name="Column13524"/>
    <tableColumn id="13540" xr3:uid="{65E2B6B7-3CCA-4935-8337-D05DFA69B447}" name="Column13525"/>
    <tableColumn id="13541" xr3:uid="{7CC6AA8C-318D-400F-BDDA-554FC49D9373}" name="Column13526"/>
    <tableColumn id="13542" xr3:uid="{2646C987-D398-4B03-953F-854289DD89A6}" name="Column13527"/>
    <tableColumn id="13543" xr3:uid="{7ADCB07F-3816-40B5-8E88-BD3F76C076B4}" name="Column13528"/>
    <tableColumn id="13544" xr3:uid="{BC3AC680-DE10-49EC-BA73-4D21D4DEDACC}" name="Column13529"/>
    <tableColumn id="13545" xr3:uid="{3358B104-ED5F-49C5-9DEE-60A50FD59A60}" name="Column13530"/>
    <tableColumn id="13546" xr3:uid="{7E2500DF-26A7-488C-ACB9-59B114FE93D6}" name="Column13531"/>
    <tableColumn id="13547" xr3:uid="{8E16185F-7586-4226-873D-5D4A1BFB276A}" name="Column13532"/>
    <tableColumn id="13548" xr3:uid="{D64A13F1-929A-48CC-9537-58A393FFBBF3}" name="Column13533"/>
    <tableColumn id="13549" xr3:uid="{76220090-2CD2-4E2B-8C6A-85D52C1FC4A2}" name="Column13534"/>
    <tableColumn id="13550" xr3:uid="{D50B9481-2EB4-4B40-B6BE-40739BFD03A8}" name="Column13535"/>
    <tableColumn id="13551" xr3:uid="{3A8D0695-CD3F-4043-B558-2672E0783710}" name="Column13536"/>
    <tableColumn id="13552" xr3:uid="{BCA8854C-3E5F-4B1D-A524-2F2828B05EB8}" name="Column13537"/>
    <tableColumn id="13553" xr3:uid="{82CB22E0-78CA-48CF-80C8-E1B1E700D54A}" name="Column13538"/>
    <tableColumn id="13554" xr3:uid="{B4DC8D5B-DCB0-4638-A6C4-5C5E19560A2C}" name="Column13539"/>
    <tableColumn id="13555" xr3:uid="{EF40B68A-E14D-433D-81FF-80EE3129600C}" name="Column13540"/>
    <tableColumn id="13556" xr3:uid="{E0E760F2-4802-418D-81F6-0E4A411667A0}" name="Column13541"/>
    <tableColumn id="13557" xr3:uid="{1E5EF8FC-0E1C-459E-A513-1C1CE24D65A4}" name="Column13542"/>
    <tableColumn id="13558" xr3:uid="{45767BAF-B251-461D-832F-F6E136157AC0}" name="Column13543"/>
    <tableColumn id="13559" xr3:uid="{486D8ED0-72D9-404A-8B91-720042CD5484}" name="Column13544"/>
    <tableColumn id="13560" xr3:uid="{0DB2D57C-88F5-4223-A341-4E0576C1A667}" name="Column13545"/>
    <tableColumn id="13561" xr3:uid="{2136ED57-57C9-4112-B686-E2BD61F89D3E}" name="Column13546"/>
    <tableColumn id="13562" xr3:uid="{60EF270D-BD39-4C91-A0B7-BF6ECF75E3CB}" name="Column13547"/>
    <tableColumn id="13563" xr3:uid="{35B69B87-D93A-463B-9978-E9CA0636AC70}" name="Column13548"/>
    <tableColumn id="13564" xr3:uid="{71FD5274-C279-4612-96EF-077651D3C3B5}" name="Column13549"/>
    <tableColumn id="13565" xr3:uid="{5C87BF39-98EF-4305-AD4A-E21225CCC634}" name="Column13550"/>
    <tableColumn id="13566" xr3:uid="{ADCC8D9A-7D4A-4AE6-82F4-B210E057C74D}" name="Column13551"/>
    <tableColumn id="13567" xr3:uid="{BD50F80B-596B-4DFC-ABFB-5A9954F0389C}" name="Column13552"/>
    <tableColumn id="13568" xr3:uid="{4311D451-720C-4FC5-8BC8-46CA597AFEA7}" name="Column13553"/>
    <tableColumn id="13569" xr3:uid="{C8B71428-35F9-462C-8CE7-58B171C49FEA}" name="Column13554"/>
    <tableColumn id="13570" xr3:uid="{EBE7846A-236E-4FA6-AC2E-297B78ED9455}" name="Column13555"/>
    <tableColumn id="13571" xr3:uid="{D1975308-F313-44C3-B319-00C3784F3930}" name="Column13556"/>
    <tableColumn id="13572" xr3:uid="{906D1C66-F733-419D-8E48-F3D8B79E51F8}" name="Column13557"/>
    <tableColumn id="13573" xr3:uid="{CA37A40D-524F-458F-B6C1-04FF3AD93AFF}" name="Column13558"/>
    <tableColumn id="13574" xr3:uid="{3F0BB1E4-1077-455A-A46B-13A0D88EC8F4}" name="Column13559"/>
    <tableColumn id="13575" xr3:uid="{615B3A35-9418-4F3E-941D-0D06D5AFCC25}" name="Column13560"/>
    <tableColumn id="13576" xr3:uid="{73C0F655-D50E-4E36-9459-656F43721ECA}" name="Column13561"/>
    <tableColumn id="13577" xr3:uid="{BF0F53B7-861C-47DB-B348-FCE227314E84}" name="Column13562"/>
    <tableColumn id="13578" xr3:uid="{9E0B6404-C90D-4AD6-A63A-6C3362D78DFF}" name="Column13563"/>
    <tableColumn id="13579" xr3:uid="{BD339ABD-C2F0-4508-86D2-A307B6474BAE}" name="Column13564"/>
    <tableColumn id="13580" xr3:uid="{B5368462-96A4-4C27-ABC5-85C153C25377}" name="Column13565"/>
    <tableColumn id="13581" xr3:uid="{1BB45EBB-1515-4F26-9638-EA3ACFF89EBC}" name="Column13566"/>
    <tableColumn id="13582" xr3:uid="{375FF0D6-C82F-4CEB-A5B5-B29E4428D642}" name="Column13567"/>
    <tableColumn id="13583" xr3:uid="{27C1A225-E610-44AB-A89E-09143E6FC6C3}" name="Column13568"/>
    <tableColumn id="13584" xr3:uid="{3A8E4B1B-6901-4E03-B96B-C2E0BE435CC8}" name="Column13569"/>
    <tableColumn id="13585" xr3:uid="{D77C10FA-9442-4BB6-898C-2E0CBD7EC94E}" name="Column13570"/>
    <tableColumn id="13586" xr3:uid="{4F721714-2888-4853-AA37-03B9210E4113}" name="Column13571"/>
    <tableColumn id="13587" xr3:uid="{EC59CD2B-F407-4CE3-B89D-DCC6CC00DF77}" name="Column13572"/>
    <tableColumn id="13588" xr3:uid="{F063BC7A-AD63-4D32-92F7-762CFE2B704A}" name="Column13573"/>
    <tableColumn id="13589" xr3:uid="{A8DCE661-41B8-48F3-A0DD-29FD247C896C}" name="Column13574"/>
    <tableColumn id="13590" xr3:uid="{228CEC64-E9C4-419B-B140-03AA3D346556}" name="Column13575"/>
    <tableColumn id="13591" xr3:uid="{F1D73AC3-D7A6-4379-A46C-5BC7A1608740}" name="Column13576"/>
    <tableColumn id="13592" xr3:uid="{AB6CA7B9-02E7-4213-B573-3FCF8DF84313}" name="Column13577"/>
    <tableColumn id="13593" xr3:uid="{CB7FDBB9-AAC9-4AF9-9E49-6B26CADC4D56}" name="Column13578"/>
    <tableColumn id="13594" xr3:uid="{BD4709C8-8D69-46D4-A912-B941B10EB889}" name="Column13579"/>
    <tableColumn id="13595" xr3:uid="{5C136197-2E15-4972-A43A-2A6A15DEF764}" name="Column13580"/>
    <tableColumn id="13596" xr3:uid="{09D2DBBA-D664-48E9-971C-ADA54D079DD7}" name="Column13581"/>
    <tableColumn id="13597" xr3:uid="{9BF9C8CF-972F-43EB-A28E-F1DA47B642E0}" name="Column13582"/>
    <tableColumn id="13598" xr3:uid="{D63DB930-238C-43D3-BB9E-3F67A98FE84C}" name="Column13583"/>
    <tableColumn id="13599" xr3:uid="{0FECA843-4063-4A36-9CB1-92F83D794865}" name="Column13584"/>
    <tableColumn id="13600" xr3:uid="{36C48E50-6EEB-42EB-B6DE-E956686BD78B}" name="Column13585"/>
    <tableColumn id="13601" xr3:uid="{5BB9B223-773C-4492-8122-8EA5FB2B2205}" name="Column13586"/>
    <tableColumn id="13602" xr3:uid="{F96D21C5-31B1-4C7C-9465-B6A69BE3510F}" name="Column13587"/>
    <tableColumn id="13603" xr3:uid="{9FE4CD7B-CA91-4910-9A9A-1549621ED43C}" name="Column13588"/>
    <tableColumn id="13604" xr3:uid="{6AF69799-3260-4282-9974-B770295C71D3}" name="Column13589"/>
    <tableColumn id="13605" xr3:uid="{16954404-3674-4568-9B5F-84BFC5A9F3D6}" name="Column13590"/>
    <tableColumn id="13606" xr3:uid="{58386664-7C3E-43C6-BF5E-9DBC2AB6DCC5}" name="Column13591"/>
    <tableColumn id="13607" xr3:uid="{DF35DDBA-50A3-4670-9E9B-09890C104F83}" name="Column13592"/>
    <tableColumn id="13608" xr3:uid="{B12F9F6A-CDBF-4D98-9ED0-8907173CB08A}" name="Column13593"/>
    <tableColumn id="13609" xr3:uid="{B0AFEAC4-DBF2-448A-B47F-F651F36986E6}" name="Column13594"/>
    <tableColumn id="13610" xr3:uid="{E06EBDD2-10DA-48E7-824C-2518282109BD}" name="Column13595"/>
    <tableColumn id="13611" xr3:uid="{0F4F9109-4BC9-4566-832A-173C185BC16D}" name="Column13596"/>
    <tableColumn id="13612" xr3:uid="{149AFF28-5845-4FB9-9CEC-44169AAAC3F4}" name="Column13597"/>
    <tableColumn id="13613" xr3:uid="{D0748316-7C47-47DC-8D1B-8004393CF75D}" name="Column13598"/>
    <tableColumn id="13614" xr3:uid="{B185DA17-C577-4D04-B1FB-A45C96FAF9E5}" name="Column13599"/>
    <tableColumn id="13615" xr3:uid="{F501AFA3-969C-43E9-B9DF-BCF35996943A}" name="Column13600"/>
    <tableColumn id="13616" xr3:uid="{61DA8B6E-4D03-4B0C-A785-3D8CEE63582E}" name="Column13601"/>
    <tableColumn id="13617" xr3:uid="{D0737B8F-5923-47C5-9C22-470CD51D898C}" name="Column13602"/>
    <tableColumn id="13618" xr3:uid="{53914FDA-340D-46FB-B68E-B526BCF06708}" name="Column13603"/>
    <tableColumn id="13619" xr3:uid="{74C83041-34BA-4ECA-8353-7F4354A158DC}" name="Column13604"/>
    <tableColumn id="13620" xr3:uid="{8C274B38-1239-44AE-8996-BBD21F32FE4B}" name="Column13605"/>
    <tableColumn id="13621" xr3:uid="{C5202A87-E614-45C0-A11B-8FA0DB4DF5C9}" name="Column13606"/>
    <tableColumn id="13622" xr3:uid="{AB05A59C-9D84-4543-AC5D-C51F20B7FB6D}" name="Column13607"/>
    <tableColumn id="13623" xr3:uid="{AC5F12E4-E13C-4290-9D0C-3058CEF9167F}" name="Column13608"/>
    <tableColumn id="13624" xr3:uid="{ADA9AFF8-B14A-4099-8D53-3B1C64027382}" name="Column13609"/>
    <tableColumn id="13625" xr3:uid="{A0A7BF26-176D-4B2F-A32E-D6C2C6B776A1}" name="Column13610"/>
    <tableColumn id="13626" xr3:uid="{9C8F5A68-1E08-4609-A6A3-4E141FEAD3EB}" name="Column13611"/>
    <tableColumn id="13627" xr3:uid="{D9DEF277-40AB-4D3D-9093-CDEAB558EF52}" name="Column13612"/>
    <tableColumn id="13628" xr3:uid="{C13E60E9-E85F-4149-AF30-E6C1C8A0E195}" name="Column13613"/>
    <tableColumn id="13629" xr3:uid="{173A28D6-2276-4811-B5DF-31E724449F65}" name="Column13614"/>
    <tableColumn id="13630" xr3:uid="{FEAFB9B2-1DC9-440C-9C98-E9B815F66358}" name="Column13615"/>
    <tableColumn id="13631" xr3:uid="{464C6E43-3B00-43ED-A84C-F8E23EB1D332}" name="Column13616"/>
    <tableColumn id="13632" xr3:uid="{497D93B8-12C6-46E7-B021-9E148AC80DA0}" name="Column13617"/>
    <tableColumn id="13633" xr3:uid="{9860C6F0-FBAB-46FB-B9C8-A06B248DF320}" name="Column13618"/>
    <tableColumn id="13634" xr3:uid="{71CAA3EB-C142-44FD-97AE-19AADC534E56}" name="Column13619"/>
    <tableColumn id="13635" xr3:uid="{27274B10-4837-4C07-B37E-83BBD5B6E35C}" name="Column13620"/>
    <tableColumn id="13636" xr3:uid="{2C3D77C2-FC08-4036-98C9-BD68BD970E49}" name="Column13621"/>
    <tableColumn id="13637" xr3:uid="{A0E69289-2B05-4931-833E-70A2A5B118BD}" name="Column13622"/>
    <tableColumn id="13638" xr3:uid="{FE920DE1-041B-4426-92EA-7F5CE7C7D5C3}" name="Column13623"/>
    <tableColumn id="13639" xr3:uid="{AD547347-72A7-480B-A5DF-ECCEB0186303}" name="Column13624"/>
    <tableColumn id="13640" xr3:uid="{6CFF00A9-741A-42F2-A81A-7145A14D232C}" name="Column13625"/>
    <tableColumn id="13641" xr3:uid="{1DE2E620-A634-463A-99F9-4F1CDD9E86CE}" name="Column13626"/>
    <tableColumn id="13642" xr3:uid="{0E8345F6-0A65-4B28-9122-FA5C1F9818E2}" name="Column13627"/>
    <tableColumn id="13643" xr3:uid="{4D059037-696A-45C3-BEDC-DA0D27402297}" name="Column13628"/>
    <tableColumn id="13644" xr3:uid="{9F6AD6C1-010F-44D7-A12C-1B7DD6627CCF}" name="Column13629"/>
    <tableColumn id="13645" xr3:uid="{C0A0BA19-8767-4502-BA21-5D3344C2AF50}" name="Column13630"/>
    <tableColumn id="13646" xr3:uid="{E7845605-55B1-4500-BC6F-A2B07C472E93}" name="Column13631"/>
    <tableColumn id="13647" xr3:uid="{B42E6DA4-3263-4DA8-8ACF-C253BAC31D2D}" name="Column13632"/>
    <tableColumn id="13648" xr3:uid="{1D52E029-64AD-4DE5-BA94-9C9A0C0B4590}" name="Column13633"/>
    <tableColumn id="13649" xr3:uid="{4BF9BB6E-6ED4-4DB7-822C-5F1430E2E2E9}" name="Column13634"/>
    <tableColumn id="13650" xr3:uid="{F983BBB0-8138-4AF9-96BA-3BAAD07F9E5D}" name="Column13635"/>
    <tableColumn id="13651" xr3:uid="{29528920-0CCF-454D-A7E2-203FC075527E}" name="Column13636"/>
    <tableColumn id="13652" xr3:uid="{B1D229AA-A48B-40D0-BC43-53D39BCCEE53}" name="Column13637"/>
    <tableColumn id="13653" xr3:uid="{E337A20D-9078-46DE-ADCE-2F2379CD61E1}" name="Column13638"/>
    <tableColumn id="13654" xr3:uid="{04612CBE-6EBF-491B-B2AD-E5765B187DE7}" name="Column13639"/>
    <tableColumn id="13655" xr3:uid="{3CCCE179-F253-4CEE-A132-5D3CAAEED409}" name="Column13640"/>
    <tableColumn id="13656" xr3:uid="{6B96FC7E-23BA-4621-928E-E2FA1C3428FA}" name="Column13641"/>
    <tableColumn id="13657" xr3:uid="{C8750A9D-4E1F-42CE-A062-4DDFC43FD57F}" name="Column13642"/>
    <tableColumn id="13658" xr3:uid="{ADEBD9FD-C4DE-4A2E-AFAE-A196433AE8F0}" name="Column13643"/>
    <tableColumn id="13659" xr3:uid="{390B1D29-5FC4-4BF8-9D02-97F8CEDDB73B}" name="Column13644"/>
    <tableColumn id="13660" xr3:uid="{552E08F0-30AF-4693-A5EB-D947C696B209}" name="Column13645"/>
    <tableColumn id="13661" xr3:uid="{9AC75A68-8801-492E-96C0-ECB4A87AD0D7}" name="Column13646"/>
    <tableColumn id="13662" xr3:uid="{26EB9301-CDA2-4A78-9304-C21F6DC0BDBE}" name="Column13647"/>
    <tableColumn id="13663" xr3:uid="{880521C3-766C-4464-8C9D-2DB7CFF26D93}" name="Column13648"/>
    <tableColumn id="13664" xr3:uid="{A19C59A6-F3D4-4BC1-AD33-37CB0F85F72A}" name="Column13649"/>
    <tableColumn id="13665" xr3:uid="{7DD8544F-1400-4887-B41E-3F45E080AA34}" name="Column13650"/>
    <tableColumn id="13666" xr3:uid="{5157A55F-FA3E-47A3-8BD0-C7C9E05D8FD0}" name="Column13651"/>
    <tableColumn id="13667" xr3:uid="{27AA2DE4-6AFC-498A-AEAC-DFBF4C0A3FFF}" name="Column13652"/>
    <tableColumn id="13668" xr3:uid="{D66F900A-8B14-4CC4-9F6C-FDD90C48E87C}" name="Column13653"/>
    <tableColumn id="13669" xr3:uid="{ECC177FC-2779-457F-88E0-9A733FD32C5F}" name="Column13654"/>
    <tableColumn id="13670" xr3:uid="{5D082218-B48E-4791-9562-8999BFBF3B65}" name="Column13655"/>
    <tableColumn id="13671" xr3:uid="{DBAF4231-92F4-4C93-AECD-EEE705E3C60C}" name="Column13656"/>
    <tableColumn id="13672" xr3:uid="{33EE9AFD-1A7F-4610-9375-3EA346447679}" name="Column13657"/>
    <tableColumn id="13673" xr3:uid="{CD040A73-DDBB-438C-A9DC-DA795166DE12}" name="Column13658"/>
    <tableColumn id="13674" xr3:uid="{55660D9B-A989-4126-B656-A74680B9A055}" name="Column13659"/>
    <tableColumn id="13675" xr3:uid="{EB25D86C-AC9C-426B-96DA-C25047AAFB7D}" name="Column13660"/>
    <tableColumn id="13676" xr3:uid="{AC3D4DE7-0964-44FA-965D-3F9EFB72E57D}" name="Column13661"/>
    <tableColumn id="13677" xr3:uid="{ED8E4484-07E4-4278-A04B-765383D7B888}" name="Column13662"/>
    <tableColumn id="13678" xr3:uid="{A32534D5-C2FC-45C3-A5CB-21CC28C16613}" name="Column13663"/>
    <tableColumn id="13679" xr3:uid="{F3C1A2A0-6EBE-4DCB-91E2-0137737A70F7}" name="Column13664"/>
    <tableColumn id="13680" xr3:uid="{C0F214FE-258B-4208-9A25-605B9DF715E3}" name="Column13665"/>
    <tableColumn id="13681" xr3:uid="{781F44CA-C96C-4656-BA28-FC9317D65A31}" name="Column13666"/>
    <tableColumn id="13682" xr3:uid="{8F28EA68-926A-42D3-8351-1D0035EC793C}" name="Column13667"/>
    <tableColumn id="13683" xr3:uid="{47760B38-0F63-455C-BBA5-52D981F73490}" name="Column13668"/>
    <tableColumn id="13684" xr3:uid="{65CD1957-C15B-44E8-9288-9D83C5054AA7}" name="Column13669"/>
    <tableColumn id="13685" xr3:uid="{01C36B25-65A1-45DD-89B9-AA10DD576BF1}" name="Column13670"/>
    <tableColumn id="13686" xr3:uid="{833D2330-1A25-4B99-83D2-A5346794C6D7}" name="Column13671"/>
    <tableColumn id="13687" xr3:uid="{37A11D41-81C2-49D4-86A5-660432BE1DB1}" name="Column13672"/>
    <tableColumn id="13688" xr3:uid="{6E51CE02-5DAA-498D-98DD-C3AE12521DD6}" name="Column13673"/>
    <tableColumn id="13689" xr3:uid="{6CA957BE-6B41-43D9-882A-9C14E03F7899}" name="Column13674"/>
    <tableColumn id="13690" xr3:uid="{C822537A-B6C5-4451-8C90-EDA6AFD63F6A}" name="Column13675"/>
    <tableColumn id="13691" xr3:uid="{CEC46B2B-7715-4E2D-9D4D-281011A6DF75}" name="Column13676"/>
    <tableColumn id="13692" xr3:uid="{100F8F66-8094-435E-BD8D-3459837E5FBA}" name="Column13677"/>
    <tableColumn id="13693" xr3:uid="{2686CC0B-8EF3-4B81-A70A-1D134FAC03A5}" name="Column13678"/>
    <tableColumn id="13694" xr3:uid="{AC232CF6-94E5-4412-BBB5-5FD87CDEA9DB}" name="Column13679"/>
    <tableColumn id="13695" xr3:uid="{BD360C19-E01A-445C-BDD5-8D2E5B940C1B}" name="Column13680"/>
    <tableColumn id="13696" xr3:uid="{EF7B5EB3-F788-4AD0-99B4-35F7893B89E7}" name="Column13681"/>
    <tableColumn id="13697" xr3:uid="{3FE1BD16-0418-4AAA-AEF5-E08BC6040C95}" name="Column13682"/>
    <tableColumn id="13698" xr3:uid="{D2282CB4-2C4C-46DA-8A7E-0E30D868C1A4}" name="Column13683"/>
    <tableColumn id="13699" xr3:uid="{83B35943-0685-4E6C-B965-C216BD5C799C}" name="Column13684"/>
    <tableColumn id="13700" xr3:uid="{15A5A5D4-A116-40C7-98A2-D7BDA6628266}" name="Column13685"/>
    <tableColumn id="13701" xr3:uid="{840E2395-18B5-4DE3-A45E-206374EC4108}" name="Column13686"/>
    <tableColumn id="13702" xr3:uid="{406ADA18-1AEF-4124-99A6-6CA4237074A5}" name="Column13687"/>
    <tableColumn id="13703" xr3:uid="{1CE7383C-C351-4C6F-8A52-02EB5664F76F}" name="Column13688"/>
    <tableColumn id="13704" xr3:uid="{142FA59E-1005-4BA6-B992-635D2F6E393D}" name="Column13689"/>
    <tableColumn id="13705" xr3:uid="{41F3EC5E-7466-45C0-9CD4-449E002739C2}" name="Column13690"/>
    <tableColumn id="13706" xr3:uid="{6BF80ACD-0366-4EA1-B49C-30E80CAEA3F9}" name="Column13691"/>
    <tableColumn id="13707" xr3:uid="{00D132CE-C1F7-4692-B559-259414F15FB8}" name="Column13692"/>
    <tableColumn id="13708" xr3:uid="{60D8D8F6-DB83-4D58-A5EA-4FE489561488}" name="Column13693"/>
    <tableColumn id="13709" xr3:uid="{E4A4F987-5393-4AEA-876B-AB2F3E28D3AD}" name="Column13694"/>
    <tableColumn id="13710" xr3:uid="{F32F1A35-EE30-444D-AB8D-E5B1D2A1AB37}" name="Column13695"/>
    <tableColumn id="13711" xr3:uid="{3E7B69FC-5F8B-4575-BCFD-BFD16F7E8E0F}" name="Column13696"/>
    <tableColumn id="13712" xr3:uid="{8B766B8A-667B-402E-830D-A04EB7A59FA6}" name="Column13697"/>
    <tableColumn id="13713" xr3:uid="{149EA1AD-6FD8-4B5A-A61F-7B42240740DC}" name="Column13698"/>
    <tableColumn id="13714" xr3:uid="{224353A1-9155-4220-AECF-0F7A55798D34}" name="Column13699"/>
    <tableColumn id="13715" xr3:uid="{85073BDA-B9E3-467D-B324-8EAF6F713453}" name="Column13700"/>
    <tableColumn id="13716" xr3:uid="{E165A673-383C-4629-A5A2-89232602DD51}" name="Column13701"/>
    <tableColumn id="13717" xr3:uid="{FFA8235D-B4CE-4CD8-ABF7-5337AF93D733}" name="Column13702"/>
    <tableColumn id="13718" xr3:uid="{075193AD-C6CA-42DA-9DF1-4BCB37952433}" name="Column13703"/>
    <tableColumn id="13719" xr3:uid="{9565A7F3-942B-402C-8E14-A4DC8D21E876}" name="Column13704"/>
    <tableColumn id="13720" xr3:uid="{DB89A575-9204-4C08-8185-63F4F940D312}" name="Column13705"/>
    <tableColumn id="13721" xr3:uid="{EF90A6BD-2854-43E1-A573-DEF2790B6FE4}" name="Column13706"/>
    <tableColumn id="13722" xr3:uid="{0773076B-549C-473A-B8E4-83B63614998B}" name="Column13707"/>
    <tableColumn id="13723" xr3:uid="{91869AF6-31CF-4843-B3EE-F77780FEE401}" name="Column13708"/>
    <tableColumn id="13724" xr3:uid="{CC599921-DA7A-443C-9C54-E978A18204FB}" name="Column13709"/>
    <tableColumn id="13725" xr3:uid="{41317C8E-4432-487F-93A5-FDAEC5245EBA}" name="Column13710"/>
    <tableColumn id="13726" xr3:uid="{9AD2D19D-6DA7-41E7-A818-5A425B81A858}" name="Column13711"/>
    <tableColumn id="13727" xr3:uid="{042DC5B4-3525-42E3-B9FE-421D70019257}" name="Column13712"/>
    <tableColumn id="13728" xr3:uid="{8EF08664-9151-44FF-B956-85F06FA053F3}" name="Column13713"/>
    <tableColumn id="13729" xr3:uid="{A9EE2628-951C-437A-AED0-7190C67D65AF}" name="Column13714"/>
    <tableColumn id="13730" xr3:uid="{5E280D36-F61B-4ABB-8582-E738C11AF70E}" name="Column13715"/>
    <tableColumn id="13731" xr3:uid="{97E305A0-AA37-47D3-B331-741B6ABDE45F}" name="Column13716"/>
    <tableColumn id="13732" xr3:uid="{7258D3C3-9D91-4992-8EAE-2CFC61944772}" name="Column13717"/>
    <tableColumn id="13733" xr3:uid="{9C878EB5-9FB4-4F93-9911-5C70EDA70B8C}" name="Column13718"/>
    <tableColumn id="13734" xr3:uid="{DFA7DF9E-5FC0-4C74-ADFA-D2FF7D96683A}" name="Column13719"/>
    <tableColumn id="13735" xr3:uid="{ACF96C95-2612-4804-8DDD-77F27179E006}" name="Column13720"/>
    <tableColumn id="13736" xr3:uid="{F399C688-0132-483F-B113-54F4D5D9E4DB}" name="Column13721"/>
    <tableColumn id="13737" xr3:uid="{B4F09D35-D662-4651-A223-C3F5F5F9989A}" name="Column13722"/>
    <tableColumn id="13738" xr3:uid="{AFC14F0C-8F0E-4CCA-A9C7-79E831235F52}" name="Column13723"/>
    <tableColumn id="13739" xr3:uid="{1A0F2875-BB35-45DA-B2DB-9E52136C5592}" name="Column13724"/>
    <tableColumn id="13740" xr3:uid="{911856B6-54B7-4242-A24F-6B1CFF23C855}" name="Column13725"/>
    <tableColumn id="13741" xr3:uid="{DC325C80-C5BE-45EF-9A9A-ED8833CDAC77}" name="Column13726"/>
    <tableColumn id="13742" xr3:uid="{10A929F3-208A-4A0F-AA7B-2ACE934C9D51}" name="Column13727"/>
    <tableColumn id="13743" xr3:uid="{C3526C9E-7573-4AF0-9A58-876AFC94A284}" name="Column13728"/>
    <tableColumn id="13744" xr3:uid="{37609E92-8379-4E98-A8CE-4E85A6C5BC37}" name="Column13729"/>
    <tableColumn id="13745" xr3:uid="{C492A0F3-4B84-48A3-B24F-093531ADA005}" name="Column13730"/>
    <tableColumn id="13746" xr3:uid="{7CA9EF90-BDC6-499A-97CE-7EB3A835B800}" name="Column13731"/>
    <tableColumn id="13747" xr3:uid="{34F1D07E-D0FE-4EEF-81D2-E7CE58BEC30B}" name="Column13732"/>
    <tableColumn id="13748" xr3:uid="{D6279FD2-EEF4-47FE-90BF-920BC7417A82}" name="Column13733"/>
    <tableColumn id="13749" xr3:uid="{6AFF54C6-E35E-4618-B56E-51E8C2B2EEC2}" name="Column13734"/>
    <tableColumn id="13750" xr3:uid="{63C18763-D103-4462-A2BC-81CA5BC36C41}" name="Column13735"/>
    <tableColumn id="13751" xr3:uid="{E0C129AD-C2AF-4785-BAC3-B29BA7E51E1B}" name="Column13736"/>
    <tableColumn id="13752" xr3:uid="{CCFD8E34-2A44-4D64-B682-101A9E120BD5}" name="Column13737"/>
    <tableColumn id="13753" xr3:uid="{6E832AB4-2866-4D9C-B644-C9920170568B}" name="Column13738"/>
    <tableColumn id="13754" xr3:uid="{B494DA6E-900B-4BF9-930D-927F838FE889}" name="Column13739"/>
    <tableColumn id="13755" xr3:uid="{E2073D01-8055-4603-9077-9AB7CACF1FD0}" name="Column13740"/>
    <tableColumn id="13756" xr3:uid="{1240B273-28B2-44E5-8E17-306E979F74B6}" name="Column13741"/>
    <tableColumn id="13757" xr3:uid="{DB7470A9-01E6-46F5-BA3B-4B58FB737E9F}" name="Column13742"/>
    <tableColumn id="13758" xr3:uid="{F6609345-3B86-49E6-8646-D565274ECE7A}" name="Column13743"/>
    <tableColumn id="13759" xr3:uid="{AC3BB101-42C5-4653-B26D-A6679A7EE381}" name="Column13744"/>
    <tableColumn id="13760" xr3:uid="{AAC2FE08-DC53-4F34-8F79-ACA7FB4C3033}" name="Column13745"/>
    <tableColumn id="13761" xr3:uid="{38B6812E-CD3F-4B66-A7AB-40C2483987BD}" name="Column13746"/>
    <tableColumn id="13762" xr3:uid="{36323B7A-B495-4EF1-B853-C93FEA36A154}" name="Column13747"/>
    <tableColumn id="13763" xr3:uid="{C6BE2B80-395E-4B62-8DFB-481D54A84F47}" name="Column13748"/>
    <tableColumn id="13764" xr3:uid="{67D4B178-928B-4126-8B6A-CF8116DED42E}" name="Column13749"/>
    <tableColumn id="13765" xr3:uid="{05C7EEF2-D650-42A0-AD3E-8915F4C10F40}" name="Column13750"/>
    <tableColumn id="13766" xr3:uid="{C515652A-06D7-45D8-97BF-656F2231E406}" name="Column13751"/>
    <tableColumn id="13767" xr3:uid="{592C0C17-8B7F-4CDD-8931-78C08BEF7145}" name="Column13752"/>
    <tableColumn id="13768" xr3:uid="{BF30AC5B-C356-479E-8420-C63209A0496D}" name="Column13753"/>
    <tableColumn id="13769" xr3:uid="{C1E88E5B-D1A2-47FA-9CF0-57F9D08EF060}" name="Column13754"/>
    <tableColumn id="13770" xr3:uid="{F7A9B07F-33AD-4B02-A971-9FEE8195DD00}" name="Column13755"/>
    <tableColumn id="13771" xr3:uid="{ED3BA584-B202-4927-846B-69CCA18FCFFE}" name="Column13756"/>
    <tableColumn id="13772" xr3:uid="{DFBC39BF-0FE6-48AC-AD4D-6434962CEA90}" name="Column13757"/>
    <tableColumn id="13773" xr3:uid="{1218AA53-77F3-49CD-9AC7-5DEFE529E079}" name="Column13758"/>
    <tableColumn id="13774" xr3:uid="{B667DAD5-8FB0-460A-A074-4907E968F07A}" name="Column13759"/>
    <tableColumn id="13775" xr3:uid="{173FB277-EBC9-4A6A-AB5F-E6EF75496C6D}" name="Column13760"/>
    <tableColumn id="13776" xr3:uid="{14C1EE9B-832A-48FD-97B7-470462BD89D3}" name="Column13761"/>
    <tableColumn id="13777" xr3:uid="{00877648-6C1D-411C-831E-E175E4420446}" name="Column13762"/>
    <tableColumn id="13778" xr3:uid="{C261AFE6-A3EF-4438-B642-4E74001BDDBA}" name="Column13763"/>
    <tableColumn id="13779" xr3:uid="{08E0A92D-02C1-4ADA-94F9-6627990622B2}" name="Column13764"/>
    <tableColumn id="13780" xr3:uid="{AB61C701-2C97-4908-90F2-764C182BB141}" name="Column13765"/>
    <tableColumn id="13781" xr3:uid="{DAC5EB93-0E53-45E7-B513-6A2A74BDC625}" name="Column13766"/>
    <tableColumn id="13782" xr3:uid="{1A464F4F-275C-407C-AEF3-3345F6B4A6AD}" name="Column13767"/>
    <tableColumn id="13783" xr3:uid="{8065D356-B4DC-4007-A548-22AEDC085ACC}" name="Column13768"/>
    <tableColumn id="13784" xr3:uid="{B037F1E8-98A7-4F59-BA82-EBD38BB80E23}" name="Column13769"/>
    <tableColumn id="13785" xr3:uid="{BF8752F7-BC6E-4687-9707-5CB0EDB7921A}" name="Column13770"/>
    <tableColumn id="13786" xr3:uid="{774AD0B9-EB66-43D8-9DD3-11815D4C0425}" name="Column13771"/>
    <tableColumn id="13787" xr3:uid="{653D9B69-89E5-40C2-B24F-DB83EE5F28F9}" name="Column13772"/>
    <tableColumn id="13788" xr3:uid="{64CAAD7F-008C-481C-889A-6EBBC0F6D909}" name="Column13773"/>
    <tableColumn id="13789" xr3:uid="{E3A33D55-33C4-4722-82EC-5D84F407E4B8}" name="Column13774"/>
    <tableColumn id="13790" xr3:uid="{C513205B-7BF2-446A-A1D0-3F26E06ED62C}" name="Column13775"/>
    <tableColumn id="13791" xr3:uid="{209C3C3C-3AA1-48A0-BFCE-F9A8810CACEF}" name="Column13776"/>
    <tableColumn id="13792" xr3:uid="{8DBB8134-5A37-4090-8575-618C5E0EEFB2}" name="Column13777"/>
    <tableColumn id="13793" xr3:uid="{AB471997-D519-4CA9-9FB7-C68FB1C5D3F4}" name="Column13778"/>
    <tableColumn id="13794" xr3:uid="{9992AEF9-7F55-4FC2-8165-9E947C3F034A}" name="Column13779"/>
    <tableColumn id="13795" xr3:uid="{64BA668C-DB00-4A8D-81D1-5F1794124C7E}" name="Column13780"/>
    <tableColumn id="13796" xr3:uid="{07612697-8CEA-455A-90F4-57E01B63A69F}" name="Column13781"/>
    <tableColumn id="13797" xr3:uid="{14EB6F52-7B62-45E0-BB50-7633A86A7BB8}" name="Column13782"/>
    <tableColumn id="13798" xr3:uid="{1115EC57-81EA-468E-8DFB-AF2E1CAB46B9}" name="Column13783"/>
    <tableColumn id="13799" xr3:uid="{B86A3310-21F9-490B-9270-1D06AB5215A3}" name="Column13784"/>
    <tableColumn id="13800" xr3:uid="{63B04396-7AAF-4CF4-A7DE-E421785D144C}" name="Column13785"/>
    <tableColumn id="13801" xr3:uid="{9230820D-2893-4D75-B36D-45CC96495C46}" name="Column13786"/>
    <tableColumn id="13802" xr3:uid="{809F0BCB-F3B1-43E3-A66A-EE8EF9CEB90F}" name="Column13787"/>
    <tableColumn id="13803" xr3:uid="{C31E3FB3-1DA3-44D3-8415-D896E4F671EB}" name="Column13788"/>
    <tableColumn id="13804" xr3:uid="{31445742-9AAA-4886-A98A-C89D60DF10A5}" name="Column13789"/>
    <tableColumn id="13805" xr3:uid="{FF773104-8FAC-4F8C-BE7F-5F7F54B34F63}" name="Column13790"/>
    <tableColumn id="13806" xr3:uid="{38616B4F-0F93-4589-89A2-25EBB8482BF8}" name="Column13791"/>
    <tableColumn id="13807" xr3:uid="{14CDA5EE-6A1D-4E77-98AF-52D39926A6AD}" name="Column13792"/>
    <tableColumn id="13808" xr3:uid="{D18C6635-9459-487B-A580-39E9E31EDF9E}" name="Column13793"/>
    <tableColumn id="13809" xr3:uid="{731DA4E0-057D-41A2-93D9-1F4508B86162}" name="Column13794"/>
    <tableColumn id="13810" xr3:uid="{55D9DF25-A97B-4ACF-ADDC-C2248EF96875}" name="Column13795"/>
    <tableColumn id="13811" xr3:uid="{61B3E058-440B-4287-8C0B-E7F3B7835CEE}" name="Column13796"/>
    <tableColumn id="13812" xr3:uid="{0DD9EA6F-CD3C-4FB9-B2D6-19FC9BBBCFAC}" name="Column13797"/>
    <tableColumn id="13813" xr3:uid="{EA7BAD07-DCE1-415E-911A-CA2E9145ABDC}" name="Column13798"/>
    <tableColumn id="13814" xr3:uid="{68C1224D-AA16-4282-8681-495032683A8C}" name="Column13799"/>
    <tableColumn id="13815" xr3:uid="{92800825-AD3D-4099-8471-DB1A32D2F5B9}" name="Column13800"/>
    <tableColumn id="13816" xr3:uid="{D96CFD53-1B12-424D-AAEA-53D5C45D9D77}" name="Column13801"/>
    <tableColumn id="13817" xr3:uid="{D86124E4-C168-47C3-BC2D-3D9ADFE304BD}" name="Column13802"/>
    <tableColumn id="13818" xr3:uid="{9BF2C4E1-E3C7-4C8C-9B7D-E2D743A5C341}" name="Column13803"/>
    <tableColumn id="13819" xr3:uid="{6095C31B-08CA-46A3-86A7-20BAC8F1FAE8}" name="Column13804"/>
    <tableColumn id="13820" xr3:uid="{92F4B1B5-AFCF-43BF-9286-EAB1AE828460}" name="Column13805"/>
    <tableColumn id="13821" xr3:uid="{A5FD6F95-EBBF-4636-B43B-767B44B475DA}" name="Column13806"/>
    <tableColumn id="13822" xr3:uid="{97267D6E-D1AA-4C51-9D9E-DDC131487736}" name="Column13807"/>
    <tableColumn id="13823" xr3:uid="{7D88557F-E9BC-4CCE-9512-1643945D1A34}" name="Column13808"/>
    <tableColumn id="13824" xr3:uid="{43BFB7A2-77BA-4219-A1E3-BB9BF42A7116}" name="Column13809"/>
    <tableColumn id="13825" xr3:uid="{7131049A-663B-41D9-A8DB-62FF35326F85}" name="Column13810"/>
    <tableColumn id="13826" xr3:uid="{0AD34C06-A154-4968-B196-81FE1E79560F}" name="Column13811"/>
    <tableColumn id="13827" xr3:uid="{938BF025-6FDD-403E-A999-068DB3DDDF2A}" name="Column13812"/>
    <tableColumn id="13828" xr3:uid="{A03952D3-85AE-4042-AC97-1EEEB2A48AE9}" name="Column13813"/>
    <tableColumn id="13829" xr3:uid="{80CB0B40-EF8A-4714-AF25-ADDFB30BBEC3}" name="Column13814"/>
    <tableColumn id="13830" xr3:uid="{2BE3B2D5-98C5-413E-9EC0-D694D74472EA}" name="Column13815"/>
    <tableColumn id="13831" xr3:uid="{2C8F2193-1C9F-4C81-BAA5-25A5EA277260}" name="Column13816"/>
    <tableColumn id="13832" xr3:uid="{F1C54A81-6C24-4EA9-A182-4D7E6C005B5A}" name="Column13817"/>
    <tableColumn id="13833" xr3:uid="{D54617B3-1995-4196-A5E2-369AF5281F1F}" name="Column13818"/>
    <tableColumn id="13834" xr3:uid="{D220B282-6E64-414F-86F9-B2BAEE85C7DA}" name="Column13819"/>
    <tableColumn id="13835" xr3:uid="{51ED5B08-4C4E-4261-B73F-A4F45475D145}" name="Column13820"/>
    <tableColumn id="13836" xr3:uid="{A1E8C96E-7F3B-4991-85D5-4FB1CC4C1FEB}" name="Column13821"/>
    <tableColumn id="13837" xr3:uid="{C33D1F0D-710B-473A-A888-BD365B89B1EF}" name="Column13822"/>
    <tableColumn id="13838" xr3:uid="{8B0988DA-B937-493A-BFF4-21C430B98E39}" name="Column13823"/>
    <tableColumn id="13839" xr3:uid="{A5ADA2C2-229D-42B4-9E08-9D94A76E37F1}" name="Column13824"/>
    <tableColumn id="13840" xr3:uid="{8D1419F7-656B-46B6-87A1-6ABC0EA6C0CD}" name="Column13825"/>
    <tableColumn id="13841" xr3:uid="{BE5519FA-63EB-4179-A61C-E95CB7F594A6}" name="Column13826"/>
    <tableColumn id="13842" xr3:uid="{6109D16F-14B3-48B2-AB8A-CE5A2B20BFE6}" name="Column13827"/>
    <tableColumn id="13843" xr3:uid="{9029F354-08C2-4F19-A80C-FBF5F87923D1}" name="Column13828"/>
    <tableColumn id="13844" xr3:uid="{4EEF1533-A645-4602-900F-76EC78F0E695}" name="Column13829"/>
    <tableColumn id="13845" xr3:uid="{3EC15414-BF73-4844-B6E7-DA9DC3ABDC65}" name="Column13830"/>
    <tableColumn id="13846" xr3:uid="{BA5B20B8-AC56-4453-AA93-4A11D1D7C815}" name="Column13831"/>
    <tableColumn id="13847" xr3:uid="{70078823-D985-4D81-AE24-E2BB91A0601D}" name="Column13832"/>
    <tableColumn id="13848" xr3:uid="{C8EDF6E1-6501-4B56-A180-AAADE8B4A1BC}" name="Column13833"/>
    <tableColumn id="13849" xr3:uid="{3F96EFA4-9349-4B49-8941-9F1212A112CB}" name="Column13834"/>
    <tableColumn id="13850" xr3:uid="{91366D97-FC1E-4D1B-BFB2-E5B3AACC0D4F}" name="Column13835"/>
    <tableColumn id="13851" xr3:uid="{412A04FC-E8BF-41DD-8A60-876AC76C35CF}" name="Column13836"/>
    <tableColumn id="13852" xr3:uid="{FB63EC68-ED13-42E1-9CBD-3F120961C597}" name="Column13837"/>
    <tableColumn id="13853" xr3:uid="{5BB48B21-0EE7-44BE-A32F-3B5F4CC0F820}" name="Column13838"/>
    <tableColumn id="13854" xr3:uid="{4E142055-45AB-441F-85F8-573454BBC8BC}" name="Column13839"/>
    <tableColumn id="13855" xr3:uid="{38AA9861-28A6-4507-9F89-6B61F1468BA8}" name="Column13840"/>
    <tableColumn id="13856" xr3:uid="{464B052C-11DC-4F4A-8376-8D88D7DC9D3E}" name="Column13841"/>
    <tableColumn id="13857" xr3:uid="{2A17DB11-6F97-418C-9D1A-8F7BE499E4F6}" name="Column13842"/>
    <tableColumn id="13858" xr3:uid="{DA3D0614-6458-4388-B56F-A7FF779A1364}" name="Column13843"/>
    <tableColumn id="13859" xr3:uid="{5F1F1B08-BBCC-40CC-B839-80BD967FB620}" name="Column13844"/>
    <tableColumn id="13860" xr3:uid="{BBD8A21E-2737-4721-8291-C7CA447B7A19}" name="Column13845"/>
    <tableColumn id="13861" xr3:uid="{846D3B66-068F-4A04-A14B-A7872223E05E}" name="Column13846"/>
    <tableColumn id="13862" xr3:uid="{F37A4F66-9757-4D81-8467-745650B24FF0}" name="Column13847"/>
    <tableColumn id="13863" xr3:uid="{347640DB-ADA2-4D24-BC07-A775B692D62A}" name="Column13848"/>
    <tableColumn id="13864" xr3:uid="{E992D7B3-09CC-47EC-996C-42A9F92F5378}" name="Column13849"/>
    <tableColumn id="13865" xr3:uid="{FB00C35E-3ED8-4F04-A0D1-0B2E214F28B6}" name="Column13850"/>
    <tableColumn id="13866" xr3:uid="{87B4A2D1-EE04-42AD-B280-9E7D92DD055F}" name="Column13851"/>
    <tableColumn id="13867" xr3:uid="{923CDE6B-F7F7-43C1-8A49-781AA3D5CEE7}" name="Column13852"/>
    <tableColumn id="13868" xr3:uid="{553FF581-B2CB-4156-BCD5-673A2D5FB04C}" name="Column13853"/>
    <tableColumn id="13869" xr3:uid="{4DB6AB21-3630-46D9-AA5A-F93929A66466}" name="Column13854"/>
    <tableColumn id="13870" xr3:uid="{1114D61B-EBA4-4BF7-8DC6-00BE6ED9E73D}" name="Column13855"/>
    <tableColumn id="13871" xr3:uid="{8E0B5D8B-8E8B-4E41-B0C5-713945CE3167}" name="Column13856"/>
    <tableColumn id="13872" xr3:uid="{1850D178-2FE4-4C9E-BB26-04AD97D954A3}" name="Column13857"/>
    <tableColumn id="13873" xr3:uid="{39EA5146-389C-405B-98D6-2D021DBC7808}" name="Column13858"/>
    <tableColumn id="13874" xr3:uid="{3391911F-7A68-493A-B6A2-BD5C65EDE5A3}" name="Column13859"/>
    <tableColumn id="13875" xr3:uid="{C5A837A9-8798-45F2-BA6F-0430F677F1CE}" name="Column13860"/>
    <tableColumn id="13876" xr3:uid="{1FC7D95D-C17D-4D70-90D5-AA9B8C55895F}" name="Column13861"/>
    <tableColumn id="13877" xr3:uid="{34AF62B6-F926-46EE-BDE1-8AF8869BADEA}" name="Column13862"/>
    <tableColumn id="13878" xr3:uid="{469A47D4-87D1-4C74-99D2-1FBA62D74018}" name="Column13863"/>
    <tableColumn id="13879" xr3:uid="{CB4D25B8-64BD-43E0-8CD8-45427C9A0A46}" name="Column13864"/>
    <tableColumn id="13880" xr3:uid="{D1C7B83B-70DE-4A0F-B885-6AE798AEBC27}" name="Column13865"/>
    <tableColumn id="13881" xr3:uid="{F3088015-61BA-4985-85C3-7CE76A15E8C7}" name="Column13866"/>
    <tableColumn id="13882" xr3:uid="{5687E3A5-D7DF-4122-B5B5-2F8442D980FA}" name="Column13867"/>
    <tableColumn id="13883" xr3:uid="{8942D0D0-6DFF-4785-A723-179D55E8AF61}" name="Column13868"/>
    <tableColumn id="13884" xr3:uid="{A8445E0A-DF9A-41F1-A4E8-E63FC9762122}" name="Column13869"/>
    <tableColumn id="13885" xr3:uid="{17D41D8C-F6FB-4CA2-AC6C-3310D83C30B9}" name="Column13870"/>
    <tableColumn id="13886" xr3:uid="{279EEBD1-58E0-410E-BFFD-3FEBA5132E24}" name="Column13871"/>
    <tableColumn id="13887" xr3:uid="{28210250-5052-469A-9C0D-08F8F02CB002}" name="Column13872"/>
    <tableColumn id="13888" xr3:uid="{F7E61CB3-1E67-45B5-87F7-7D513399A69B}" name="Column13873"/>
    <tableColumn id="13889" xr3:uid="{648EE1E5-6445-4CA5-B971-7C6C9D8D49A1}" name="Column13874"/>
    <tableColumn id="13890" xr3:uid="{D900957C-477E-4895-8F1B-E0A7E5F3FA14}" name="Column13875"/>
    <tableColumn id="13891" xr3:uid="{2F58F1F8-EB3A-4245-95EB-384129D37D62}" name="Column13876"/>
    <tableColumn id="13892" xr3:uid="{6AD4BBFF-52C5-48FE-9617-B96DC48B009B}" name="Column13877"/>
    <tableColumn id="13893" xr3:uid="{444F8F39-A1B6-4790-A989-C5973BDAB363}" name="Column13878"/>
    <tableColumn id="13894" xr3:uid="{3B71DFFB-7AC6-4A67-BF62-637F8724DAF3}" name="Column13879"/>
    <tableColumn id="13895" xr3:uid="{2E496863-CBE9-4542-AD9D-DFD23522DB2C}" name="Column13880"/>
    <tableColumn id="13896" xr3:uid="{3B5FF839-B760-4AE6-82C5-AB65B83CDD76}" name="Column13881"/>
    <tableColumn id="13897" xr3:uid="{59E08625-4C1F-4E3E-8BC5-2DC276C357F8}" name="Column13882"/>
    <tableColumn id="13898" xr3:uid="{A398FA5E-BAF1-470D-9D37-611B93C3B758}" name="Column13883"/>
    <tableColumn id="13899" xr3:uid="{4269C3DF-558B-42AC-BB63-6EC0B61A62AE}" name="Column13884"/>
    <tableColumn id="13900" xr3:uid="{76656A38-D825-4EC5-95CF-8F7F28C312E6}" name="Column13885"/>
    <tableColumn id="13901" xr3:uid="{753A86D5-04B2-4475-889E-B25DC5D3CFC9}" name="Column13886"/>
    <tableColumn id="13902" xr3:uid="{D82431D3-B01C-43D6-8448-AEE9C8315306}" name="Column13887"/>
    <tableColumn id="13903" xr3:uid="{82E365FE-9E37-44B3-B679-E4C6FB4A6723}" name="Column13888"/>
    <tableColumn id="13904" xr3:uid="{63A5803D-B69F-4FDB-B36A-7F2F7D5B83C5}" name="Column13889"/>
    <tableColumn id="13905" xr3:uid="{2856FED4-6207-4BFD-8096-B790927FCC11}" name="Column13890"/>
    <tableColumn id="13906" xr3:uid="{C4105A6A-3EFA-4BA2-A5C6-7BA7272ED0F3}" name="Column13891"/>
    <tableColumn id="13907" xr3:uid="{7E1CA5BE-CDFA-4FAC-86CD-AEDB5DF324E4}" name="Column13892"/>
    <tableColumn id="13908" xr3:uid="{41F3E66C-88AF-4A18-8061-280B7C50445E}" name="Column13893"/>
    <tableColumn id="13909" xr3:uid="{8A9BED1D-4F78-4AA5-B3AA-0963D7ACEFEF}" name="Column13894"/>
    <tableColumn id="13910" xr3:uid="{32C1F411-3CAE-4736-B9D0-898BEAF7C2E3}" name="Column13895"/>
    <tableColumn id="13911" xr3:uid="{F9D14C86-85D1-4468-8269-6CDC4A77959A}" name="Column13896"/>
    <tableColumn id="13912" xr3:uid="{D16DFB4D-63D8-4DDA-94FB-3599A49D272D}" name="Column13897"/>
    <tableColumn id="13913" xr3:uid="{B4219B08-32F1-47D0-9200-A6C96381AA97}" name="Column13898"/>
    <tableColumn id="13914" xr3:uid="{0EDB2477-ABF6-41BE-BB52-D939F5088E87}" name="Column13899"/>
    <tableColumn id="13915" xr3:uid="{686C8330-5C4F-4693-948E-DDD8C6097B5B}" name="Column13900"/>
    <tableColumn id="13916" xr3:uid="{2A98728B-AB83-4A2A-90AC-C4C9231EE02D}" name="Column13901"/>
    <tableColumn id="13917" xr3:uid="{C23FBAE8-8A5D-460F-BD87-BE99EC231B04}" name="Column13902"/>
    <tableColumn id="13918" xr3:uid="{9956F1AA-39AB-4BAE-8C7D-7E0B41715E85}" name="Column13903"/>
    <tableColumn id="13919" xr3:uid="{0E9A4BFA-BA02-4EAF-BA0F-9CC7C6E38FB1}" name="Column13904"/>
    <tableColumn id="13920" xr3:uid="{71696BFA-41DC-412A-AE20-DD162E46BFB8}" name="Column13905"/>
    <tableColumn id="13921" xr3:uid="{BD958124-C392-4B62-B23B-36A24D66CD21}" name="Column13906"/>
    <tableColumn id="13922" xr3:uid="{3CED945E-8221-4B18-A1A2-FF483A5CE020}" name="Column13907"/>
    <tableColumn id="13923" xr3:uid="{1C24E7C0-2F9E-4964-96BA-80B4EEB7D1E3}" name="Column13908"/>
    <tableColumn id="13924" xr3:uid="{E3844143-009B-4CD3-AAED-C183DFDACFC2}" name="Column13909"/>
    <tableColumn id="13925" xr3:uid="{C74D71C4-DB57-4480-B74D-953B20B118C6}" name="Column13910"/>
    <tableColumn id="13926" xr3:uid="{85951087-9107-4C4F-9E90-9B9A40424757}" name="Column13911"/>
    <tableColumn id="13927" xr3:uid="{AE045208-BD01-4FF0-9201-84E65E406743}" name="Column13912"/>
    <tableColumn id="13928" xr3:uid="{64DBBF1F-5AF1-4AD3-8219-DADAFC714A45}" name="Column13913"/>
    <tableColumn id="13929" xr3:uid="{AE2CB92E-7A48-46BE-BBAC-3F97190010A4}" name="Column13914"/>
    <tableColumn id="13930" xr3:uid="{794B01B7-46BF-4C19-8069-22FE54392CCD}" name="Column13915"/>
    <tableColumn id="13931" xr3:uid="{16A52382-24B8-4EDB-8F9A-1623121B0657}" name="Column13916"/>
    <tableColumn id="13932" xr3:uid="{F338E64A-C49E-4635-937F-53EDAA50BB9F}" name="Column13917"/>
    <tableColumn id="13933" xr3:uid="{2BDB58A3-9774-4F09-8184-D3B628CA6F40}" name="Column13918"/>
    <tableColumn id="13934" xr3:uid="{40CE24C6-42C4-4E87-A0EA-9650CDFCA391}" name="Column13919"/>
    <tableColumn id="13935" xr3:uid="{ECE59EDB-A99F-478D-952A-B4502BA671EA}" name="Column13920"/>
    <tableColumn id="13936" xr3:uid="{91F55A75-E9D2-4388-8811-681DC421CAD6}" name="Column13921"/>
    <tableColumn id="13937" xr3:uid="{FC272CE8-6BDF-480E-BC31-3447B9943875}" name="Column13922"/>
    <tableColumn id="13938" xr3:uid="{3BFBDC82-DC64-45E6-8023-86F5690A312B}" name="Column13923"/>
    <tableColumn id="13939" xr3:uid="{5B85133C-05EA-4E1C-8A9F-624B8689C4C0}" name="Column13924"/>
    <tableColumn id="13940" xr3:uid="{A157D8CF-C2CA-447F-881B-9C71C490F63E}" name="Column13925"/>
    <tableColumn id="13941" xr3:uid="{2B722D97-8449-4979-8069-C96416E29D51}" name="Column13926"/>
    <tableColumn id="13942" xr3:uid="{DA118047-211F-43AE-9D92-3BB2B40FE5BC}" name="Column13927"/>
    <tableColumn id="13943" xr3:uid="{5FAA4E5D-ED88-4707-AFAC-F127C8677493}" name="Column13928"/>
    <tableColumn id="13944" xr3:uid="{E7D073FF-E7E3-44C3-BAB8-EA6F7FB6694A}" name="Column13929"/>
    <tableColumn id="13945" xr3:uid="{5D3141EF-7D44-499D-B8F9-2471D11EAF2C}" name="Column13930"/>
    <tableColumn id="13946" xr3:uid="{2EA9F4BB-9380-4AED-9136-A92C70556B52}" name="Column13931"/>
    <tableColumn id="13947" xr3:uid="{80636725-2A59-4ECA-8FDA-0D75D13B3287}" name="Column13932"/>
    <tableColumn id="13948" xr3:uid="{0DEF0491-F057-4D5F-BE3F-EE5852BF5EE4}" name="Column13933"/>
    <tableColumn id="13949" xr3:uid="{01FAA1E6-D63B-45D9-B95C-558A9E4668DF}" name="Column13934"/>
    <tableColumn id="13950" xr3:uid="{1381EA2C-5425-4A88-ACEF-F3AC5D6BA84C}" name="Column13935"/>
    <tableColumn id="13951" xr3:uid="{4A256438-7207-440D-9CB4-20B344B67479}" name="Column13936"/>
    <tableColumn id="13952" xr3:uid="{BD09E0C0-6D2D-43C4-8F3F-5422745DDF0B}" name="Column13937"/>
    <tableColumn id="13953" xr3:uid="{3B65140F-BBAB-4F6A-BD4B-8BCF968781D6}" name="Column13938"/>
    <tableColumn id="13954" xr3:uid="{6B602719-E7E7-4FA7-AAF8-D46F721F2BD5}" name="Column13939"/>
    <tableColumn id="13955" xr3:uid="{235CBD75-E474-44D3-AB77-F53363590333}" name="Column13940"/>
    <tableColumn id="13956" xr3:uid="{3573546E-9C94-4AC0-803F-5A2F3096B414}" name="Column13941"/>
    <tableColumn id="13957" xr3:uid="{AC914716-B279-4637-8258-4DFD99812507}" name="Column13942"/>
    <tableColumn id="13958" xr3:uid="{9CA6F580-90E3-46FC-8F1F-FDF7118B0F0B}" name="Column13943"/>
    <tableColumn id="13959" xr3:uid="{19C7C8C9-F0C5-4C5D-84E4-3C1D9444AF69}" name="Column13944"/>
    <tableColumn id="13960" xr3:uid="{A490465B-8FC2-4818-87AC-4F39685764BB}" name="Column13945"/>
    <tableColumn id="13961" xr3:uid="{0EEC1037-2568-4184-BB73-7EF918BFAB19}" name="Column13946"/>
    <tableColumn id="13962" xr3:uid="{963B79FB-D686-4072-88E2-351EFFF5F354}" name="Column13947"/>
    <tableColumn id="13963" xr3:uid="{8EEB2A75-92CF-4BBA-9FBF-E4A849224549}" name="Column13948"/>
    <tableColumn id="13964" xr3:uid="{226D5B50-ADBA-4324-A508-C51DF948058C}" name="Column13949"/>
    <tableColumn id="13965" xr3:uid="{C9E51755-2279-43F8-92BB-C8A932990722}" name="Column13950"/>
    <tableColumn id="13966" xr3:uid="{C7C78921-3F9C-40F6-9FD1-2D63ED5BB652}" name="Column13951"/>
    <tableColumn id="13967" xr3:uid="{D6CC8E75-6182-4C34-B5E8-4D24443CDDA8}" name="Column13952"/>
    <tableColumn id="13968" xr3:uid="{AFA1E33D-314F-4D1B-A02B-7E1DFF701BFD}" name="Column13953"/>
    <tableColumn id="13969" xr3:uid="{FD3C33B9-6148-4A30-A7D0-DDC5F5230CE0}" name="Column13954"/>
    <tableColumn id="13970" xr3:uid="{787B72C0-F58D-4580-9CE2-12BBF16E82CC}" name="Column13955"/>
    <tableColumn id="13971" xr3:uid="{71AB9FF6-0253-498D-88F3-95AB8F7EA9BE}" name="Column13956"/>
    <tableColumn id="13972" xr3:uid="{B4A950B2-1293-40F9-BA96-E42F5196A027}" name="Column13957"/>
    <tableColumn id="13973" xr3:uid="{63E022D7-EA0B-4D56-9890-D053D5BECC16}" name="Column13958"/>
    <tableColumn id="13974" xr3:uid="{F9843EC4-485B-4E9A-B8F7-61833B9AAE22}" name="Column13959"/>
    <tableColumn id="13975" xr3:uid="{1468B3BF-0070-48CB-A326-A31D761A85F3}" name="Column13960"/>
    <tableColumn id="13976" xr3:uid="{F6AB5853-F780-4C68-A788-BC25ECB02C09}" name="Column13961"/>
    <tableColumn id="13977" xr3:uid="{A1AA7BBB-FFC8-4908-AA49-89401D008DA6}" name="Column13962"/>
    <tableColumn id="13978" xr3:uid="{4A2EE8B7-EF1C-4D87-AF1D-29148220096C}" name="Column13963"/>
    <tableColumn id="13979" xr3:uid="{17CFF068-D907-496A-B667-F9ECD6F91A0C}" name="Column13964"/>
    <tableColumn id="13980" xr3:uid="{E655142C-7FF9-453A-8D44-84D690FEFB5C}" name="Column13965"/>
    <tableColumn id="13981" xr3:uid="{61AD3EBF-021B-4C6A-9B77-39F1CF64268C}" name="Column13966"/>
    <tableColumn id="13982" xr3:uid="{9B04CE0D-577A-48F4-A56B-B1C012EA106F}" name="Column13967"/>
    <tableColumn id="13983" xr3:uid="{3EFDC27D-4CCF-4400-B8FB-859C6B0AA3D3}" name="Column13968"/>
    <tableColumn id="13984" xr3:uid="{93A205C6-2CDF-41FF-AD63-05E9C5D3FF03}" name="Column13969"/>
    <tableColumn id="13985" xr3:uid="{0C822E9F-F74E-40BF-A9AB-B3FD5E56570E}" name="Column13970"/>
    <tableColumn id="13986" xr3:uid="{F2B67DFB-66D8-4F1B-84C4-741B8599E05B}" name="Column13971"/>
    <tableColumn id="13987" xr3:uid="{41857B4F-72C9-44EE-B563-FBBDEEC3659E}" name="Column13972"/>
    <tableColumn id="13988" xr3:uid="{C55ABEA5-D429-4D70-B495-4D35A2DEE7D6}" name="Column13973"/>
    <tableColumn id="13989" xr3:uid="{D5D79D66-B09D-4DD7-819A-51D74994DC17}" name="Column13974"/>
    <tableColumn id="13990" xr3:uid="{859A7CFF-8F45-44A7-B4B1-026C575419D7}" name="Column13975"/>
    <tableColumn id="13991" xr3:uid="{CB338DCE-5B8D-49E4-AC15-B0F0B58364D2}" name="Column13976"/>
    <tableColumn id="13992" xr3:uid="{96FB9DA1-B168-416C-AFA1-BBDD3421131B}" name="Column13977"/>
    <tableColumn id="13993" xr3:uid="{931E3DF1-E587-4DD1-B0D7-09E6CE944111}" name="Column13978"/>
    <tableColumn id="13994" xr3:uid="{E4C1920F-C7DF-4E64-99E2-6D4F8A9CBB59}" name="Column13979"/>
    <tableColumn id="13995" xr3:uid="{C71BF199-59FB-46B2-A567-A1A34954AE8B}" name="Column13980"/>
    <tableColumn id="13996" xr3:uid="{96411512-9102-4C10-B617-DB46F3F17D52}" name="Column13981"/>
    <tableColumn id="13997" xr3:uid="{88C47901-224F-4C62-82CF-800B7CFD9AFE}" name="Column13982"/>
    <tableColumn id="13998" xr3:uid="{041FE7A2-DB1C-4019-B52E-397654E5D91D}" name="Column13983"/>
    <tableColumn id="13999" xr3:uid="{266BF9FC-9F87-46B6-9FB7-170528DF86A4}" name="Column13984"/>
    <tableColumn id="14000" xr3:uid="{B86B6E81-7DB1-4B1A-A936-C4D58C0E914A}" name="Column13985"/>
    <tableColumn id="14001" xr3:uid="{FBB27298-5E81-4B7F-B1AA-15D352DF6E5F}" name="Column13986"/>
    <tableColumn id="14002" xr3:uid="{DCCBB2F1-AA8C-43DA-AF6C-857493AA48D7}" name="Column13987"/>
    <tableColumn id="14003" xr3:uid="{A658DE19-3352-4962-9484-30979D0411FF}" name="Column13988"/>
    <tableColumn id="14004" xr3:uid="{2FD1FF4D-3742-42E7-BA41-6286A25D40DC}" name="Column13989"/>
    <tableColumn id="14005" xr3:uid="{7F27B306-D6F0-46DE-9C4B-5FBA8809E64E}" name="Column13990"/>
    <tableColumn id="14006" xr3:uid="{4335C85E-D4BC-4A8E-95F3-1F2F93238317}" name="Column13991"/>
    <tableColumn id="14007" xr3:uid="{A20E77C0-AE5F-40CA-9C32-677A9106D0E0}" name="Column13992"/>
    <tableColumn id="14008" xr3:uid="{B5531FEB-50E7-457B-B711-365243195DB3}" name="Column13993"/>
    <tableColumn id="14009" xr3:uid="{8AC172AB-410A-472F-89F2-2212F9980EAE}" name="Column13994"/>
    <tableColumn id="14010" xr3:uid="{487A01BB-8E37-40F2-9B41-9B05B23BF782}" name="Column13995"/>
    <tableColumn id="14011" xr3:uid="{C81EB755-70EB-4034-B243-EBB61B4D7528}" name="Column13996"/>
    <tableColumn id="14012" xr3:uid="{B40E5535-C306-4026-B2EF-5710130F131B}" name="Column13997"/>
    <tableColumn id="14013" xr3:uid="{87BAFB08-0259-47FB-B965-3447C1D31FAA}" name="Column13998"/>
    <tableColumn id="14014" xr3:uid="{11C61D8A-E57B-43C4-90A6-B451494F7AAA}" name="Column13999"/>
    <tableColumn id="14015" xr3:uid="{20C35402-EA4C-497B-8A5C-756487473143}" name="Column14000"/>
    <tableColumn id="14016" xr3:uid="{42405EB1-9FF1-4366-978B-7FC5E5A836CE}" name="Column14001"/>
    <tableColumn id="14017" xr3:uid="{B2A0F733-5275-43AE-B8C7-06AF8430E532}" name="Column14002"/>
    <tableColumn id="14018" xr3:uid="{61419430-EA6D-4791-9C94-BD03C84D9E87}" name="Column14003"/>
    <tableColumn id="14019" xr3:uid="{1EFA8A86-C5C7-4BAC-9253-D964DE7255B8}" name="Column14004"/>
    <tableColumn id="14020" xr3:uid="{A6AB591A-485B-4A45-B7D0-FB76B2370EC9}" name="Column14005"/>
    <tableColumn id="14021" xr3:uid="{46A0EC31-8B95-433A-94BD-DD425B61A698}" name="Column14006"/>
    <tableColumn id="14022" xr3:uid="{9532D793-9A72-4ACE-AAB9-4AF4082A64F0}" name="Column14007"/>
    <tableColumn id="14023" xr3:uid="{FD2ACDEA-5719-445D-B22C-B57856A5176B}" name="Column14008"/>
    <tableColumn id="14024" xr3:uid="{CBB12047-040C-4498-BA0A-03FB9F9C4D30}" name="Column14009"/>
    <tableColumn id="14025" xr3:uid="{DD775CF5-FBCD-4FFB-8A13-22427925C3C4}" name="Column14010"/>
    <tableColumn id="14026" xr3:uid="{0B0E6B18-2EAC-4D06-987A-3FB7B608162C}" name="Column14011"/>
    <tableColumn id="14027" xr3:uid="{D2940C90-5ED3-4FEA-B1F3-0DB68597BFB5}" name="Column14012"/>
    <tableColumn id="14028" xr3:uid="{F33E2894-B7C0-4627-8212-ACDFF3C9BB80}" name="Column14013"/>
    <tableColumn id="14029" xr3:uid="{3EB30997-760E-4F32-B528-871F19A1115C}" name="Column14014"/>
    <tableColumn id="14030" xr3:uid="{1CDBB13A-6588-4970-8589-E77BE582751B}" name="Column14015"/>
    <tableColumn id="14031" xr3:uid="{81915823-57F3-430C-AF2A-D64671A948AE}" name="Column14016"/>
    <tableColumn id="14032" xr3:uid="{DFA6F323-3F6F-4DED-B086-76E38B375B01}" name="Column14017"/>
    <tableColumn id="14033" xr3:uid="{9B266A5D-2D87-444D-8269-5CD6DBD32FC1}" name="Column14018"/>
    <tableColumn id="14034" xr3:uid="{120430F7-409E-49AF-A88D-EDAF3821A220}" name="Column14019"/>
    <tableColumn id="14035" xr3:uid="{9ADE673D-6BC8-48F5-B995-BF7B0AD7CFF0}" name="Column14020"/>
    <tableColumn id="14036" xr3:uid="{1DB15158-DF60-4380-BAA4-31F569B4D796}" name="Column14021"/>
    <tableColumn id="14037" xr3:uid="{D0E3B385-82D9-468C-89CE-7EA14762D9CF}" name="Column14022"/>
    <tableColumn id="14038" xr3:uid="{52151960-DC50-4B6D-AE1B-92FDA62D5E4A}" name="Column14023"/>
    <tableColumn id="14039" xr3:uid="{F6EC670B-F6E6-432A-A935-764B236F1D34}" name="Column14024"/>
    <tableColumn id="14040" xr3:uid="{91E1487E-52D2-4393-B781-E62286A10E54}" name="Column14025"/>
    <tableColumn id="14041" xr3:uid="{A5D328B3-F60D-43CF-B036-6021E7E96970}" name="Column14026"/>
    <tableColumn id="14042" xr3:uid="{004E15D6-B249-43B4-9F0E-61F82D0BF213}" name="Column14027"/>
    <tableColumn id="14043" xr3:uid="{C14A18AC-7BA2-40D5-9033-F49F968624BE}" name="Column14028"/>
    <tableColumn id="14044" xr3:uid="{FBA83070-20D1-42C4-A637-595B08392990}" name="Column14029"/>
    <tableColumn id="14045" xr3:uid="{CEC5AB66-E271-49F6-9855-42F353622FC8}" name="Column14030"/>
    <tableColumn id="14046" xr3:uid="{CC4168A5-072B-4FCE-B5BF-26EBA5829402}" name="Column14031"/>
    <tableColumn id="14047" xr3:uid="{8E49D490-937C-458A-B262-9EB1C71B176E}" name="Column14032"/>
    <tableColumn id="14048" xr3:uid="{F25AC92F-2DFB-4790-A6E4-621BDF5B7FC9}" name="Column14033"/>
    <tableColumn id="14049" xr3:uid="{68AB97E9-7E0E-465E-B608-3183A5C5F205}" name="Column14034"/>
    <tableColumn id="14050" xr3:uid="{791D41AC-26EC-4ADB-A45C-C5AA4FB1B717}" name="Column14035"/>
    <tableColumn id="14051" xr3:uid="{0BC66B84-53EC-4942-8156-90A52FD6EB09}" name="Column14036"/>
    <tableColumn id="14052" xr3:uid="{6765D76D-2E80-430D-B89A-DAE6FC22E306}" name="Column14037"/>
    <tableColumn id="14053" xr3:uid="{AD1FFDED-53CE-4AD4-908C-E964B03A5D91}" name="Column14038"/>
    <tableColumn id="14054" xr3:uid="{78A36523-B8C5-49D0-A55C-32300C9C1E41}" name="Column14039"/>
    <tableColumn id="14055" xr3:uid="{7EA4BDFC-C177-478E-B894-8756C5EA6D00}" name="Column14040"/>
    <tableColumn id="14056" xr3:uid="{F1DAF367-4476-49DE-A3A5-0B953932720F}" name="Column14041"/>
    <tableColumn id="14057" xr3:uid="{AB016559-6F31-4D80-BA7C-C0FD3BC84222}" name="Column14042"/>
    <tableColumn id="14058" xr3:uid="{FF40328A-4C8A-4606-9474-82499A036868}" name="Column14043"/>
    <tableColumn id="14059" xr3:uid="{97637CF3-CA71-4399-90AD-C678B9081DDD}" name="Column14044"/>
    <tableColumn id="14060" xr3:uid="{9BF8F1A7-72F0-497D-9C43-DCDBDAE03A78}" name="Column14045"/>
    <tableColumn id="14061" xr3:uid="{D763D3C6-B1A2-431A-9EE3-65A207F6A216}" name="Column14046"/>
    <tableColumn id="14062" xr3:uid="{08C25305-1BD4-4F55-8CD1-723C61B32850}" name="Column14047"/>
    <tableColumn id="14063" xr3:uid="{1685EDAD-FDB4-4384-AE9D-31B028E8CD0B}" name="Column14048"/>
    <tableColumn id="14064" xr3:uid="{06EB4269-F3C2-4804-9FD0-12C9F6309580}" name="Column14049"/>
    <tableColumn id="14065" xr3:uid="{06D350E5-B843-4F40-B220-A8A6D2E9F4C3}" name="Column14050"/>
    <tableColumn id="14066" xr3:uid="{0C1578C1-B58C-4806-8164-3316DFF5BCD4}" name="Column14051"/>
    <tableColumn id="14067" xr3:uid="{3D8A04B0-6488-43F4-89F7-313326216E97}" name="Column14052"/>
    <tableColumn id="14068" xr3:uid="{777921CA-64D7-4572-BB4E-4AB12E785A30}" name="Column14053"/>
    <tableColumn id="14069" xr3:uid="{2E1DCE4B-D0B6-46D8-B226-25C2B09B53F6}" name="Column14054"/>
    <tableColumn id="14070" xr3:uid="{6771AF3A-E63E-4C36-B608-8E0F13BEA7EB}" name="Column14055"/>
    <tableColumn id="14071" xr3:uid="{826A8A5D-E324-44DB-95DA-D72D0CDE575F}" name="Column14056"/>
    <tableColumn id="14072" xr3:uid="{5B7B4DAE-195F-480B-9E76-976FC467826F}" name="Column14057"/>
    <tableColumn id="14073" xr3:uid="{B5154231-9AEC-4541-A916-51DE813B03EA}" name="Column14058"/>
    <tableColumn id="14074" xr3:uid="{81C5EF9E-D796-4CF4-835A-3AC77B7CF9BF}" name="Column14059"/>
    <tableColumn id="14075" xr3:uid="{D261F7B9-924A-42E0-BDBC-088B341D0EF1}" name="Column14060"/>
    <tableColumn id="14076" xr3:uid="{4BA46B36-1BC6-433D-AF02-07A67C18B308}" name="Column14061"/>
    <tableColumn id="14077" xr3:uid="{D9FDFF22-26C0-4CF6-8932-4D1AEADCF585}" name="Column14062"/>
    <tableColumn id="14078" xr3:uid="{8FEF2E46-F7C7-4657-9129-801C317FAC1D}" name="Column14063"/>
    <tableColumn id="14079" xr3:uid="{C9EF51A4-A1BE-4750-A07F-A5697DF42D4B}" name="Column14064"/>
    <tableColumn id="14080" xr3:uid="{5AB18D3A-14EC-411C-99C8-2816B406290E}" name="Column14065"/>
    <tableColumn id="14081" xr3:uid="{35CD96A7-78C6-4ED7-903D-520CC52C862C}" name="Column14066"/>
    <tableColumn id="14082" xr3:uid="{77ADB48C-D8FA-4461-AFFB-14656536BA7E}" name="Column14067"/>
    <tableColumn id="14083" xr3:uid="{8914E2BD-8615-42ED-9E89-FCC0FC2EFF61}" name="Column14068"/>
    <tableColumn id="14084" xr3:uid="{F2348E8C-123A-4672-B518-C0B88AF6CC97}" name="Column14069"/>
    <tableColumn id="14085" xr3:uid="{F53FF73D-B819-42F0-B1D2-B4D54BC074CF}" name="Column14070"/>
    <tableColumn id="14086" xr3:uid="{5698CF8F-B8DD-4A18-901D-2BA2863C6BFF}" name="Column14071"/>
    <tableColumn id="14087" xr3:uid="{5402EE00-2440-4255-813A-F62767FFCA90}" name="Column14072"/>
    <tableColumn id="14088" xr3:uid="{5C2A4585-B8DD-43B5-84E8-1464CA244B22}" name="Column14073"/>
    <tableColumn id="14089" xr3:uid="{DA4A2C0A-BC06-4F5A-B2BF-A207ECBA7B92}" name="Column14074"/>
    <tableColumn id="14090" xr3:uid="{876EA06F-6FD1-4798-B0AF-465779D58A8A}" name="Column14075"/>
    <tableColumn id="14091" xr3:uid="{031CAEC8-4BDB-48DE-893E-AEB162183A4F}" name="Column14076"/>
    <tableColumn id="14092" xr3:uid="{125B06D8-21D6-4395-B7D8-2017046DA3C6}" name="Column14077"/>
    <tableColumn id="14093" xr3:uid="{7DAE6CE9-513E-423A-9B4D-78E17C012FB7}" name="Column14078"/>
    <tableColumn id="14094" xr3:uid="{F72F332F-3974-4AE4-B97E-D6B35F028E27}" name="Column14079"/>
    <tableColumn id="14095" xr3:uid="{60D22770-D702-4CE2-BD6C-7532E4B90FB2}" name="Column14080"/>
    <tableColumn id="14096" xr3:uid="{7E6BC66A-2A29-49E5-AF10-CC653DE2C63C}" name="Column14081"/>
    <tableColumn id="14097" xr3:uid="{7360A8F1-936A-41E0-A00E-DC5A55DAD6C4}" name="Column14082"/>
    <tableColumn id="14098" xr3:uid="{EEEA560F-14CA-4CF5-8CB9-31036CF68E89}" name="Column14083"/>
    <tableColumn id="14099" xr3:uid="{4D9DABB4-4E82-4610-A694-8A5206112A3B}" name="Column14084"/>
    <tableColumn id="14100" xr3:uid="{0D9AADAA-5466-4875-8B5A-4E88EBF90476}" name="Column14085"/>
    <tableColumn id="14101" xr3:uid="{8B311F16-7DD9-4947-801C-61DB47425392}" name="Column14086"/>
    <tableColumn id="14102" xr3:uid="{CD077487-513B-45BA-A0AF-794C7D7B5FBE}" name="Column14087"/>
    <tableColumn id="14103" xr3:uid="{9FFD64A6-C247-405A-9C82-7AAF661C627C}" name="Column14088"/>
    <tableColumn id="14104" xr3:uid="{2746D401-5A49-4FC7-8BC3-B954B6DEA45C}" name="Column14089"/>
    <tableColumn id="14105" xr3:uid="{426E8253-B51D-40D2-B68E-68130BDFB05C}" name="Column14090"/>
    <tableColumn id="14106" xr3:uid="{CDA065D4-93BD-4616-A34E-3DFC810BCC38}" name="Column14091"/>
    <tableColumn id="14107" xr3:uid="{47399D1B-A4E3-45E4-B2A2-13218F894EF3}" name="Column14092"/>
    <tableColumn id="14108" xr3:uid="{DA310A7B-5E6B-4D63-A3A0-9FD0968BB897}" name="Column14093"/>
    <tableColumn id="14109" xr3:uid="{E19F7BAE-E2F9-499F-BF2B-F36E2110D63B}" name="Column14094"/>
    <tableColumn id="14110" xr3:uid="{6502E860-46EF-4664-BBD5-51CD97130254}" name="Column14095"/>
    <tableColumn id="14111" xr3:uid="{053E8C99-153D-4814-83E0-C7DB3344B7CE}" name="Column14096"/>
    <tableColumn id="14112" xr3:uid="{E0FF6FBA-8561-47AE-A8E7-D81F7217DE56}" name="Column14097"/>
    <tableColumn id="14113" xr3:uid="{05B1B70C-8798-4298-9E54-ED77DF727341}" name="Column14098"/>
    <tableColumn id="14114" xr3:uid="{F33EEDF3-A392-4194-8406-C5B3C66F525A}" name="Column14099"/>
    <tableColumn id="14115" xr3:uid="{07A77A52-4663-4B1A-965D-4FC3CF1130EF}" name="Column14100"/>
    <tableColumn id="14116" xr3:uid="{C6DD6C80-240D-454B-871A-89CC154F25A4}" name="Column14101"/>
    <tableColumn id="14117" xr3:uid="{AB5F4CCC-AE4C-4287-B7B9-9AAD3C2953AB}" name="Column14102"/>
    <tableColumn id="14118" xr3:uid="{92833F92-0B50-41B8-A657-5497774BFFBB}" name="Column14103"/>
    <tableColumn id="14119" xr3:uid="{E0970781-612A-44C2-A6B7-5DE8CB5D4C9B}" name="Column14104"/>
    <tableColumn id="14120" xr3:uid="{F39A7A47-A0CB-404A-936E-78E213F55EF5}" name="Column14105"/>
    <tableColumn id="14121" xr3:uid="{4DBF4FAB-0640-4327-98C6-73EB771BDE5D}" name="Column14106"/>
    <tableColumn id="14122" xr3:uid="{2D87DB3D-5697-465E-A29F-564FD70D24EE}" name="Column14107"/>
    <tableColumn id="14123" xr3:uid="{D4A6F4CF-8A9B-4482-9337-2CE1C193FCEA}" name="Column14108"/>
    <tableColumn id="14124" xr3:uid="{6BA26DFB-76B9-481C-97A1-2EA123764D0B}" name="Column14109"/>
    <tableColumn id="14125" xr3:uid="{C76677C1-3ADC-4F2C-B4ED-F6410AE39FAE}" name="Column14110"/>
    <tableColumn id="14126" xr3:uid="{46A96F5F-A855-4490-90C7-25A0D6691EED}" name="Column14111"/>
    <tableColumn id="14127" xr3:uid="{00838150-65D6-4506-8371-10A523979BA2}" name="Column14112"/>
    <tableColumn id="14128" xr3:uid="{BA23D741-C2F9-496A-AD7F-9DF8C61EE2E5}" name="Column14113"/>
    <tableColumn id="14129" xr3:uid="{6DB38D27-8463-413E-B4FF-432F37DED28B}" name="Column14114"/>
    <tableColumn id="14130" xr3:uid="{F91A8CC2-087A-45C5-93FE-92CFC9A251CD}" name="Column14115"/>
    <tableColumn id="14131" xr3:uid="{7DA42C55-F00F-46CC-8BAD-CCCD9EA506D6}" name="Column14116"/>
    <tableColumn id="14132" xr3:uid="{E7C7C7CB-849A-42C6-91AD-D533C2752ECB}" name="Column14117"/>
    <tableColumn id="14133" xr3:uid="{5F8F28D6-55F0-4640-B72D-47249B6DFA8F}" name="Column14118"/>
    <tableColumn id="14134" xr3:uid="{7E137A57-7ACA-4B67-BC49-F8ECA7718428}" name="Column14119"/>
    <tableColumn id="14135" xr3:uid="{7F81D397-3CC7-41C3-90FB-0218D7A6FC1B}" name="Column14120"/>
    <tableColumn id="14136" xr3:uid="{12F160D5-C712-49FA-A027-821DB6F394CD}" name="Column14121"/>
    <tableColumn id="14137" xr3:uid="{9F3751C2-76B5-4F9D-87D0-29DAE285AE8E}" name="Column14122"/>
    <tableColumn id="14138" xr3:uid="{EA1BF82B-8F01-4DA6-B60A-951C0FE17874}" name="Column14123"/>
    <tableColumn id="14139" xr3:uid="{594682ED-0572-48B7-9B13-50FA40C21A08}" name="Column14124"/>
    <tableColumn id="14140" xr3:uid="{6463BC2C-91ED-4E21-9641-330C1DD0B995}" name="Column14125"/>
    <tableColumn id="14141" xr3:uid="{ACE7C5A6-CDC4-438C-BD58-7B33425DBEBF}" name="Column14126"/>
    <tableColumn id="14142" xr3:uid="{E843EAD3-A740-4D34-81FE-9D56BC6F3681}" name="Column14127"/>
    <tableColumn id="14143" xr3:uid="{FA7A410F-1F0A-4A2D-BF08-4F7765484590}" name="Column14128"/>
    <tableColumn id="14144" xr3:uid="{15C80DBB-7DA8-4409-B810-95B241BF2530}" name="Column14129"/>
    <tableColumn id="14145" xr3:uid="{78809D0B-C7B7-49A4-B832-BEEC4AA2E13A}" name="Column14130"/>
    <tableColumn id="14146" xr3:uid="{A0B091A0-8781-4947-87AF-CE2E8B38F3FE}" name="Column14131"/>
    <tableColumn id="14147" xr3:uid="{44CFEE8E-F39D-40B3-8DB1-7834265C6C34}" name="Column14132"/>
    <tableColumn id="14148" xr3:uid="{E1DB5451-78A8-40F5-A4B1-61AB6243F215}" name="Column14133"/>
    <tableColumn id="14149" xr3:uid="{28F8B39D-335D-4792-BA17-392A2C7C961D}" name="Column14134"/>
    <tableColumn id="14150" xr3:uid="{E870FFEE-1482-4F44-8095-A70FCCF9EE6F}" name="Column14135"/>
    <tableColumn id="14151" xr3:uid="{BD57CE1E-9176-40FF-B157-809DD50B6957}" name="Column14136"/>
    <tableColumn id="14152" xr3:uid="{30E92ED8-C980-4D9D-816F-5CA909DE6C12}" name="Column14137"/>
    <tableColumn id="14153" xr3:uid="{E84833AB-D726-4722-B6A3-C3B53B61F4AB}" name="Column14138"/>
    <tableColumn id="14154" xr3:uid="{C3D9E5EF-5A43-4535-BD09-4FE6E057DC63}" name="Column14139"/>
    <tableColumn id="14155" xr3:uid="{2129FF09-AE42-4B8C-BEC0-5F4BAE841563}" name="Column14140"/>
    <tableColumn id="14156" xr3:uid="{1DC4665B-E9D3-423B-9F20-43E792E5811A}" name="Column14141"/>
    <tableColumn id="14157" xr3:uid="{5CEF4043-85AE-4C12-A8D4-EEAD5CD4BA68}" name="Column14142"/>
    <tableColumn id="14158" xr3:uid="{10B690D9-9E0E-47F6-B631-16A9B0EE11DE}" name="Column14143"/>
    <tableColumn id="14159" xr3:uid="{2AA7016E-DA93-43B6-BEAF-6BA9187E2869}" name="Column14144"/>
    <tableColumn id="14160" xr3:uid="{568B3123-4915-4214-BFDD-69EE024559DD}" name="Column14145"/>
    <tableColumn id="14161" xr3:uid="{DB7FDC45-2DB4-4619-A220-ED818AEAA7EB}" name="Column14146"/>
    <tableColumn id="14162" xr3:uid="{CD3BA5AC-7E19-4CA1-BA13-566B763CFFD3}" name="Column14147"/>
    <tableColumn id="14163" xr3:uid="{F548816B-016F-44B8-99EE-FF8CFB8EB6C9}" name="Column14148"/>
    <tableColumn id="14164" xr3:uid="{249355FE-3B11-40A5-9AB4-EEB698392993}" name="Column14149"/>
    <tableColumn id="14165" xr3:uid="{CB8C7461-E3BE-4CD8-B525-ACFF6ACE42FD}" name="Column14150"/>
    <tableColumn id="14166" xr3:uid="{91096699-68E8-4BCD-A648-6795A5D32ADF}" name="Column14151"/>
    <tableColumn id="14167" xr3:uid="{DC177F8C-876E-43C3-8D4A-93992AF585CA}" name="Column14152"/>
    <tableColumn id="14168" xr3:uid="{95AA440E-F8FD-4254-B246-A8CBD5718320}" name="Column14153"/>
    <tableColumn id="14169" xr3:uid="{859082E1-2E33-4A6C-A792-044EBCEBCDDC}" name="Column14154"/>
    <tableColumn id="14170" xr3:uid="{684E397C-2C3A-4721-BC3F-AB91D9AD08C3}" name="Column14155"/>
    <tableColumn id="14171" xr3:uid="{3823351D-04EE-440E-B561-4ACD0B279AF0}" name="Column14156"/>
    <tableColumn id="14172" xr3:uid="{68022039-F1A1-4C13-BE76-E2C8B14FE850}" name="Column14157"/>
    <tableColumn id="14173" xr3:uid="{BC5C3CFB-51FF-4279-BACF-C9704C929E5C}" name="Column14158"/>
    <tableColumn id="14174" xr3:uid="{5F100F11-567A-4892-A8A5-1280F167042E}" name="Column14159"/>
    <tableColumn id="14175" xr3:uid="{BA4D4741-5EBC-4F31-B77A-077FF165B1CF}" name="Column14160"/>
    <tableColumn id="14176" xr3:uid="{00A709AD-AB54-48CE-9D64-6FB82502EF5E}" name="Column14161"/>
    <tableColumn id="14177" xr3:uid="{EF94D8DE-EBE7-450B-AE99-922B3CD9F479}" name="Column14162"/>
    <tableColumn id="14178" xr3:uid="{B9077060-C048-4F0C-93D6-A304F2FFAF3F}" name="Column14163"/>
    <tableColumn id="14179" xr3:uid="{19C94C26-71B5-499E-A183-3DF172C6D889}" name="Column14164"/>
    <tableColumn id="14180" xr3:uid="{7FF313D7-4897-4206-9650-FCC456D5F634}" name="Column14165"/>
    <tableColumn id="14181" xr3:uid="{D70869AA-E446-4793-9E9F-78F2E205BB22}" name="Column14166"/>
    <tableColumn id="14182" xr3:uid="{51A4D029-9B52-4AC1-B8DD-A63266270EF6}" name="Column14167"/>
    <tableColumn id="14183" xr3:uid="{B87D9C2D-852C-4515-BC79-34C122021CFF}" name="Column14168"/>
    <tableColumn id="14184" xr3:uid="{9D2223FA-2FD1-4F27-BD4C-98049BD2F551}" name="Column14169"/>
    <tableColumn id="14185" xr3:uid="{55EC3B19-6B8C-4CEF-9B63-037CB42B0E7E}" name="Column14170"/>
    <tableColumn id="14186" xr3:uid="{C56228C1-08CD-47E5-9620-412944A979C9}" name="Column14171"/>
    <tableColumn id="14187" xr3:uid="{D4133CB6-E454-47D6-8ACA-D2BCEB7AA1F9}" name="Column14172"/>
    <tableColumn id="14188" xr3:uid="{541CFEA1-1E13-4202-9C04-0555DA562F69}" name="Column14173"/>
    <tableColumn id="14189" xr3:uid="{29DCC60D-CB5D-4D14-A07B-54E3241E7272}" name="Column14174"/>
    <tableColumn id="14190" xr3:uid="{3D5D8A62-BC18-4987-978B-EA98B7E8515F}" name="Column14175"/>
    <tableColumn id="14191" xr3:uid="{305B98BE-14E3-4D01-A01E-B717125FD4C5}" name="Column14176"/>
    <tableColumn id="14192" xr3:uid="{3D4F8B61-62E0-4DF5-9B68-E7AEF603B274}" name="Column14177"/>
    <tableColumn id="14193" xr3:uid="{70CAE858-4F61-4280-895A-ADFDCC2DA434}" name="Column14178"/>
    <tableColumn id="14194" xr3:uid="{0BE82AC1-2241-46C6-B9E7-87D2A184494B}" name="Column14179"/>
    <tableColumn id="14195" xr3:uid="{5BFFA7C5-87B8-40D1-9705-93D0DD729D1C}" name="Column14180"/>
    <tableColumn id="14196" xr3:uid="{CD645A90-C1AE-42ED-9644-8DFAD2CEC3AC}" name="Column14181"/>
    <tableColumn id="14197" xr3:uid="{B5D42259-CE6D-4884-AC5B-2CA84806A771}" name="Column14182"/>
    <tableColumn id="14198" xr3:uid="{8BC80A9B-E74C-45F9-BE93-D2CF0E687A93}" name="Column14183"/>
    <tableColumn id="14199" xr3:uid="{FA58875F-CCDA-4E5D-8F60-9411BB6B4B17}" name="Column14184"/>
    <tableColumn id="14200" xr3:uid="{346D7EDD-460D-4123-825F-897130D45883}" name="Column14185"/>
    <tableColumn id="14201" xr3:uid="{20989BE6-F644-4B37-AE21-9723974A713A}" name="Column14186"/>
    <tableColumn id="14202" xr3:uid="{9BF13AD7-C697-4482-A025-52416CED133B}" name="Column14187"/>
    <tableColumn id="14203" xr3:uid="{8261BE4E-2F7F-4301-99EA-E34DB5B24E6B}" name="Column14188"/>
    <tableColumn id="14204" xr3:uid="{6F7211FE-5975-41B4-ADB1-95B09C980891}" name="Column14189"/>
    <tableColumn id="14205" xr3:uid="{3B6E2314-A83B-4D19-9055-0AAAC5371524}" name="Column14190"/>
    <tableColumn id="14206" xr3:uid="{B398691D-0EBE-4AB3-9F11-90F43123075D}" name="Column14191"/>
    <tableColumn id="14207" xr3:uid="{A1711109-B782-484F-9353-8BEF1C9470D8}" name="Column14192"/>
    <tableColumn id="14208" xr3:uid="{566C1829-F4B6-4255-9163-233771997F6F}" name="Column14193"/>
    <tableColumn id="14209" xr3:uid="{1F689CBC-3EED-4BFF-802B-28FE6531D30E}" name="Column14194"/>
    <tableColumn id="14210" xr3:uid="{F9D4E1F0-E43E-42DF-9222-168C78F98246}" name="Column14195"/>
    <tableColumn id="14211" xr3:uid="{CD01A544-701D-49B4-BBED-761325174D01}" name="Column14196"/>
    <tableColumn id="14212" xr3:uid="{7F528AF3-76DD-4752-923C-AE2E94AC2F7B}" name="Column14197"/>
    <tableColumn id="14213" xr3:uid="{7F47A81B-B52A-41AE-94A1-0E5E288DAAEA}" name="Column14198"/>
    <tableColumn id="14214" xr3:uid="{91CEFBAD-DBF6-46A8-9C8D-CFA282B2DF5B}" name="Column14199"/>
    <tableColumn id="14215" xr3:uid="{83D71EAF-5522-4D65-947D-F90AD59B9E82}" name="Column14200"/>
    <tableColumn id="14216" xr3:uid="{712FE6DD-A1D9-47F0-A46A-37E0EA2942C3}" name="Column14201"/>
    <tableColumn id="14217" xr3:uid="{5FC00ED4-0809-4F99-8156-87B8AC9B2362}" name="Column14202"/>
    <tableColumn id="14218" xr3:uid="{32516C58-034D-4FBB-959A-7306028D0C7D}" name="Column14203"/>
    <tableColumn id="14219" xr3:uid="{2C6F4091-6514-40C2-87CE-FC6710770352}" name="Column14204"/>
    <tableColumn id="14220" xr3:uid="{33F093F4-0751-4349-A51C-95894B46F224}" name="Column14205"/>
    <tableColumn id="14221" xr3:uid="{23078AF3-1061-4B94-8035-F67627695C75}" name="Column14206"/>
    <tableColumn id="14222" xr3:uid="{85005E3A-1877-4FA8-9970-AAED1784AC98}" name="Column14207"/>
    <tableColumn id="14223" xr3:uid="{01C44788-AE16-4891-BB81-BE01E5CD3925}" name="Column14208"/>
    <tableColumn id="14224" xr3:uid="{7C714867-798F-41EC-A27C-AEAD7988B027}" name="Column14209"/>
    <tableColumn id="14225" xr3:uid="{7E9482B2-752A-4B5D-8F80-81604623B16E}" name="Column14210"/>
    <tableColumn id="14226" xr3:uid="{B3C012DC-7C4C-4980-AD89-358056F6EB49}" name="Column14211"/>
    <tableColumn id="14227" xr3:uid="{6F879191-1B42-468C-9C53-62BAF3A9C6B3}" name="Column14212"/>
    <tableColumn id="14228" xr3:uid="{528250D6-9579-4EC4-B916-8447800F0357}" name="Column14213"/>
    <tableColumn id="14229" xr3:uid="{A25DD5FC-A030-4FA5-A17F-5F676A54DBF5}" name="Column14214"/>
    <tableColumn id="14230" xr3:uid="{367AC838-F8FD-4FF9-9C10-F8522242DCCF}" name="Column14215"/>
    <tableColumn id="14231" xr3:uid="{69B3DFF8-230F-4B18-B6BB-05A8F063F665}" name="Column14216"/>
    <tableColumn id="14232" xr3:uid="{EE39134B-DE4C-4871-8E10-1D56429D218B}" name="Column14217"/>
    <tableColumn id="14233" xr3:uid="{B7DC8578-2BA9-457C-A515-DC2FA8A7E3CC}" name="Column14218"/>
    <tableColumn id="14234" xr3:uid="{BDDCFE6B-30B6-4EA0-8FC5-7C670C80798F}" name="Column14219"/>
    <tableColumn id="14235" xr3:uid="{9AD06870-FA91-4607-BC4C-DE4DE9B6AFD3}" name="Column14220"/>
    <tableColumn id="14236" xr3:uid="{64CC0C99-B0D6-482A-8C54-1C7CA8BC27FB}" name="Column14221"/>
    <tableColumn id="14237" xr3:uid="{4D9CF77E-BBEA-4A19-8B1D-324691664198}" name="Column14222"/>
    <tableColumn id="14238" xr3:uid="{2FF07F14-7FF6-462D-AAF4-784BD44C73C6}" name="Column14223"/>
    <tableColumn id="14239" xr3:uid="{8641E9EF-E94E-414F-BB51-595B86EF4490}" name="Column14224"/>
    <tableColumn id="14240" xr3:uid="{6F47FEE7-1446-43C1-BA98-B8BD61380076}" name="Column14225"/>
    <tableColumn id="14241" xr3:uid="{9E0F8837-6968-4B2A-8A66-9594163F5B6B}" name="Column14226"/>
    <tableColumn id="14242" xr3:uid="{DC9C6DA1-798A-49C1-85DA-538B0DBCE05B}" name="Column14227"/>
    <tableColumn id="14243" xr3:uid="{DA809365-7183-4009-BFB4-81FC16AF8745}" name="Column14228"/>
    <tableColumn id="14244" xr3:uid="{9F4D6069-8971-413B-A00D-CA50A7D6123E}" name="Column14229"/>
    <tableColumn id="14245" xr3:uid="{3E9C5C30-757C-41F7-BFB0-DB29D46CF81C}" name="Column14230"/>
    <tableColumn id="14246" xr3:uid="{0448D7C2-5C1F-4FB7-8407-3E35C692E5A9}" name="Column14231"/>
    <tableColumn id="14247" xr3:uid="{1B4A3EB3-34E8-4E1E-982D-00667B8CE4CF}" name="Column14232"/>
    <tableColumn id="14248" xr3:uid="{96C7EA79-1755-4C90-987C-DAA102AE81F8}" name="Column14233"/>
    <tableColumn id="14249" xr3:uid="{1206937D-C087-4025-A1A8-5F3E247B83E0}" name="Column14234"/>
    <tableColumn id="14250" xr3:uid="{342E484A-820C-4046-A65B-C4E5B4EF792C}" name="Column14235"/>
    <tableColumn id="14251" xr3:uid="{69117689-906C-4339-A586-0A9C7DCDA78F}" name="Column14236"/>
    <tableColumn id="14252" xr3:uid="{69B55BF4-7C1B-4342-BCD6-A9E6B338250A}" name="Column14237"/>
    <tableColumn id="14253" xr3:uid="{1218A39D-65C8-4D54-ACAE-72E5D4114B6D}" name="Column14238"/>
    <tableColumn id="14254" xr3:uid="{1A83CCE4-AA9E-4411-B37C-047480829152}" name="Column14239"/>
    <tableColumn id="14255" xr3:uid="{5D7314BA-B409-43AE-817F-0FABC45302CF}" name="Column14240"/>
    <tableColumn id="14256" xr3:uid="{4C2F9E6E-5FD5-477C-9833-CC575B05039B}" name="Column14241"/>
    <tableColumn id="14257" xr3:uid="{E6AA2BC7-5090-4461-A9B7-A540B059274A}" name="Column14242"/>
    <tableColumn id="14258" xr3:uid="{296E6A10-A66E-4AA3-95DD-F5BCCF0181D1}" name="Column14243"/>
    <tableColumn id="14259" xr3:uid="{DDDFE998-357D-48F4-B286-6CE473F778BF}" name="Column14244"/>
    <tableColumn id="14260" xr3:uid="{F4448D5A-6014-4C5A-9CED-A610E972DFA7}" name="Column14245"/>
    <tableColumn id="14261" xr3:uid="{D993972A-F5B2-429D-956E-6C1C625A82B0}" name="Column14246"/>
    <tableColumn id="14262" xr3:uid="{36D1B6EC-BEEB-4E1E-A293-B4A67C4E604E}" name="Column14247"/>
    <tableColumn id="14263" xr3:uid="{3C306505-AF3B-4A4D-BB17-2048E5097C63}" name="Column14248"/>
    <tableColumn id="14264" xr3:uid="{313367AD-E5ED-474F-BEE6-223FB5BAF78F}" name="Column14249"/>
    <tableColumn id="14265" xr3:uid="{300BA160-742C-4B24-91E6-F84805ED9227}" name="Column14250"/>
    <tableColumn id="14266" xr3:uid="{D57D965F-1D8C-4176-9AED-3102018280E9}" name="Column14251"/>
    <tableColumn id="14267" xr3:uid="{2C18DF02-E84E-4EE7-8DAD-EC261DD60782}" name="Column14252"/>
    <tableColumn id="14268" xr3:uid="{1CE91FBF-4DEB-4327-AC8B-1EC5FF320BB5}" name="Column14253"/>
    <tableColumn id="14269" xr3:uid="{6737FE19-A706-45FE-861A-A1A2011256FC}" name="Column14254"/>
    <tableColumn id="14270" xr3:uid="{75E1EEE1-269C-4A99-8482-402D908C5AAC}" name="Column14255"/>
    <tableColumn id="14271" xr3:uid="{41B4A338-FE3D-4387-BE3F-0588A1A77B86}" name="Column14256"/>
    <tableColumn id="14272" xr3:uid="{5EEC6968-7549-4B7A-AE0D-12CC39E00A53}" name="Column14257"/>
    <tableColumn id="14273" xr3:uid="{B20C7DE3-7999-45C9-8526-840195FD38D1}" name="Column14258"/>
    <tableColumn id="14274" xr3:uid="{EBE4ED3A-2FE3-470D-AD26-E75D18A7F8FB}" name="Column14259"/>
    <tableColumn id="14275" xr3:uid="{FC2481C3-11C2-4BE0-A68B-A4BDD19AB403}" name="Column14260"/>
    <tableColumn id="14276" xr3:uid="{A013A5A8-F5B9-42FE-9F7F-25B417918435}" name="Column14261"/>
    <tableColumn id="14277" xr3:uid="{40172F42-AC48-42CA-BC02-2E33FD114CCB}" name="Column14262"/>
    <tableColumn id="14278" xr3:uid="{C8E1A5A8-11BE-47D9-8260-17DA701E8A6E}" name="Column14263"/>
    <tableColumn id="14279" xr3:uid="{43A78A33-53CC-454F-BC80-A4D6EC1D6FD6}" name="Column14264"/>
    <tableColumn id="14280" xr3:uid="{8E720584-0A00-49A0-A35C-DCBB982EC722}" name="Column14265"/>
    <tableColumn id="14281" xr3:uid="{DE025845-77DF-4768-A565-CEB647332A0C}" name="Column14266"/>
    <tableColumn id="14282" xr3:uid="{9B689CDA-EB0C-405F-B647-48223D69DC26}" name="Column14267"/>
    <tableColumn id="14283" xr3:uid="{2012AC60-3BFE-4C8C-89CD-0888315AA917}" name="Column14268"/>
    <tableColumn id="14284" xr3:uid="{87325060-F21F-4677-B64C-309678B7E40B}" name="Column14269"/>
    <tableColumn id="14285" xr3:uid="{0FE4BD72-14B6-4793-949B-3F0B5FCE6278}" name="Column14270"/>
    <tableColumn id="14286" xr3:uid="{8EE45548-32B4-4EF9-A7D7-D1FD728F37A6}" name="Column14271"/>
    <tableColumn id="14287" xr3:uid="{76961CCC-7931-40E4-A2E5-68581A070C97}" name="Column14272"/>
    <tableColumn id="14288" xr3:uid="{71EE3D40-C5AD-4D01-980B-7BDDBB303B61}" name="Column14273"/>
    <tableColumn id="14289" xr3:uid="{DFE8DEFD-6CCD-4455-B2A5-BC85E2F3A4C5}" name="Column14274"/>
    <tableColumn id="14290" xr3:uid="{CF11A68A-5B29-4CBE-BC23-E2B3771BD93B}" name="Column14275"/>
    <tableColumn id="14291" xr3:uid="{5EBC2F84-7AC9-4C9E-9693-8A2406A09DC7}" name="Column14276"/>
    <tableColumn id="14292" xr3:uid="{1D1F0554-4542-4645-BD21-8E104E2E46CA}" name="Column14277"/>
    <tableColumn id="14293" xr3:uid="{E30CD89A-1591-40EE-8C06-70D7F61FBD8B}" name="Column14278"/>
    <tableColumn id="14294" xr3:uid="{08A88939-5A9A-4131-A0D6-8D5062223CF9}" name="Column14279"/>
    <tableColumn id="14295" xr3:uid="{6B2B1593-FDDA-4AC3-9039-25140176021D}" name="Column14280"/>
    <tableColumn id="14296" xr3:uid="{0D95BA60-8FFA-44F9-B9AB-B4A4B0900148}" name="Column14281"/>
    <tableColumn id="14297" xr3:uid="{C4BBC4D5-9218-4F10-AEAE-8099A99BABBB}" name="Column14282"/>
    <tableColumn id="14298" xr3:uid="{812A5A0B-0691-4C44-AD0A-27A2C94B5B98}" name="Column14283"/>
    <tableColumn id="14299" xr3:uid="{BF999B50-38A4-463D-8206-C1C38DD765F7}" name="Column14284"/>
    <tableColumn id="14300" xr3:uid="{3FE10CFF-78B7-4E95-BC2E-6BA8EC39E016}" name="Column14285"/>
    <tableColumn id="14301" xr3:uid="{84EBAF44-7A5B-404E-8408-37B05DAF971D}" name="Column14286"/>
    <tableColumn id="14302" xr3:uid="{7DF74704-EEF3-496A-A93C-6E61A182F492}" name="Column14287"/>
    <tableColumn id="14303" xr3:uid="{A18E5F77-769E-4356-9CA6-D0220AC47C8D}" name="Column14288"/>
    <tableColumn id="14304" xr3:uid="{54FE3846-1FDC-41F3-A987-AAF30EC1048B}" name="Column14289"/>
    <tableColumn id="14305" xr3:uid="{0C37D9D0-3ECD-4468-B9C4-342A229154DC}" name="Column14290"/>
    <tableColumn id="14306" xr3:uid="{4822574A-CBB5-46ED-9A20-4A9B94AF9F93}" name="Column14291"/>
    <tableColumn id="14307" xr3:uid="{7FFC28A5-523B-4CAC-A631-9936F3FEAFAF}" name="Column14292"/>
    <tableColumn id="14308" xr3:uid="{1F9A886D-835C-4470-8AA8-0DF63CB74566}" name="Column14293"/>
    <tableColumn id="14309" xr3:uid="{AA27968C-BB9C-4B72-8BC6-FE63CA672B1D}" name="Column14294"/>
    <tableColumn id="14310" xr3:uid="{3E9DCDD7-3F9C-493D-BDEE-38D32E9DF494}" name="Column14295"/>
    <tableColumn id="14311" xr3:uid="{C8111014-171B-4C66-912B-02807E7DF8C7}" name="Column14296"/>
    <tableColumn id="14312" xr3:uid="{6ECD3964-AB2E-4975-9D00-7EA630D426FA}" name="Column14297"/>
    <tableColumn id="14313" xr3:uid="{6E44AEAE-88FB-4131-A803-63DD682A2D17}" name="Column14298"/>
    <tableColumn id="14314" xr3:uid="{209A59F7-FAF2-4902-9B57-28616375537E}" name="Column14299"/>
    <tableColumn id="14315" xr3:uid="{09B25D58-2E66-42FD-93D8-5D048C9E87FF}" name="Column14300"/>
    <tableColumn id="14316" xr3:uid="{742D87C6-F6A0-4091-82E3-A74996F585B5}" name="Column14301"/>
    <tableColumn id="14317" xr3:uid="{99777EDE-FD64-4D53-978C-9DA04304F3EE}" name="Column14302"/>
    <tableColumn id="14318" xr3:uid="{BD801AFE-7D53-43A7-B970-B2E6890397D9}" name="Column14303"/>
    <tableColumn id="14319" xr3:uid="{75B0CA8E-623F-488B-9036-D195BD5A6C3B}" name="Column14304"/>
    <tableColumn id="14320" xr3:uid="{67D5ADD9-378E-4315-9A56-0B70CB5970A4}" name="Column14305"/>
    <tableColumn id="14321" xr3:uid="{1644C7DB-F715-4881-B848-93A062F30AFD}" name="Column14306"/>
    <tableColumn id="14322" xr3:uid="{E5BC414A-A79C-48EE-ACDE-590AA1BF5BE1}" name="Column14307"/>
    <tableColumn id="14323" xr3:uid="{E7F4BF0B-96FF-4180-9AA6-BD88EEDF0488}" name="Column14308"/>
    <tableColumn id="14324" xr3:uid="{364EB744-C293-4706-8E2D-17FAAA755D65}" name="Column14309"/>
    <tableColumn id="14325" xr3:uid="{35CCF034-212F-4191-A519-486C016DD76F}" name="Column14310"/>
    <tableColumn id="14326" xr3:uid="{B53D2EE2-057D-4AC2-AA4F-237E60F0A9AB}" name="Column14311"/>
    <tableColumn id="14327" xr3:uid="{4EC2A082-954D-4799-A9BB-17ED9D8190BE}" name="Column14312"/>
    <tableColumn id="14328" xr3:uid="{66DC47C4-A5C4-48A5-A599-03A5490E6CF9}" name="Column14313"/>
    <tableColumn id="14329" xr3:uid="{420DC2C0-D75C-40EC-A35B-40E5A5BDE28F}" name="Column14314"/>
    <tableColumn id="14330" xr3:uid="{353A5623-60A1-416A-9762-388908EEEB0A}" name="Column14315"/>
    <tableColumn id="14331" xr3:uid="{2938C08E-CBE4-4F79-B76C-BF32227A0ECE}" name="Column14316"/>
    <tableColumn id="14332" xr3:uid="{972E54EF-CC3C-4479-8897-8D66A076FF3F}" name="Column14317"/>
    <tableColumn id="14333" xr3:uid="{1C0F0AFF-8B43-4402-A145-7588E65D1129}" name="Column14318"/>
    <tableColumn id="14334" xr3:uid="{1BA24E9E-FA21-4F5C-AF4D-D02633E37A53}" name="Column14319"/>
    <tableColumn id="14335" xr3:uid="{3CF4ED62-F440-4360-9873-CE2BF2B689D2}" name="Column14320"/>
    <tableColumn id="14336" xr3:uid="{60F44FE6-00DA-4AAC-B3BA-E6D27FBE88CA}" name="Column14321"/>
    <tableColumn id="14337" xr3:uid="{16103D3E-3DB6-4643-ABB3-F15006ED80B3}" name="Column14322"/>
    <tableColumn id="14338" xr3:uid="{87D9DD6F-246F-484E-828B-223804FAC746}" name="Column14323"/>
    <tableColumn id="14339" xr3:uid="{FE264273-336E-4958-B65A-9FB4E96F361E}" name="Column14324"/>
    <tableColumn id="14340" xr3:uid="{746EFBDF-7E1B-4812-BD96-4B0900D8BBCA}" name="Column14325"/>
    <tableColumn id="14341" xr3:uid="{8B9923C9-424B-4559-88D6-06E0946E3E72}" name="Column14326"/>
    <tableColumn id="14342" xr3:uid="{2130C63C-86E7-4746-AF89-B8CBAE83AE0D}" name="Column14327"/>
    <tableColumn id="14343" xr3:uid="{7CE9F81A-251F-4650-A438-E1645F0501A8}" name="Column14328"/>
    <tableColumn id="14344" xr3:uid="{998E03D7-21F3-4698-AEE2-B019E330B98C}" name="Column14329"/>
    <tableColumn id="14345" xr3:uid="{4ECCA3BE-E6B5-4682-8C9C-ED2632BDAD54}" name="Column14330"/>
    <tableColumn id="14346" xr3:uid="{81C2E77E-4D60-4308-A3AB-D9E58F89B036}" name="Column14331"/>
    <tableColumn id="14347" xr3:uid="{357949B4-DE6D-47F7-BEDE-87E646B060BB}" name="Column14332"/>
    <tableColumn id="14348" xr3:uid="{22C362B4-9B53-4BEF-83CE-4A87675FF85D}" name="Column14333"/>
    <tableColumn id="14349" xr3:uid="{6F77FE66-8978-4B53-8902-0BC2F7A532C0}" name="Column14334"/>
    <tableColumn id="14350" xr3:uid="{87AC20EF-6279-453A-B633-A68FA309425A}" name="Column14335"/>
    <tableColumn id="14351" xr3:uid="{05DBF853-E4DE-42AE-83A1-689CA15A4C9D}" name="Column14336"/>
    <tableColumn id="14352" xr3:uid="{FAE7DDA8-E853-4CEE-95E2-2849BC56335C}" name="Column14337"/>
    <tableColumn id="14353" xr3:uid="{00D2679E-9FDB-47A2-9951-4083F10C3AE1}" name="Column14338"/>
    <tableColumn id="14354" xr3:uid="{AD47F1F2-4AF4-45A0-81C2-E4BFE7C1AA7C}" name="Column14339"/>
    <tableColumn id="14355" xr3:uid="{F4838757-9B81-4409-991B-35B6080D3B14}" name="Column14340"/>
    <tableColumn id="14356" xr3:uid="{4C79C7DF-3F78-491E-B175-6840E464517E}" name="Column14341"/>
    <tableColumn id="14357" xr3:uid="{323C3136-F7EC-4198-8F86-CD1B48CC110F}" name="Column14342"/>
    <tableColumn id="14358" xr3:uid="{15C40831-FED5-4929-A5F7-1DD5611AD054}" name="Column14343"/>
    <tableColumn id="14359" xr3:uid="{F1C87559-A025-4ECF-96DE-5AEE1D243B47}" name="Column14344"/>
    <tableColumn id="14360" xr3:uid="{8BBAFCA2-8314-421C-9E70-58555792676C}" name="Column14345"/>
    <tableColumn id="14361" xr3:uid="{75341168-451B-4EAC-8E39-5270CC769E89}" name="Column14346"/>
    <tableColumn id="14362" xr3:uid="{C2B0B84D-290A-48DE-89C9-1B3954C81E58}" name="Column14347"/>
    <tableColumn id="14363" xr3:uid="{2C273D61-809A-4604-A071-B96AE9DF3454}" name="Column14348"/>
    <tableColumn id="14364" xr3:uid="{0F65451D-8EA4-4BB9-9402-DE13BD9531D7}" name="Column14349"/>
    <tableColumn id="14365" xr3:uid="{0283BF62-E911-415B-8ADF-CF6C06AECAE6}" name="Column14350"/>
    <tableColumn id="14366" xr3:uid="{2A548D10-18E2-4710-B37E-B84C70FF6830}" name="Column14351"/>
    <tableColumn id="14367" xr3:uid="{204AB54A-C5CD-4AE4-93ED-811BD7ED21EF}" name="Column14352"/>
    <tableColumn id="14368" xr3:uid="{9A553379-4500-47B6-AFAE-1E8957A0F419}" name="Column14353"/>
    <tableColumn id="14369" xr3:uid="{1C990DE3-421F-465A-B123-E24763963633}" name="Column14354"/>
    <tableColumn id="14370" xr3:uid="{155493B5-5063-4FD7-8B33-13D598B83931}" name="Column14355"/>
    <tableColumn id="14371" xr3:uid="{4F37BDF7-44DF-48EB-9309-9A52C1A07965}" name="Column14356"/>
    <tableColumn id="14372" xr3:uid="{8ACDBF91-5CFB-48EB-A58A-E1C5CC869BC2}" name="Column14357"/>
    <tableColumn id="14373" xr3:uid="{2CF22EB4-C1F7-44B5-9D72-3B57DFED0A0F}" name="Column14358"/>
    <tableColumn id="14374" xr3:uid="{B363C4E2-19AA-49AA-AE73-5DF20C9700F1}" name="Column14359"/>
    <tableColumn id="14375" xr3:uid="{CA140741-5EA8-4CA0-A273-6D3B189F817B}" name="Column14360"/>
    <tableColumn id="14376" xr3:uid="{2982AECA-DA37-4113-B72C-D0D0509C085D}" name="Column14361"/>
    <tableColumn id="14377" xr3:uid="{46596B74-9368-43CD-B53F-6A5FA6868216}" name="Column14362"/>
    <tableColumn id="14378" xr3:uid="{8A2A9967-BFF2-4A8A-A381-1E19F6997392}" name="Column14363"/>
    <tableColumn id="14379" xr3:uid="{B210EDE0-F657-4BE3-B7F3-CA76FB7FE278}" name="Column14364"/>
    <tableColumn id="14380" xr3:uid="{884D01C2-287F-4908-AF09-8A7696E190D5}" name="Column14365"/>
    <tableColumn id="14381" xr3:uid="{5186FC99-D570-4A6E-992D-D0A13D052ECD}" name="Column14366"/>
    <tableColumn id="14382" xr3:uid="{D25B6DC9-3403-4B07-B70E-D79A63B1A0A5}" name="Column14367"/>
    <tableColumn id="14383" xr3:uid="{45F11C0C-6552-49D4-9770-D4C14C5AF90D}" name="Column14368"/>
    <tableColumn id="14384" xr3:uid="{6C014143-D13A-45EF-8214-7A552E3D4935}" name="Column14369"/>
    <tableColumn id="14385" xr3:uid="{70599D10-608A-4D08-8DA2-5E6288AD66B7}" name="Column14370"/>
    <tableColumn id="14386" xr3:uid="{3B59EE38-DB5C-4143-8A50-B6A6B855114D}" name="Column14371"/>
    <tableColumn id="14387" xr3:uid="{E976B1F1-9C33-4A84-9E53-AE007ED6EDD2}" name="Column14372"/>
    <tableColumn id="14388" xr3:uid="{E5C134E4-B05B-4B6C-B444-9F1384163DF3}" name="Column14373"/>
    <tableColumn id="14389" xr3:uid="{AA32384C-30AB-441E-999A-EFCB56CBDF5D}" name="Column14374"/>
    <tableColumn id="14390" xr3:uid="{51D52FCA-C30F-4AF1-8B0F-BA18F6752CA4}" name="Column14375"/>
    <tableColumn id="14391" xr3:uid="{DD44403A-C5D4-4B6D-AD49-0162EEE10AFD}" name="Column14376"/>
    <tableColumn id="14392" xr3:uid="{365722F3-8BD5-4628-B666-D6208B6622B1}" name="Column14377"/>
    <tableColumn id="14393" xr3:uid="{FB181AFC-B971-404A-92D8-025B0A6FCC9E}" name="Column14378"/>
    <tableColumn id="14394" xr3:uid="{C923A19D-C7D3-4031-8AC3-55EEE4213075}" name="Column14379"/>
    <tableColumn id="14395" xr3:uid="{D67F532C-4336-4895-812C-40911AD8AC79}" name="Column14380"/>
    <tableColumn id="14396" xr3:uid="{62F0D25B-C198-40FF-A888-44249457129F}" name="Column14381"/>
    <tableColumn id="14397" xr3:uid="{275E5CAF-ED2A-4D98-A423-1C583436D715}" name="Column14382"/>
    <tableColumn id="14398" xr3:uid="{50C24262-CF8C-4286-B38C-3374C5F15D21}" name="Column14383"/>
    <tableColumn id="14399" xr3:uid="{5E6E6464-585C-4468-B893-A7E9975FA025}" name="Column14384"/>
    <tableColumn id="14400" xr3:uid="{8804081D-4F64-4A5D-BB97-CAC5EE06F117}" name="Column14385"/>
    <tableColumn id="14401" xr3:uid="{F9085D18-3C53-44A6-A3A5-B238ED8E1B85}" name="Column14386"/>
    <tableColumn id="14402" xr3:uid="{75631B60-44C3-4C71-A8D5-0F442469026D}" name="Column14387"/>
    <tableColumn id="14403" xr3:uid="{8E8BB03E-B1BA-4966-8549-C0224C5BC862}" name="Column14388"/>
    <tableColumn id="14404" xr3:uid="{097EFB9D-CB6D-4D56-83EC-D8C096AA3B89}" name="Column14389"/>
    <tableColumn id="14405" xr3:uid="{B9E3C27C-FDD7-4C20-9BEF-7EFE98DFE9E7}" name="Column14390"/>
    <tableColumn id="14406" xr3:uid="{7D3005DD-384C-4AA7-9B57-3974EAFF8D22}" name="Column14391"/>
    <tableColumn id="14407" xr3:uid="{062E7FAA-873D-48E0-8EEE-468CB1866EEF}" name="Column14392"/>
    <tableColumn id="14408" xr3:uid="{E3017D43-C5BE-4E19-AF79-3F6B621232A0}" name="Column14393"/>
    <tableColumn id="14409" xr3:uid="{AE9F3E57-0F93-4311-92D9-27905A64868A}" name="Column14394"/>
    <tableColumn id="14410" xr3:uid="{5FB2CFF1-3F74-4CC9-AA61-6BE055A2C12E}" name="Column14395"/>
    <tableColumn id="14411" xr3:uid="{92F35338-58F5-44C9-AC5E-73E28873CE80}" name="Column14396"/>
    <tableColumn id="14412" xr3:uid="{D08CD169-9379-4AD9-9188-B50E92FC846D}" name="Column14397"/>
    <tableColumn id="14413" xr3:uid="{C07DFF82-E17B-446E-BE1A-DB20A19A053E}" name="Column14398"/>
    <tableColumn id="14414" xr3:uid="{DA7708F2-5678-493F-9FC7-AD439F86901E}" name="Column14399"/>
    <tableColumn id="14415" xr3:uid="{1AEE7DEE-4F31-49D3-AB7E-0C739978A5B4}" name="Column14400"/>
    <tableColumn id="14416" xr3:uid="{41D46D2E-A53E-4A54-AACA-0E5E4521B1A1}" name="Column14401"/>
    <tableColumn id="14417" xr3:uid="{FD7BAD8C-B8B7-43F7-AFF6-1359DA79A7F2}" name="Column14402"/>
    <tableColumn id="14418" xr3:uid="{4E560D37-4A1F-4965-B1A2-81C500C713D3}" name="Column14403"/>
    <tableColumn id="14419" xr3:uid="{E9B55B69-A18A-4D98-9125-EFAB61E46849}" name="Column14404"/>
    <tableColumn id="14420" xr3:uid="{44011952-927B-413D-9DFA-A9C5D46B2BF3}" name="Column14405"/>
    <tableColumn id="14421" xr3:uid="{194870AA-92C3-4BEE-9C33-EDB136666D53}" name="Column14406"/>
    <tableColumn id="14422" xr3:uid="{A6B3418E-8161-4C5A-A8C3-7A21F085E2C0}" name="Column14407"/>
    <tableColumn id="14423" xr3:uid="{D4E78B2E-72D2-4DE0-ADA6-8584215F9E10}" name="Column14408"/>
    <tableColumn id="14424" xr3:uid="{C9D97A32-F4B3-47B5-B4ED-18998E5D8D53}" name="Column14409"/>
    <tableColumn id="14425" xr3:uid="{CAFD5BF5-86FA-40F6-BC20-8F766087DDB6}" name="Column14410"/>
    <tableColumn id="14426" xr3:uid="{07B201CE-25A3-4AB5-97BB-8CC5FE7D3EDB}" name="Column14411"/>
    <tableColumn id="14427" xr3:uid="{498B3345-442F-45A1-9E9F-4244EF007D10}" name="Column14412"/>
    <tableColumn id="14428" xr3:uid="{D049F121-4111-4071-B601-6CBBA73643A8}" name="Column14413"/>
    <tableColumn id="14429" xr3:uid="{D203E0A6-DD6D-4D1D-9B63-8345CAE82DF1}" name="Column14414"/>
    <tableColumn id="14430" xr3:uid="{76AEE85C-31E2-48E9-8F8E-C54FB53D0B61}" name="Column14415"/>
    <tableColumn id="14431" xr3:uid="{6EB48EA5-F8AD-4D61-8455-02A28A932BA4}" name="Column14416"/>
    <tableColumn id="14432" xr3:uid="{E4234F51-3375-4C7D-A737-FCB4F454E6E4}" name="Column14417"/>
    <tableColumn id="14433" xr3:uid="{B57C16ED-FBDB-4922-876C-59B6A736A595}" name="Column14418"/>
    <tableColumn id="14434" xr3:uid="{69691A15-F74C-4554-809B-79A1C9207F8E}" name="Column14419"/>
    <tableColumn id="14435" xr3:uid="{11877332-4624-4EB2-B893-41F8CAF635D9}" name="Column14420"/>
    <tableColumn id="14436" xr3:uid="{8B9146D5-A582-4A6D-B602-EDD3DFAD7E26}" name="Column14421"/>
    <tableColumn id="14437" xr3:uid="{7AF793CA-3A5B-47D7-8799-968F336EAC02}" name="Column14422"/>
    <tableColumn id="14438" xr3:uid="{03121A46-FB9E-4419-8022-3B018527B83B}" name="Column14423"/>
    <tableColumn id="14439" xr3:uid="{365A3244-53E5-44BC-A663-39958035514E}" name="Column14424"/>
    <tableColumn id="14440" xr3:uid="{8861971B-C649-4263-A96F-512A80B8591C}" name="Column14425"/>
    <tableColumn id="14441" xr3:uid="{A8625019-FA3F-4C47-B63E-96E328CE07EF}" name="Column14426"/>
    <tableColumn id="14442" xr3:uid="{A3D3BC4D-B19F-45A8-A990-771FC0B20D35}" name="Column14427"/>
    <tableColumn id="14443" xr3:uid="{329566D0-8773-4161-A264-3E8599B6D5BB}" name="Column14428"/>
    <tableColumn id="14444" xr3:uid="{81E91B04-48F5-4793-A4AA-893C30B90710}" name="Column14429"/>
    <tableColumn id="14445" xr3:uid="{51BC3720-95A7-42D7-A934-581A3C9E9A2F}" name="Column14430"/>
    <tableColumn id="14446" xr3:uid="{61F9F660-401E-47A3-A6C0-D458ADA7010B}" name="Column14431"/>
    <tableColumn id="14447" xr3:uid="{6071D6C9-B5E9-431D-BAFC-4470D6894F74}" name="Column14432"/>
    <tableColumn id="14448" xr3:uid="{A0C09998-B350-48A4-A67F-FAE0F31E4537}" name="Column14433"/>
    <tableColumn id="14449" xr3:uid="{1D1B731F-4F25-4524-A7E3-091525978F93}" name="Column14434"/>
    <tableColumn id="14450" xr3:uid="{93E847DF-9E28-45BE-A69A-B5BEA71C1151}" name="Column14435"/>
    <tableColumn id="14451" xr3:uid="{8AC919AD-D8C6-49AF-88BC-2376F4D4A20A}" name="Column14436"/>
    <tableColumn id="14452" xr3:uid="{8FCC16BC-148D-49BD-8E6E-0F15C7177472}" name="Column14437"/>
    <tableColumn id="14453" xr3:uid="{E2EA0404-22EF-4CF1-80A8-E2AA529E8496}" name="Column14438"/>
    <tableColumn id="14454" xr3:uid="{FE6B9187-B778-4EBD-A58B-41B424E524B4}" name="Column14439"/>
    <tableColumn id="14455" xr3:uid="{8532F8DE-992D-4571-9405-53C465454919}" name="Column14440"/>
    <tableColumn id="14456" xr3:uid="{7D9561D2-E404-4417-8CFE-D4E748CE6469}" name="Column14441"/>
    <tableColumn id="14457" xr3:uid="{2B66CD38-3403-4F10-97C8-85296AB9B3B4}" name="Column14442"/>
    <tableColumn id="14458" xr3:uid="{B072F5A1-2602-41D8-B5AD-93140D237785}" name="Column14443"/>
    <tableColumn id="14459" xr3:uid="{1C61A9AB-4D56-47AA-B7B9-E7E5AD3E0B2C}" name="Column14444"/>
    <tableColumn id="14460" xr3:uid="{A81B47CF-B991-4D40-8B26-E0391131F305}" name="Column14445"/>
    <tableColumn id="14461" xr3:uid="{C24B0856-56FC-47F4-8FED-3E3B8A74348A}" name="Column14446"/>
    <tableColumn id="14462" xr3:uid="{824C7F62-001B-42A7-B9C8-8AF5DCC80B20}" name="Column14447"/>
    <tableColumn id="14463" xr3:uid="{33DF3AFD-0468-48D9-8261-50B684051E21}" name="Column14448"/>
    <tableColumn id="14464" xr3:uid="{C0287695-9963-4768-A2A7-0E84A83CEDD3}" name="Column14449"/>
    <tableColumn id="14465" xr3:uid="{A98FFF4B-14B1-4A41-B865-E1596E4045DD}" name="Column14450"/>
    <tableColumn id="14466" xr3:uid="{6708CCC3-23F9-4486-ADFD-F2A0967C3482}" name="Column14451"/>
    <tableColumn id="14467" xr3:uid="{635C6C3C-F8E7-48BE-B3CB-270C37A72F1C}" name="Column14452"/>
    <tableColumn id="14468" xr3:uid="{6723E6E4-744F-4184-8562-93731743FFA8}" name="Column14453"/>
    <tableColumn id="14469" xr3:uid="{34B1A07D-16B8-4824-87BA-0724DF284264}" name="Column14454"/>
    <tableColumn id="14470" xr3:uid="{AF5CB2CC-465B-4C63-BAAD-9886ECE1488B}" name="Column14455"/>
    <tableColumn id="14471" xr3:uid="{B1331763-2978-4B36-B5A3-66E43F445246}" name="Column14456"/>
    <tableColumn id="14472" xr3:uid="{46BB61F3-B5DE-457E-AC4A-26D93BDE9389}" name="Column14457"/>
    <tableColumn id="14473" xr3:uid="{592ED92E-D346-4FEC-BFBD-5B03F1D35286}" name="Column14458"/>
    <tableColumn id="14474" xr3:uid="{8D8FB24D-4421-4736-9468-307B88A4A9F7}" name="Column14459"/>
    <tableColumn id="14475" xr3:uid="{56E05D0E-B56B-4D57-87D6-312183F99BAA}" name="Column14460"/>
    <tableColumn id="14476" xr3:uid="{D96C2425-E124-4816-81C5-0425657F50A2}" name="Column14461"/>
    <tableColumn id="14477" xr3:uid="{9FAA1CEA-714D-47D4-BC4B-3751770699AF}" name="Column14462"/>
    <tableColumn id="14478" xr3:uid="{1B87A96B-D179-4B20-A064-21602F8E2F02}" name="Column14463"/>
    <tableColumn id="14479" xr3:uid="{22724C89-FDA2-4F4D-B81A-A8E8472F3EC7}" name="Column14464"/>
    <tableColumn id="14480" xr3:uid="{83E7FDF4-C115-462C-A207-EA94908C9CCF}" name="Column14465"/>
    <tableColumn id="14481" xr3:uid="{6F7C8053-B0AF-4459-B52D-270314D85793}" name="Column14466"/>
    <tableColumn id="14482" xr3:uid="{736C89CF-C52D-4E5C-8823-A68633A7AABB}" name="Column14467"/>
    <tableColumn id="14483" xr3:uid="{A7EB5020-5FE3-4C86-B1F9-6FB939A6B008}" name="Column14468"/>
    <tableColumn id="14484" xr3:uid="{4FC48A14-8E47-4BB0-AB39-00B762E7FF40}" name="Column14469"/>
    <tableColumn id="14485" xr3:uid="{4536E9AF-F303-4A35-ADD4-AD4153143EF9}" name="Column14470"/>
    <tableColumn id="14486" xr3:uid="{1E7DDF8D-CA2E-4306-940E-B9B9A9AC2D75}" name="Column14471"/>
    <tableColumn id="14487" xr3:uid="{94DCA841-C159-4B4E-8EEF-B527EF104B0E}" name="Column14472"/>
    <tableColumn id="14488" xr3:uid="{8608E18C-C586-4CEF-8588-D6F3F1641F11}" name="Column14473"/>
    <tableColumn id="14489" xr3:uid="{6F854B09-A0A8-4EAF-AEA1-1A83779C8382}" name="Column14474"/>
    <tableColumn id="14490" xr3:uid="{97640E9C-7DF1-4A7C-BDB3-896098DB1E24}" name="Column14475"/>
    <tableColumn id="14491" xr3:uid="{20F91B7E-6406-4469-8564-4D6F04DB012E}" name="Column14476"/>
    <tableColumn id="14492" xr3:uid="{E6BD30BD-F601-4D9D-972C-6B0F5727DA3D}" name="Column14477"/>
    <tableColumn id="14493" xr3:uid="{65BCACEF-0B6D-4A6A-A806-1A8152E0B690}" name="Column14478"/>
    <tableColumn id="14494" xr3:uid="{50C33498-785A-4EA3-B05B-6BE99A232AF3}" name="Column14479"/>
    <tableColumn id="14495" xr3:uid="{6C23FB2D-E3EE-41AF-88D3-DD0C81572C80}" name="Column14480"/>
    <tableColumn id="14496" xr3:uid="{BB3A48BA-DAB1-4851-BD08-2142F4779DCE}" name="Column14481"/>
    <tableColumn id="14497" xr3:uid="{56DC91E3-87B0-4E8D-8245-102D8E4134AB}" name="Column14482"/>
    <tableColumn id="14498" xr3:uid="{1CEDA1DE-7C03-46CE-AD17-523122130F80}" name="Column14483"/>
    <tableColumn id="14499" xr3:uid="{9FC1C6C5-32E6-446B-8892-41A347B44177}" name="Column14484"/>
    <tableColumn id="14500" xr3:uid="{02B8295F-97B2-4EAE-99A4-0DFF38C29A84}" name="Column14485"/>
    <tableColumn id="14501" xr3:uid="{5DE0E753-930B-4F89-9ED1-1BE9455E509C}" name="Column14486"/>
    <tableColumn id="14502" xr3:uid="{BF95CAF1-582E-4996-A14E-4054624CF016}" name="Column14487"/>
    <tableColumn id="14503" xr3:uid="{0EB6B765-0F53-4823-9EE1-9E928383B7D5}" name="Column14488"/>
    <tableColumn id="14504" xr3:uid="{3516130D-879B-4D67-9D68-32ECF996AEB1}" name="Column14489"/>
    <tableColumn id="14505" xr3:uid="{E017809B-F51B-41C7-AC50-80B3CEF51005}" name="Column14490"/>
    <tableColumn id="14506" xr3:uid="{4140DBAD-D192-4172-A7A3-24AB2A0157F3}" name="Column14491"/>
    <tableColumn id="14507" xr3:uid="{5BBCB721-3F0B-4FF0-8332-8FBE6DA5BF8C}" name="Column14492"/>
    <tableColumn id="14508" xr3:uid="{DFB0052D-CF0B-4E55-B25C-BFF8884E90F8}" name="Column14493"/>
    <tableColumn id="14509" xr3:uid="{251179C1-087A-4335-8793-19288833F23E}" name="Column14494"/>
    <tableColumn id="14510" xr3:uid="{DF2B80C5-802D-4E5B-BEC9-E4547140C966}" name="Column14495"/>
    <tableColumn id="14511" xr3:uid="{C2AA51BD-F46B-48FD-BE37-93F689DE65BA}" name="Column14496"/>
    <tableColumn id="14512" xr3:uid="{036FC6A5-E8E1-4C7E-9AB4-11E20E0B49AC}" name="Column14497"/>
    <tableColumn id="14513" xr3:uid="{F509F98E-05BD-4F0E-A552-3875A75375DF}" name="Column14498"/>
    <tableColumn id="14514" xr3:uid="{EBE6D657-385B-4A49-96B9-73D127F63644}" name="Column14499"/>
    <tableColumn id="14515" xr3:uid="{A0BED9EF-BC32-4390-8944-C258B9B8656E}" name="Column14500"/>
    <tableColumn id="14516" xr3:uid="{D542A725-B6A1-406A-9EC9-51A3973BE579}" name="Column14501"/>
    <tableColumn id="14517" xr3:uid="{9546B0B6-2515-44F7-A5DD-BB0A436A8593}" name="Column14502"/>
    <tableColumn id="14518" xr3:uid="{07D2025E-3361-4D17-83E4-3B67401E35AD}" name="Column14503"/>
    <tableColumn id="14519" xr3:uid="{02EB21C2-5CE0-4412-A6CD-33BB14F8D9E4}" name="Column14504"/>
    <tableColumn id="14520" xr3:uid="{BCB66720-98B7-43C8-8E34-9827BE74F4A6}" name="Column14505"/>
    <tableColumn id="14521" xr3:uid="{992AB3EE-166F-4F27-8745-DBE77CA4ED70}" name="Column14506"/>
    <tableColumn id="14522" xr3:uid="{7FF94113-4A9D-46B8-AB94-A4DA27508B11}" name="Column14507"/>
    <tableColumn id="14523" xr3:uid="{F5992F30-DEB7-420F-8A8F-86BC7FEBEE38}" name="Column14508"/>
    <tableColumn id="14524" xr3:uid="{65B7F699-045B-4388-AFDC-73B643452F1F}" name="Column14509"/>
    <tableColumn id="14525" xr3:uid="{9175B96B-F83A-4AEC-95F8-5B74C948D06B}" name="Column14510"/>
    <tableColumn id="14526" xr3:uid="{8B1CDD06-CDD1-40D9-8FB1-D876002C4FFB}" name="Column14511"/>
    <tableColumn id="14527" xr3:uid="{5726ADBE-86DC-4D50-AB71-DE9D21AE2431}" name="Column14512"/>
    <tableColumn id="14528" xr3:uid="{FD8A2D2C-37BD-427A-A304-606E131693E9}" name="Column14513"/>
    <tableColumn id="14529" xr3:uid="{227A2F97-0769-4C87-9722-C07A01F713E5}" name="Column14514"/>
    <tableColumn id="14530" xr3:uid="{9A2D3F01-190A-4E88-8A9C-6D4CE13A8C08}" name="Column14515"/>
    <tableColumn id="14531" xr3:uid="{84EFF55A-ABFC-43A2-BED3-9A927F04C8A8}" name="Column14516"/>
    <tableColumn id="14532" xr3:uid="{87E2D81C-2D0C-4F2A-89D9-7595803E7B3E}" name="Column14517"/>
    <tableColumn id="14533" xr3:uid="{2812946E-E072-4BD5-9024-2E2C710410DB}" name="Column14518"/>
    <tableColumn id="14534" xr3:uid="{0470D70B-FAE3-48C7-97F2-0089C9BEDE5E}" name="Column14519"/>
    <tableColumn id="14535" xr3:uid="{4DB98D40-F44B-4AA3-B32D-45F9E7E48F93}" name="Column14520"/>
    <tableColumn id="14536" xr3:uid="{EF86804F-990E-4FC9-A5E1-A883DAAE1FA2}" name="Column14521"/>
    <tableColumn id="14537" xr3:uid="{2CE77EDA-A474-40F3-A784-6A3A2E64D407}" name="Column14522"/>
    <tableColumn id="14538" xr3:uid="{F3CFA2CA-B656-4251-BA1A-F21FAE314B7F}" name="Column14523"/>
    <tableColumn id="14539" xr3:uid="{A484EDEA-150F-475E-B6D0-92F40A379D42}" name="Column14524"/>
    <tableColumn id="14540" xr3:uid="{CD9CEF3F-5A30-4270-AEC0-DD1F690F5465}" name="Column14525"/>
    <tableColumn id="14541" xr3:uid="{A6AFBF39-79C7-4633-8EC4-2102C18986B2}" name="Column14526"/>
    <tableColumn id="14542" xr3:uid="{8CAD24D2-D1CC-4ADC-A448-0EB219F65A3A}" name="Column14527"/>
    <tableColumn id="14543" xr3:uid="{5EC411CB-7C10-446C-B6E4-86B8DF5C88DB}" name="Column14528"/>
    <tableColumn id="14544" xr3:uid="{EF81506C-48D4-4126-8808-CDFDCD50D2E3}" name="Column14529"/>
    <tableColumn id="14545" xr3:uid="{7A521600-C70B-44E6-A12B-1EF3E60B9C1B}" name="Column14530"/>
    <tableColumn id="14546" xr3:uid="{2BAA120A-3E94-4CCD-931C-7F09CB73C7BC}" name="Column14531"/>
    <tableColumn id="14547" xr3:uid="{CDCB8404-A998-49EA-913E-744A4C9A6319}" name="Column14532"/>
    <tableColumn id="14548" xr3:uid="{5295B174-55BF-4EBE-BFC2-6D38635342C8}" name="Column14533"/>
    <tableColumn id="14549" xr3:uid="{A65BD771-97B4-4B26-BD20-FBAA81FC7674}" name="Column14534"/>
    <tableColumn id="14550" xr3:uid="{426EDFE7-7D8F-43A8-87DC-4D903E4CA9F4}" name="Column14535"/>
    <tableColumn id="14551" xr3:uid="{4CAA106D-6F62-42DF-A380-6DEAA9C6595D}" name="Column14536"/>
    <tableColumn id="14552" xr3:uid="{22543969-84D0-4931-8BC2-EC1512F48730}" name="Column14537"/>
    <tableColumn id="14553" xr3:uid="{59CDA4BE-7BDC-4D8C-824B-FABD2AB5612D}" name="Column14538"/>
    <tableColumn id="14554" xr3:uid="{0FC6064A-7CA3-4DBA-8F4A-4511981C2839}" name="Column14539"/>
    <tableColumn id="14555" xr3:uid="{63364D9C-1F7C-4BC6-8342-859DFD1A66AF}" name="Column14540"/>
    <tableColumn id="14556" xr3:uid="{0464A0A7-AEEF-40AB-B1BD-B185CBF981A8}" name="Column14541"/>
    <tableColumn id="14557" xr3:uid="{EDE4C9D9-6EC4-4152-BD0A-7A3CBFD34857}" name="Column14542"/>
    <tableColumn id="14558" xr3:uid="{9DF0F5FF-0BEB-4909-A2F2-BB5329F72194}" name="Column14543"/>
    <tableColumn id="14559" xr3:uid="{FDE7CF52-816A-4A3E-9641-26B953BCFB35}" name="Column14544"/>
    <tableColumn id="14560" xr3:uid="{7EC35409-F352-4A37-B7C2-C758F3D7856C}" name="Column14545"/>
    <tableColumn id="14561" xr3:uid="{16E1907D-4B97-40B6-ABBE-D175C8B31766}" name="Column14546"/>
    <tableColumn id="14562" xr3:uid="{B5E668A8-6A4A-4BB3-A101-0583FF5E201D}" name="Column14547"/>
    <tableColumn id="14563" xr3:uid="{0BC2A6B8-5514-4B0F-BFC2-E6E4E2F57DBB}" name="Column14548"/>
    <tableColumn id="14564" xr3:uid="{BA8A62BE-5F30-410C-B628-199E760BDB96}" name="Column14549"/>
    <tableColumn id="14565" xr3:uid="{A939E121-DC13-4D0D-ADA8-878B73AF45D2}" name="Column14550"/>
    <tableColumn id="14566" xr3:uid="{55012334-EAEE-4CA5-B2F0-69C75C28117E}" name="Column14551"/>
    <tableColumn id="14567" xr3:uid="{81F79189-EE6F-4B09-B9AB-13D145B6FE49}" name="Column14552"/>
    <tableColumn id="14568" xr3:uid="{A1312A83-41EE-4BFE-8006-1F10A6B9E1B0}" name="Column14553"/>
    <tableColumn id="14569" xr3:uid="{FB9CAD56-AE17-4946-B021-CCC99224C635}" name="Column14554"/>
    <tableColumn id="14570" xr3:uid="{A466399A-6BC7-4EA4-A8ED-5491D3407912}" name="Column14555"/>
    <tableColumn id="14571" xr3:uid="{1D679BBE-B641-4CE6-9124-D2BA5215716E}" name="Column14556"/>
    <tableColumn id="14572" xr3:uid="{92EC5583-1C3E-466D-97E2-66D3FEA08AAC}" name="Column14557"/>
    <tableColumn id="14573" xr3:uid="{1BE81A97-A114-4AFA-BCD6-614B223C3A48}" name="Column14558"/>
    <tableColumn id="14574" xr3:uid="{140F403D-691D-4FE7-AA1E-AB0A5D620C62}" name="Column14559"/>
    <tableColumn id="14575" xr3:uid="{65BFF469-277E-4E91-9296-E97C11A5E820}" name="Column14560"/>
    <tableColumn id="14576" xr3:uid="{7B42BF31-B665-4E89-B3C1-DE3E133B8011}" name="Column14561"/>
    <tableColumn id="14577" xr3:uid="{DD206678-8381-451D-8843-B0796E3BED54}" name="Column14562"/>
    <tableColumn id="14578" xr3:uid="{7C15E5B1-DFEF-43B9-BC74-28819CB06834}" name="Column14563"/>
    <tableColumn id="14579" xr3:uid="{5CCCFCA2-5D17-4D60-BCA8-2CAF2C322D7F}" name="Column14564"/>
    <tableColumn id="14580" xr3:uid="{FC8E2E1A-CEF0-4FC6-8BEB-CFD4CD3D6E67}" name="Column14565"/>
    <tableColumn id="14581" xr3:uid="{B3B8200D-6808-44A3-B4A8-8A312238D1DF}" name="Column14566"/>
    <tableColumn id="14582" xr3:uid="{97B653BE-A9C1-4D37-97BB-4C75BBEA7408}" name="Column14567"/>
    <tableColumn id="14583" xr3:uid="{23C42CC7-AFFA-4429-A394-E7DCD5393D57}" name="Column14568"/>
    <tableColumn id="14584" xr3:uid="{05128E3B-83F2-4A8C-AD8D-8A22600E283B}" name="Column14569"/>
    <tableColumn id="14585" xr3:uid="{E062448C-3AB3-45E0-933C-7FE062A40971}" name="Column14570"/>
    <tableColumn id="14586" xr3:uid="{8F73F4E9-F80E-48AD-8818-A5A3DA786ABE}" name="Column14571"/>
    <tableColumn id="14587" xr3:uid="{E3817A52-F9AA-4DBA-B6DC-DA9D1664ED5D}" name="Column14572"/>
    <tableColumn id="14588" xr3:uid="{810A258A-EB3C-47AC-9A0D-93B0A0AE6E3E}" name="Column14573"/>
    <tableColumn id="14589" xr3:uid="{FFD5D42A-8B14-43E1-9363-7BF1EDBE08A2}" name="Column14574"/>
    <tableColumn id="14590" xr3:uid="{A4D81E74-DCA0-4605-B26C-CAB09CAAC326}" name="Column14575"/>
    <tableColumn id="14591" xr3:uid="{731AA3AD-09FF-4467-B9C7-1DCF8E56CC78}" name="Column14576"/>
    <tableColumn id="14592" xr3:uid="{D2AD16E5-6938-4BDC-9A60-B4D2F278ADC7}" name="Column14577"/>
    <tableColumn id="14593" xr3:uid="{4D11FC3F-230F-4690-AC84-3FE559828366}" name="Column14578"/>
    <tableColumn id="14594" xr3:uid="{72C3094D-1E07-459B-8ED9-E0A59CEC5E68}" name="Column14579"/>
    <tableColumn id="14595" xr3:uid="{C75E5CE0-79C5-4C47-BCE2-320245E1E12C}" name="Column14580"/>
    <tableColumn id="14596" xr3:uid="{C98DF480-F386-48C8-9CA8-A47AF08F17B8}" name="Column14581"/>
    <tableColumn id="14597" xr3:uid="{801785B1-B0B0-40BB-80BD-AA0F95D75686}" name="Column14582"/>
    <tableColumn id="14598" xr3:uid="{2BA81BFF-ADCD-41BF-AA1A-3EB68FC3F31D}" name="Column14583"/>
    <tableColumn id="14599" xr3:uid="{3FC11519-AAA2-4465-ADFB-480D00DB4E16}" name="Column14584"/>
    <tableColumn id="14600" xr3:uid="{9FE4483F-010B-4101-949A-911D1B30B762}" name="Column14585"/>
    <tableColumn id="14601" xr3:uid="{D2306D6A-339D-418F-A168-56B934A84797}" name="Column14586"/>
    <tableColumn id="14602" xr3:uid="{A3971992-ECAE-46F9-BF40-73F30B3A9A19}" name="Column14587"/>
    <tableColumn id="14603" xr3:uid="{16127D40-1142-4EE2-8DFE-5C21CAC9D2F0}" name="Column14588"/>
    <tableColumn id="14604" xr3:uid="{DF1E7EED-E29D-47CE-84FF-1928611CC236}" name="Column14589"/>
    <tableColumn id="14605" xr3:uid="{DD8F7179-4410-46EB-98D0-F3CCF8A07A1D}" name="Column14590"/>
    <tableColumn id="14606" xr3:uid="{9D361AEB-0910-49D7-942D-442518548DAB}" name="Column14591"/>
    <tableColumn id="14607" xr3:uid="{985B9970-614E-4FE7-AE45-FF1B1A4F174E}" name="Column14592"/>
    <tableColumn id="14608" xr3:uid="{4E325EE8-2FE0-4474-B3CF-B484F70F68CB}" name="Column14593"/>
    <tableColumn id="14609" xr3:uid="{564C4B59-F5C5-4FCF-9435-EF78EDEC1FFA}" name="Column14594"/>
    <tableColumn id="14610" xr3:uid="{B4ED06C6-94BD-4A13-87DE-E00999608E7C}" name="Column14595"/>
    <tableColumn id="14611" xr3:uid="{C5C83018-3821-4A77-A7FC-6300269F0D32}" name="Column14596"/>
    <tableColumn id="14612" xr3:uid="{2666093F-8D39-418C-B9DE-F30CE9B59013}" name="Column14597"/>
    <tableColumn id="14613" xr3:uid="{CAAA129D-9CA3-41BE-9101-FCA0B098762C}" name="Column14598"/>
    <tableColumn id="14614" xr3:uid="{397D4740-A765-4312-A678-1DD0B9F81B98}" name="Column14599"/>
    <tableColumn id="14615" xr3:uid="{2AE70A18-7775-4FF3-9EB5-A51F38BB6828}" name="Column14600"/>
    <tableColumn id="14616" xr3:uid="{EF4D0996-96A6-4B38-8C3E-4AC72846D15F}" name="Column14601"/>
    <tableColumn id="14617" xr3:uid="{E63D61DA-2CD8-49F7-AA63-17FEBBA7ABFE}" name="Column14602"/>
    <tableColumn id="14618" xr3:uid="{57A66C61-9D85-45E7-BC64-7FD2B489A50E}" name="Column14603"/>
    <tableColumn id="14619" xr3:uid="{988B197C-CD0E-4050-9762-CAD04AAD36FF}" name="Column14604"/>
    <tableColumn id="14620" xr3:uid="{837E1D75-05FD-43B6-9BF7-79AB2AC4AD78}" name="Column14605"/>
    <tableColumn id="14621" xr3:uid="{7D91CFAC-20E7-4AE6-B6E4-28B266F9BBA0}" name="Column14606"/>
    <tableColumn id="14622" xr3:uid="{3AC05B3F-A5DE-4029-AE46-E3165952DFAA}" name="Column14607"/>
    <tableColumn id="14623" xr3:uid="{71E264F9-309C-4D64-95A7-AE2066DA69EB}" name="Column14608"/>
    <tableColumn id="14624" xr3:uid="{49F01A97-2036-4BE4-BDDA-DC00F20CADEB}" name="Column14609"/>
    <tableColumn id="14625" xr3:uid="{CAAC7D3E-2286-4FE4-9A57-CE49340E9402}" name="Column14610"/>
    <tableColumn id="14626" xr3:uid="{E57CEBB2-862D-4934-A242-A341EADD6851}" name="Column14611"/>
    <tableColumn id="14627" xr3:uid="{6C2928E7-07B9-41B1-B97B-A9CEB0F82068}" name="Column14612"/>
    <tableColumn id="14628" xr3:uid="{2A9B9BE1-9746-40C9-8D23-3447EE22CB8D}" name="Column14613"/>
    <tableColumn id="14629" xr3:uid="{30A31BB8-BA71-47BD-8914-102453A1D645}" name="Column14614"/>
    <tableColumn id="14630" xr3:uid="{2F100456-4FFC-43B7-8270-E5C8A527361A}" name="Column14615"/>
    <tableColumn id="14631" xr3:uid="{43A5682E-DF25-4FF2-A64C-3444472A19FB}" name="Column14616"/>
    <tableColumn id="14632" xr3:uid="{32F83241-A1BA-41C9-8DCF-A53DDD841649}" name="Column14617"/>
    <tableColumn id="14633" xr3:uid="{883D23AE-7323-415C-90CC-1F0B23A1220C}" name="Column14618"/>
    <tableColumn id="14634" xr3:uid="{E6693E9F-4597-4459-98A6-E93BFAAA4B14}" name="Column14619"/>
    <tableColumn id="14635" xr3:uid="{C8E855DF-48B9-4BA9-9626-E1E211EA60B2}" name="Column14620"/>
    <tableColumn id="14636" xr3:uid="{096C2EFE-A3C0-425E-82AA-A4C78785D96B}" name="Column14621"/>
    <tableColumn id="14637" xr3:uid="{15D1F448-CC2E-4225-BD2F-A25EE5A50740}" name="Column14622"/>
    <tableColumn id="14638" xr3:uid="{694DE6A4-AD57-4BEB-8384-9C8233A5055C}" name="Column14623"/>
    <tableColumn id="14639" xr3:uid="{D3D6E317-2C78-4220-B7FA-0662AFDC2794}" name="Column14624"/>
    <tableColumn id="14640" xr3:uid="{1B281BBB-FB1C-4157-8978-0A732D59E122}" name="Column14625"/>
    <tableColumn id="14641" xr3:uid="{4DC5FF14-4D7E-4B87-9D6A-21F15D5C89DC}" name="Column14626"/>
    <tableColumn id="14642" xr3:uid="{17F49116-207C-4C62-AB5A-90A112426600}" name="Column14627"/>
    <tableColumn id="14643" xr3:uid="{0BADB895-4847-4C44-8091-80F27F000169}" name="Column14628"/>
    <tableColumn id="14644" xr3:uid="{0D742524-8A09-4C05-9FCE-73671B85882C}" name="Column14629"/>
    <tableColumn id="14645" xr3:uid="{207D174E-5369-4117-8D94-5407A96C067F}" name="Column14630"/>
    <tableColumn id="14646" xr3:uid="{94232B6E-8CA7-41C8-9152-1E94F7D4552D}" name="Column14631"/>
    <tableColumn id="14647" xr3:uid="{0F36E65E-C844-4EE9-AAE8-EB2F7AA62EA4}" name="Column14632"/>
    <tableColumn id="14648" xr3:uid="{4BB479B9-2F2B-4E16-9E41-E359C77E8B7F}" name="Column14633"/>
    <tableColumn id="14649" xr3:uid="{70EB52D1-0F0D-4B01-B0CE-39F8DA22E2D1}" name="Column14634"/>
    <tableColumn id="14650" xr3:uid="{C26C1FD6-A256-43C2-A791-4B410C54FA1F}" name="Column14635"/>
    <tableColumn id="14651" xr3:uid="{BEA1B96E-849C-4574-BF8B-490BB897EAFD}" name="Column14636"/>
    <tableColumn id="14652" xr3:uid="{5B52A089-5F56-4165-8BBD-0746B1E02AE9}" name="Column14637"/>
    <tableColumn id="14653" xr3:uid="{DE7477A7-60BF-4899-A29E-D2BE22A77C68}" name="Column14638"/>
    <tableColumn id="14654" xr3:uid="{5F7B952A-DE8A-4EEE-A37A-7DE1D93FEC13}" name="Column14639"/>
    <tableColumn id="14655" xr3:uid="{713DEE93-1361-4B29-B7E2-C88D657A328A}" name="Column14640"/>
    <tableColumn id="14656" xr3:uid="{248AC9D7-11BC-4AF2-BADA-3136BFFC156D}" name="Column14641"/>
    <tableColumn id="14657" xr3:uid="{793C518E-6CEC-4D4B-A506-7E3AB67E28EF}" name="Column14642"/>
    <tableColumn id="14658" xr3:uid="{5370449F-B411-41F4-A73F-8B0ED7407F0C}" name="Column14643"/>
    <tableColumn id="14659" xr3:uid="{64024018-202C-48FF-A66F-4F137198D934}" name="Column14644"/>
    <tableColumn id="14660" xr3:uid="{F1790B89-13AF-4F1D-991E-6FAA4651DE45}" name="Column14645"/>
    <tableColumn id="14661" xr3:uid="{1AC9788E-1E96-4D15-98BE-ECF675FEFCF1}" name="Column14646"/>
    <tableColumn id="14662" xr3:uid="{CF3EC7BC-A7FE-40A2-9DF9-31AE15DF4399}" name="Column14647"/>
    <tableColumn id="14663" xr3:uid="{A83F048C-1E8F-4042-851B-3772AA0CE0E3}" name="Column14648"/>
    <tableColumn id="14664" xr3:uid="{6A264951-7C3E-4CA7-8CE9-D10CB9C37B21}" name="Column14649"/>
    <tableColumn id="14665" xr3:uid="{A1966FDC-E074-41C3-9AFB-1DE239014C90}" name="Column14650"/>
    <tableColumn id="14666" xr3:uid="{47B6BD4F-92D2-4FA1-AC4C-1ED1C7955CCF}" name="Column14651"/>
    <tableColumn id="14667" xr3:uid="{EA99088A-B2E7-4273-A87A-CA06417FF359}" name="Column14652"/>
    <tableColumn id="14668" xr3:uid="{32FF09E3-49EA-4DBC-A636-6E1D3F14977D}" name="Column14653"/>
    <tableColumn id="14669" xr3:uid="{CE10E9C6-376D-4A80-A236-396C803358A3}" name="Column14654"/>
    <tableColumn id="14670" xr3:uid="{31588552-C977-4423-B41A-7C389970EFD8}" name="Column14655"/>
    <tableColumn id="14671" xr3:uid="{D226C0DD-FD78-445B-8FF9-D88F081AF88C}" name="Column14656"/>
    <tableColumn id="14672" xr3:uid="{23A72111-1BC3-4C92-B274-88BC0542BCCD}" name="Column14657"/>
    <tableColumn id="14673" xr3:uid="{E78EAF07-DD50-4BAF-B421-BAA2CA493B8D}" name="Column14658"/>
    <tableColumn id="14674" xr3:uid="{4AA247FD-59E3-48F5-8917-BF4EC24878A5}" name="Column14659"/>
    <tableColumn id="14675" xr3:uid="{3D06C7FF-0CF8-42FD-BC40-610DFC7F4E0C}" name="Column14660"/>
    <tableColumn id="14676" xr3:uid="{D82119F9-07B2-4FDC-B289-C68FB6ACB11C}" name="Column14661"/>
    <tableColumn id="14677" xr3:uid="{8361ACEB-2B1F-4B9C-AAB7-AF307FB335D7}" name="Column14662"/>
    <tableColumn id="14678" xr3:uid="{2391D734-2B64-4E6E-BFDB-B8B77753E2F9}" name="Column14663"/>
    <tableColumn id="14679" xr3:uid="{C88849D1-E8EE-4438-B619-DE5C7FF945B3}" name="Column14664"/>
    <tableColumn id="14680" xr3:uid="{215E1A0F-0EFD-4DF9-A824-428A12B749A1}" name="Column14665"/>
    <tableColumn id="14681" xr3:uid="{745BDE8D-9905-4FA9-B63C-954DABE5DD9E}" name="Column14666"/>
    <tableColumn id="14682" xr3:uid="{C9CCD8E9-0609-4650-8697-5491B0263A34}" name="Column14667"/>
    <tableColumn id="14683" xr3:uid="{0FEFC3DD-530F-4AD1-ACCB-B996A7960652}" name="Column14668"/>
    <tableColumn id="14684" xr3:uid="{099C0121-E461-4D87-A50C-24F107AEB569}" name="Column14669"/>
    <tableColumn id="14685" xr3:uid="{1F8C691A-E1CB-49F1-8FFE-FB26179A461D}" name="Column14670"/>
    <tableColumn id="14686" xr3:uid="{C1911495-F7B9-4C74-90CA-85E02A9E6E55}" name="Column14671"/>
    <tableColumn id="14687" xr3:uid="{7444428E-30D4-4177-AEFB-209096414B3D}" name="Column14672"/>
    <tableColumn id="14688" xr3:uid="{3C8F03CB-7CCA-4F4F-9775-CC292D236B3C}" name="Column14673"/>
    <tableColumn id="14689" xr3:uid="{5D62D4D8-3E39-4E1B-B17B-097C2128D8CC}" name="Column14674"/>
    <tableColumn id="14690" xr3:uid="{080A2712-0343-43D2-B51D-82BF73D263D5}" name="Column14675"/>
    <tableColumn id="14691" xr3:uid="{29987F90-9A50-4FA7-9029-E6B280821870}" name="Column14676"/>
    <tableColumn id="14692" xr3:uid="{79D7FE77-54C3-44EF-B6EF-1F384A1566C4}" name="Column14677"/>
    <tableColumn id="14693" xr3:uid="{BCD57CAA-E560-4B78-A506-70ABC9553E99}" name="Column14678"/>
    <tableColumn id="14694" xr3:uid="{5249331E-9133-4E89-AEE2-76B103270772}" name="Column14679"/>
    <tableColumn id="14695" xr3:uid="{632A1EB4-40F0-41C7-BEFE-D29FB62EF723}" name="Column14680"/>
    <tableColumn id="14696" xr3:uid="{70C5B301-8B5E-4BF5-8A92-5ED07002F966}" name="Column14681"/>
    <tableColumn id="14697" xr3:uid="{48CE0CDD-03A9-4D67-9F95-8C6C4C2FD580}" name="Column14682"/>
    <tableColumn id="14698" xr3:uid="{AB99409B-61EB-4BA9-A46D-1A6886FDE1AF}" name="Column14683"/>
    <tableColumn id="14699" xr3:uid="{B8BA3A00-463F-45A1-B485-1FF382345938}" name="Column14684"/>
    <tableColumn id="14700" xr3:uid="{20F9EA2B-95E9-4E0F-B3E2-7A2A8FE5B1D5}" name="Column14685"/>
    <tableColumn id="14701" xr3:uid="{2C151E57-BFDB-4918-B555-9BB155D7A234}" name="Column14686"/>
    <tableColumn id="14702" xr3:uid="{0FDEE628-5EFB-41EC-A2C9-2FAC51427DB9}" name="Column14687"/>
    <tableColumn id="14703" xr3:uid="{AA53C582-89DD-4E92-8017-BA5203EBA94A}" name="Column14688"/>
    <tableColumn id="14704" xr3:uid="{165A5E55-A1D0-49F5-875C-E472BF05F79E}" name="Column14689"/>
    <tableColumn id="14705" xr3:uid="{D604E3C5-4030-4660-83B6-519CDB0D4D51}" name="Column14690"/>
    <tableColumn id="14706" xr3:uid="{94D74959-4B80-4A2D-8455-0114304872AA}" name="Column14691"/>
    <tableColumn id="14707" xr3:uid="{6EB3B257-1DD4-4A18-94CE-76E2BA83AAA0}" name="Column14692"/>
    <tableColumn id="14708" xr3:uid="{BF381BA1-36D6-413C-B8E1-3C21BA6D11C1}" name="Column14693"/>
    <tableColumn id="14709" xr3:uid="{7C9B8D37-B957-4EEA-8213-3FD0192AB38F}" name="Column14694"/>
    <tableColumn id="14710" xr3:uid="{EBC6B161-3AB5-4A8F-916C-68B2837DE65F}" name="Column14695"/>
    <tableColumn id="14711" xr3:uid="{9D7B2E69-A93E-4A03-97CB-0CDD0F3648E2}" name="Column14696"/>
    <tableColumn id="14712" xr3:uid="{4B05105E-0102-477C-B012-FDB8CF184CAA}" name="Column14697"/>
    <tableColumn id="14713" xr3:uid="{A26D65B6-98EF-465A-9B28-54F5E41522B8}" name="Column14698"/>
    <tableColumn id="14714" xr3:uid="{A672C957-8708-4868-9C34-F290CC07F20E}" name="Column14699"/>
    <tableColumn id="14715" xr3:uid="{74583070-2002-490D-A857-1A05E4250122}" name="Column14700"/>
    <tableColumn id="14716" xr3:uid="{9ACB8EA4-0248-4E11-9281-60F21F11118D}" name="Column14701"/>
    <tableColumn id="14717" xr3:uid="{CF67521D-0023-4188-B26F-1E83F1B972E6}" name="Column14702"/>
    <tableColumn id="14718" xr3:uid="{F7927FF2-139F-4B24-8389-1152E5BDF4D0}" name="Column14703"/>
    <tableColumn id="14719" xr3:uid="{4426330C-54FE-4E90-BFA4-A10EB0595117}" name="Column14704"/>
    <tableColumn id="14720" xr3:uid="{0D874F03-AE80-4660-B592-0A74519654AD}" name="Column14705"/>
    <tableColumn id="14721" xr3:uid="{4BD4DC16-7BA7-416A-ADA1-9F9BC9F915F8}" name="Column14706"/>
    <tableColumn id="14722" xr3:uid="{4818F1CE-A645-4969-914B-824317030FC5}" name="Column14707"/>
    <tableColumn id="14723" xr3:uid="{139941C0-2E34-4913-92E1-C7116B10CA73}" name="Column14708"/>
    <tableColumn id="14724" xr3:uid="{96FA7E80-E2C5-4B29-AE6F-C9F4EB3C945E}" name="Column14709"/>
    <tableColumn id="14725" xr3:uid="{0DD337FF-3693-4FBD-B0DB-37F05C256EB2}" name="Column14710"/>
    <tableColumn id="14726" xr3:uid="{BDCFDAC2-71C0-4D62-8994-52B9F04FC73D}" name="Column14711"/>
    <tableColumn id="14727" xr3:uid="{63BEDB9F-FD34-4FF8-86CE-D1B52BDF54E1}" name="Column14712"/>
    <tableColumn id="14728" xr3:uid="{45596F05-E4F8-4FEE-AF54-0D3B5D019E6E}" name="Column14713"/>
    <tableColumn id="14729" xr3:uid="{0CF70F77-ADDD-46D6-AEE0-AEBB7170E481}" name="Column14714"/>
    <tableColumn id="14730" xr3:uid="{60969BF2-27C4-4C54-ADEC-308525FD1087}" name="Column14715"/>
    <tableColumn id="14731" xr3:uid="{1D604436-2DB9-4BE3-9DF7-A098132AF94F}" name="Column14716"/>
    <tableColumn id="14732" xr3:uid="{6424942A-C14D-4E90-843E-7848CDF8157D}" name="Column14717"/>
    <tableColumn id="14733" xr3:uid="{6A1EA9E6-D17F-4CB3-BF9E-15EC1C9AFE43}" name="Column14718"/>
    <tableColumn id="14734" xr3:uid="{3BE12EE9-4CDA-44B7-981A-00A42DF6277D}" name="Column14719"/>
    <tableColumn id="14735" xr3:uid="{C0B56823-2EE1-4CDA-92EC-A7CED6D8A71C}" name="Column14720"/>
    <tableColumn id="14736" xr3:uid="{F70D80C1-312D-4025-B775-DB4FCC461536}" name="Column14721"/>
    <tableColumn id="14737" xr3:uid="{329A4959-710D-484C-AD50-9EE4CD5BEAF9}" name="Column14722"/>
    <tableColumn id="14738" xr3:uid="{885C0BC7-4867-41BC-AC1A-1AFDC998819A}" name="Column14723"/>
    <tableColumn id="14739" xr3:uid="{FA816A7C-3EDB-455E-AE7F-3982EA454442}" name="Column14724"/>
    <tableColumn id="14740" xr3:uid="{D7C40611-17CB-45AC-BA01-AF3DE8CCD743}" name="Column14725"/>
    <tableColumn id="14741" xr3:uid="{33D0A048-F8E5-4709-95F5-C67031346BC1}" name="Column14726"/>
    <tableColumn id="14742" xr3:uid="{E0E190DA-576B-4B07-A8DE-AD7F3378A158}" name="Column14727"/>
    <tableColumn id="14743" xr3:uid="{EF56A984-C463-4022-AA4D-610780C58133}" name="Column14728"/>
    <tableColumn id="14744" xr3:uid="{E7680B99-4A35-4BD1-A2E4-568C82DFE46C}" name="Column14729"/>
    <tableColumn id="14745" xr3:uid="{72D1C509-B0E9-4B2F-96A7-049C36689513}" name="Column14730"/>
    <tableColumn id="14746" xr3:uid="{1CEE6B32-48E6-4201-981E-B5B9F72F6F9C}" name="Column14731"/>
    <tableColumn id="14747" xr3:uid="{9C89A1C7-75F0-4F8B-A12B-76E0DA7ADF9A}" name="Column14732"/>
    <tableColumn id="14748" xr3:uid="{CE7FD854-F025-4D7D-BC56-5E7625589F49}" name="Column14733"/>
    <tableColumn id="14749" xr3:uid="{506F5F7F-F8AC-4CED-AD1A-DE0C04A11784}" name="Column14734"/>
    <tableColumn id="14750" xr3:uid="{95A54DCD-11D5-4163-924F-A610C53D9FB1}" name="Column14735"/>
    <tableColumn id="14751" xr3:uid="{A4FC648F-8707-4366-909D-BABD93AD22EC}" name="Column14736"/>
    <tableColumn id="14752" xr3:uid="{885FD5F8-F5BD-498F-9719-96C1F774FDDD}" name="Column14737"/>
    <tableColumn id="14753" xr3:uid="{8CDD16C4-A2DD-4154-B723-3C3D2CFCB069}" name="Column14738"/>
    <tableColumn id="14754" xr3:uid="{0FFDB9D6-96C4-426C-AE05-769A08757D8B}" name="Column14739"/>
    <tableColumn id="14755" xr3:uid="{5AAEF8E9-0ED7-49C8-8470-70EEA0022C48}" name="Column14740"/>
    <tableColumn id="14756" xr3:uid="{EB9FFFA9-3604-401F-80E7-07B97F38D6F7}" name="Column14741"/>
    <tableColumn id="14757" xr3:uid="{D13801B8-9DD6-48CC-98AB-73DB13CCBB4A}" name="Column14742"/>
    <tableColumn id="14758" xr3:uid="{7C5B9116-D5FE-481B-9903-E86E92EC926A}" name="Column14743"/>
    <tableColumn id="14759" xr3:uid="{81F0DE5C-9483-42CC-BB2E-A5E96D3A1230}" name="Column14744"/>
    <tableColumn id="14760" xr3:uid="{99750F37-909C-4362-931D-4ADD696E2F9E}" name="Column14745"/>
    <tableColumn id="14761" xr3:uid="{F3B40F62-D07E-4BC9-BCE2-C8B7B9DD14B3}" name="Column14746"/>
    <tableColumn id="14762" xr3:uid="{19B8B704-5B98-49F5-99B4-67E7D2D826A7}" name="Column14747"/>
    <tableColumn id="14763" xr3:uid="{0AAF8700-D58D-4B6A-A066-5DA8032CB7D6}" name="Column14748"/>
    <tableColumn id="14764" xr3:uid="{5E7CEEBD-DC2D-47DE-8F56-64D8C10A7FD9}" name="Column14749"/>
    <tableColumn id="14765" xr3:uid="{9242E7E4-5F98-4473-A8F4-6D05E01D414D}" name="Column14750"/>
    <tableColumn id="14766" xr3:uid="{E1561831-CCBC-4A10-AAFE-BE9270E5CF3A}" name="Column14751"/>
    <tableColumn id="14767" xr3:uid="{849F8597-F421-4EC6-8847-D32327B89C44}" name="Column14752"/>
    <tableColumn id="14768" xr3:uid="{6745F343-1281-4225-8A64-2553E85735D5}" name="Column14753"/>
    <tableColumn id="14769" xr3:uid="{A7680AB6-3015-42DA-A789-FA21411F7FBF}" name="Column14754"/>
    <tableColumn id="14770" xr3:uid="{00F1C914-456F-4630-9926-1E73C369CC3A}" name="Column14755"/>
    <tableColumn id="14771" xr3:uid="{B9615C6A-15FD-4E8D-94F9-1E94170BAA2D}" name="Column14756"/>
    <tableColumn id="14772" xr3:uid="{53A55DB2-22A7-4309-8A1E-48B352B12FA6}" name="Column14757"/>
    <tableColumn id="14773" xr3:uid="{258C413E-524C-448F-96CF-4E8718D28952}" name="Column14758"/>
    <tableColumn id="14774" xr3:uid="{78B995D1-3E8C-4E0E-AA61-9B9451A1D54E}" name="Column14759"/>
    <tableColumn id="14775" xr3:uid="{3E7DA7EB-3361-487D-B49B-CBAE01419E6F}" name="Column14760"/>
    <tableColumn id="14776" xr3:uid="{EBA8581B-E5D4-4361-913B-0521C85EA7C5}" name="Column14761"/>
    <tableColumn id="14777" xr3:uid="{D11C2D10-6392-419E-B77B-DAB2D5296BC3}" name="Column14762"/>
    <tableColumn id="14778" xr3:uid="{E0B9EA61-8158-4BF0-A72E-B12629D2374D}" name="Column14763"/>
    <tableColumn id="14779" xr3:uid="{523995DA-47CB-4854-8F41-DC704F6734C1}" name="Column14764"/>
    <tableColumn id="14780" xr3:uid="{B3259E02-0916-4DBD-9961-9CB0AC36DE35}" name="Column14765"/>
    <tableColumn id="14781" xr3:uid="{8331BB6C-79D5-47C0-9EFD-9A15308A22ED}" name="Column14766"/>
    <tableColumn id="14782" xr3:uid="{1677CF6A-62E6-481E-805F-01DA5D4E98AE}" name="Column14767"/>
    <tableColumn id="14783" xr3:uid="{400B0676-BEAC-46B5-8294-9C9182F59DF8}" name="Column14768"/>
    <tableColumn id="14784" xr3:uid="{89F30D37-6543-4A4C-A917-C40E6259C8C2}" name="Column14769"/>
    <tableColumn id="14785" xr3:uid="{4483B970-A5E6-4FEB-8A56-2334586AF5EF}" name="Column14770"/>
    <tableColumn id="14786" xr3:uid="{9F7112FD-57B4-4C32-BF8B-48046E00D8BD}" name="Column14771"/>
    <tableColumn id="14787" xr3:uid="{D6F50C36-CC0E-4A45-BD93-4D211AF11A2A}" name="Column14772"/>
    <tableColumn id="14788" xr3:uid="{5623E5A8-8A01-43AF-AE6A-9DD15DEE79BF}" name="Column14773"/>
    <tableColumn id="14789" xr3:uid="{5CD6DDEE-D18B-4C5B-9E93-039FF2C95772}" name="Column14774"/>
    <tableColumn id="14790" xr3:uid="{731C2A47-8192-4ED9-858F-1830CE0AE3D8}" name="Column14775"/>
    <tableColumn id="14791" xr3:uid="{77D6B8ED-D2E9-4597-82B6-6C6AFA3D2D82}" name="Column14776"/>
    <tableColumn id="14792" xr3:uid="{CC11EF7A-53EE-49EF-8AC3-46C6FC6EE644}" name="Column14777"/>
    <tableColumn id="14793" xr3:uid="{CAA2C8BA-661E-4884-B53B-19A215F5B67E}" name="Column14778"/>
    <tableColumn id="14794" xr3:uid="{4586FBC6-FDCD-47FB-8AF9-2FAACA13FA01}" name="Column14779"/>
    <tableColumn id="14795" xr3:uid="{EF2D3753-73A4-4770-A129-7A262035B724}" name="Column14780"/>
    <tableColumn id="14796" xr3:uid="{98F6A4EA-182D-4FCF-8CA5-3555A8B58D6B}" name="Column14781"/>
    <tableColumn id="14797" xr3:uid="{44ED6899-6C92-4DC6-B7B9-C89F0AC0B7CD}" name="Column14782"/>
    <tableColumn id="14798" xr3:uid="{1649AA34-F3AB-4A88-93E0-37F3153B0F9C}" name="Column14783"/>
    <tableColumn id="14799" xr3:uid="{4679D085-27EE-4770-9E67-8AAA2BC1F740}" name="Column14784"/>
    <tableColumn id="14800" xr3:uid="{BF8F057E-6709-48B2-BC49-0D91F82AD3A4}" name="Column14785"/>
    <tableColumn id="14801" xr3:uid="{CE614014-FB5C-43FB-975A-341FF1DB4BD3}" name="Column14786"/>
    <tableColumn id="14802" xr3:uid="{453362D7-75A2-4927-A3AD-7ED6AEEFD177}" name="Column14787"/>
    <tableColumn id="14803" xr3:uid="{3E0916BB-FCCC-4322-9884-AD89FB748995}" name="Column14788"/>
    <tableColumn id="14804" xr3:uid="{097F5D12-DADF-4183-8FCC-F9E8FC28D430}" name="Column14789"/>
    <tableColumn id="14805" xr3:uid="{8549BE63-8FC8-4089-A9DB-736FB667CB01}" name="Column14790"/>
    <tableColumn id="14806" xr3:uid="{A4F93CBF-951F-4388-9656-0E67642BAA56}" name="Column14791"/>
    <tableColumn id="14807" xr3:uid="{0543679F-D0D5-4CE6-AB76-07928BFAF585}" name="Column14792"/>
    <tableColumn id="14808" xr3:uid="{EC773487-DF14-4694-B640-22A66A2ABE23}" name="Column14793"/>
    <tableColumn id="14809" xr3:uid="{62AC8D4A-AEB0-431A-B52F-446E86C985E4}" name="Column14794"/>
    <tableColumn id="14810" xr3:uid="{2F5D092A-5AB4-4F28-80EE-07226A60B7E3}" name="Column14795"/>
    <tableColumn id="14811" xr3:uid="{F2DECB85-6AC1-405F-A495-37BBA8BD5120}" name="Column14796"/>
    <tableColumn id="14812" xr3:uid="{6A93B6A9-A7CA-46AE-8E59-5B71D1D7A6A2}" name="Column14797"/>
    <tableColumn id="14813" xr3:uid="{C71440FD-0935-444F-9FD2-03BCAB470F72}" name="Column14798"/>
    <tableColumn id="14814" xr3:uid="{15024282-A0DF-426D-B82D-87DEFF24E78F}" name="Column14799"/>
    <tableColumn id="14815" xr3:uid="{8FAB51AE-59D9-40E4-85F4-E1A9320C7F2E}" name="Column14800"/>
    <tableColumn id="14816" xr3:uid="{CE95B619-7D0F-47F6-853A-F6858A9076CC}" name="Column14801"/>
    <tableColumn id="14817" xr3:uid="{9E7159A0-B871-4AC5-878B-DDF067A811C1}" name="Column14802"/>
    <tableColumn id="14818" xr3:uid="{12A17746-DF2D-4956-AE1C-632F8CA41BD3}" name="Column14803"/>
    <tableColumn id="14819" xr3:uid="{58DFE891-C228-4B50-8B40-30162A8FFA0B}" name="Column14804"/>
    <tableColumn id="14820" xr3:uid="{9AC986E3-F141-458E-AACA-F35DFB08E2D2}" name="Column14805"/>
    <tableColumn id="14821" xr3:uid="{FA27C213-4282-4C9D-93FC-B2211098361B}" name="Column14806"/>
    <tableColumn id="14822" xr3:uid="{B2829AC2-B52F-4E3A-AC0A-742F0F6F3706}" name="Column14807"/>
    <tableColumn id="14823" xr3:uid="{8A28E5F2-C47D-4B0A-8244-B91DEC67DDA1}" name="Column14808"/>
    <tableColumn id="14824" xr3:uid="{4997C3AC-FF54-4EDC-BC32-BD4E07D15B51}" name="Column14809"/>
    <tableColumn id="14825" xr3:uid="{280658D1-D640-4C14-893C-D6AEA7D050C6}" name="Column14810"/>
    <tableColumn id="14826" xr3:uid="{EC1DF25C-D7CC-4324-9E62-B188358EA2A1}" name="Column14811"/>
    <tableColumn id="14827" xr3:uid="{E8CF94F5-2764-4EDD-817A-D8F86211DA42}" name="Column14812"/>
    <tableColumn id="14828" xr3:uid="{1239A2F7-1734-47C1-A649-C5E3579D7A96}" name="Column14813"/>
    <tableColumn id="14829" xr3:uid="{253218B1-E181-4F26-86D5-0DBDDB242FA4}" name="Column14814"/>
    <tableColumn id="14830" xr3:uid="{9D9186B2-7045-46AA-8F8D-C24DF1DB10C3}" name="Column14815"/>
    <tableColumn id="14831" xr3:uid="{0C1BB254-FB2E-427A-8A51-E210705626DC}" name="Column14816"/>
    <tableColumn id="14832" xr3:uid="{9CB55DBE-98B8-4FEF-A3D9-0B74F3D17CD9}" name="Column14817"/>
    <tableColumn id="14833" xr3:uid="{B4A0614F-02CD-4C6E-8307-D491C22B09C3}" name="Column14818"/>
    <tableColumn id="14834" xr3:uid="{5D0E8F1B-2B90-42AE-8C39-6DD8C2B71AE3}" name="Column14819"/>
    <tableColumn id="14835" xr3:uid="{6F576015-E1B5-40CC-9AD5-59D241346683}" name="Column14820"/>
    <tableColumn id="14836" xr3:uid="{8306DF48-3E7D-48D5-BBC2-FB384AF3BC5D}" name="Column14821"/>
    <tableColumn id="14837" xr3:uid="{9B79C535-6273-4404-862C-5D97BE178D53}" name="Column14822"/>
    <tableColumn id="14838" xr3:uid="{3DF48D4F-DAE2-4A6E-BE5A-2908409F0D0F}" name="Column14823"/>
    <tableColumn id="14839" xr3:uid="{45B59F8E-2464-4515-B1A2-CE3F26E08BFD}" name="Column14824"/>
    <tableColumn id="14840" xr3:uid="{CC5AC871-B3F3-4E21-B642-A1D6403C3DCA}" name="Column14825"/>
    <tableColumn id="14841" xr3:uid="{AA83E600-5997-462E-AF9A-D10B98F54784}" name="Column14826"/>
    <tableColumn id="14842" xr3:uid="{00344E96-C2DB-487E-8CD7-362BE758B949}" name="Column14827"/>
    <tableColumn id="14843" xr3:uid="{EB4D4579-FF76-4B85-8190-C1A414077B3F}" name="Column14828"/>
    <tableColumn id="14844" xr3:uid="{92E6DF2B-DF85-4EF5-B513-3B38A26B8669}" name="Column14829"/>
    <tableColumn id="14845" xr3:uid="{BFEE8CC4-CBF4-4944-9F30-C40D35B6977C}" name="Column14830"/>
    <tableColumn id="14846" xr3:uid="{8E81EB85-AC61-402D-BBB8-EB81B54BC20B}" name="Column14831"/>
    <tableColumn id="14847" xr3:uid="{621160EB-6E91-48CE-8F63-39E410AFDF14}" name="Column14832"/>
    <tableColumn id="14848" xr3:uid="{F95C64F9-3D84-4E10-87DE-7585F2A83B84}" name="Column14833"/>
    <tableColumn id="14849" xr3:uid="{C59906EA-5809-4C9F-B4A8-20EC10F2624F}" name="Column14834"/>
    <tableColumn id="14850" xr3:uid="{45498C99-8689-46BC-982D-F4E288745050}" name="Column14835"/>
    <tableColumn id="14851" xr3:uid="{853EA2EE-1831-4ECB-B3A3-F0E70E59958C}" name="Column14836"/>
    <tableColumn id="14852" xr3:uid="{A1FDBB42-0CA3-4F49-81C5-26CEEFC19904}" name="Column14837"/>
    <tableColumn id="14853" xr3:uid="{016D2DAA-DC02-4919-81AA-51DA959F5584}" name="Column14838"/>
    <tableColumn id="14854" xr3:uid="{8C2FFEA4-B563-4C4A-AE24-A7B29CA02DEA}" name="Column14839"/>
    <tableColumn id="14855" xr3:uid="{26DA5A01-D69B-4E5D-B448-F17C0C0EFA3D}" name="Column14840"/>
    <tableColumn id="14856" xr3:uid="{0B3497A2-83DF-4EEB-B5EB-483629FFAB42}" name="Column14841"/>
    <tableColumn id="14857" xr3:uid="{9B9DDE03-6D8B-4285-A4E8-96386337E8D8}" name="Column14842"/>
    <tableColumn id="14858" xr3:uid="{B009FDBE-9C0C-41E3-940C-7597E1E8ACFB}" name="Column14843"/>
    <tableColumn id="14859" xr3:uid="{AD9C99D7-A823-44D3-B2B8-58D826940710}" name="Column14844"/>
    <tableColumn id="14860" xr3:uid="{3827B267-A220-4521-987F-D90D74470C09}" name="Column14845"/>
    <tableColumn id="14861" xr3:uid="{1F999686-BAE4-4A5D-A592-625735BB51C7}" name="Column14846"/>
    <tableColumn id="14862" xr3:uid="{C4EBA560-C5AC-438C-9CC5-355EDB4C13DB}" name="Column14847"/>
    <tableColumn id="14863" xr3:uid="{3CB743C1-CB8C-4D3A-A79B-A1C68A467963}" name="Column14848"/>
    <tableColumn id="14864" xr3:uid="{8899CAF5-1B7D-4C8B-898F-F8C24B807CB7}" name="Column14849"/>
    <tableColumn id="14865" xr3:uid="{14FEEBC4-78AD-428A-935D-CE19B2A414C2}" name="Column14850"/>
    <tableColumn id="14866" xr3:uid="{DE5A58AD-CDF3-49D0-B907-FFEE8B2FB3E0}" name="Column14851"/>
    <tableColumn id="14867" xr3:uid="{94C355E1-C06F-4E35-87BE-C4998019BDB8}" name="Column14852"/>
    <tableColumn id="14868" xr3:uid="{5BB72CF8-6014-4B46-98B7-375E9D2FEBF9}" name="Column14853"/>
    <tableColumn id="14869" xr3:uid="{F4368D77-D931-46C2-A3C1-056742C9184D}" name="Column14854"/>
    <tableColumn id="14870" xr3:uid="{F10FE06C-831D-4908-9E28-9B63EFA6B120}" name="Column14855"/>
    <tableColumn id="14871" xr3:uid="{F479F2D6-BB2B-48B6-B8CC-5E9EB4B83E9F}" name="Column14856"/>
    <tableColumn id="14872" xr3:uid="{DC20DE28-AFFC-483C-A7B2-4C28093084CF}" name="Column14857"/>
    <tableColumn id="14873" xr3:uid="{E501312F-C588-4B2D-AAF2-374A3AE8FAEF}" name="Column14858"/>
    <tableColumn id="14874" xr3:uid="{08D18A6E-8401-47E8-8F9B-A132A35FB17F}" name="Column14859"/>
    <tableColumn id="14875" xr3:uid="{421460C4-D348-431E-A34B-BC0228BBD203}" name="Column14860"/>
    <tableColumn id="14876" xr3:uid="{D90168A9-D4A5-46E3-BEFD-60859520DA18}" name="Column14861"/>
    <tableColumn id="14877" xr3:uid="{75CE2DB5-C996-4681-8D56-3DDEFF74ED8C}" name="Column14862"/>
    <tableColumn id="14878" xr3:uid="{7157DB15-A233-4EF8-92AC-2C6A8BB3CFA3}" name="Column14863"/>
    <tableColumn id="14879" xr3:uid="{62431883-FBFF-49C7-A978-A066145C0873}" name="Column14864"/>
    <tableColumn id="14880" xr3:uid="{E64BC8C4-284C-43A3-8371-3DE12A447882}" name="Column14865"/>
    <tableColumn id="14881" xr3:uid="{5BD50A67-DEF0-44CF-AF81-600B0392EA1A}" name="Column14866"/>
    <tableColumn id="14882" xr3:uid="{FCDD33B3-F2B9-4C6B-B617-453ADD8830AC}" name="Column14867"/>
    <tableColumn id="14883" xr3:uid="{71AC8C64-E1B6-4C02-86E9-B529360FAC00}" name="Column14868"/>
    <tableColumn id="14884" xr3:uid="{F128283E-04FF-4D90-96C0-B8E183B1F984}" name="Column14869"/>
    <tableColumn id="14885" xr3:uid="{41B10AB9-3AAE-498A-AED2-9C8DE47F5483}" name="Column14870"/>
    <tableColumn id="14886" xr3:uid="{95BAEA32-4AD5-4766-B097-DB0CF69BD5CA}" name="Column14871"/>
    <tableColumn id="14887" xr3:uid="{8D9280D9-A761-4B7D-B07F-37ED417DF18A}" name="Column14872"/>
    <tableColumn id="14888" xr3:uid="{B3BA4C6F-8654-4474-BD04-23DA6BF9EE2F}" name="Column14873"/>
    <tableColumn id="14889" xr3:uid="{69F8184B-5F4E-4486-9BD1-711F370FBBDA}" name="Column14874"/>
    <tableColumn id="14890" xr3:uid="{C22154E5-77DF-4E7C-BBDE-50C14B8D68A4}" name="Column14875"/>
    <tableColumn id="14891" xr3:uid="{BD1A5B58-1434-4E07-A105-34C6B4FFA119}" name="Column14876"/>
    <tableColumn id="14892" xr3:uid="{ABF1C04C-7FBF-491D-A8FD-FDCBAA80B85E}" name="Column14877"/>
    <tableColumn id="14893" xr3:uid="{58EBEA8F-2D60-4C15-9ACA-F99F6066ACDB}" name="Column14878"/>
    <tableColumn id="14894" xr3:uid="{4292B117-7893-4A1E-88DD-140832D2951B}" name="Column14879"/>
    <tableColumn id="14895" xr3:uid="{9A7C2C41-6BA6-493D-9FBD-433E23082878}" name="Column14880"/>
    <tableColumn id="14896" xr3:uid="{81044D3F-EDCA-4C90-A962-48813F5A347E}" name="Column14881"/>
    <tableColumn id="14897" xr3:uid="{DF722082-2C45-4BE5-87EC-C7DAF93CAC04}" name="Column14882"/>
    <tableColumn id="14898" xr3:uid="{02ECA4D3-6112-4D01-9307-AE61D158AED8}" name="Column14883"/>
    <tableColumn id="14899" xr3:uid="{2D396113-136D-4152-A64F-725C80229F91}" name="Column14884"/>
    <tableColumn id="14900" xr3:uid="{6ADE69F1-86FF-4C4C-B01F-7ABB3BA58FD1}" name="Column14885"/>
    <tableColumn id="14901" xr3:uid="{1D1DBC9F-95ED-4631-AB43-F5EFC7E61DF2}" name="Column14886"/>
    <tableColumn id="14902" xr3:uid="{9A48D822-3C5F-41D9-9904-48FA0FB1A73B}" name="Column14887"/>
    <tableColumn id="14903" xr3:uid="{56B9FDE1-06F3-48AB-BFE3-B34E15673786}" name="Column14888"/>
    <tableColumn id="14904" xr3:uid="{BCA695D8-6E0A-4B85-AC2E-85C51A758030}" name="Column14889"/>
    <tableColumn id="14905" xr3:uid="{F99E0A4B-0518-4A36-9F5E-A7F71AFDAEBB}" name="Column14890"/>
    <tableColumn id="14906" xr3:uid="{BACA703B-509A-42CA-9DC7-1141FEBC4A3F}" name="Column14891"/>
    <tableColumn id="14907" xr3:uid="{98C22E50-9037-4BEE-AB6E-3D933156C1C4}" name="Column14892"/>
    <tableColumn id="14908" xr3:uid="{F3F4302C-24B8-48D3-B3E3-25221D266472}" name="Column14893"/>
    <tableColumn id="14909" xr3:uid="{4D5AB4B7-49A5-4DD5-944A-2CA3C2441E41}" name="Column14894"/>
    <tableColumn id="14910" xr3:uid="{FEB58DE5-5ABB-460E-84DC-9098254D7D44}" name="Column14895"/>
    <tableColumn id="14911" xr3:uid="{907F9417-530C-405C-AA62-F987164081A6}" name="Column14896"/>
    <tableColumn id="14912" xr3:uid="{DA13F226-4C42-4D7F-8131-E23AB3403A77}" name="Column14897"/>
    <tableColumn id="14913" xr3:uid="{043588BE-9482-4625-BFB3-7331DBCD5AE0}" name="Column14898"/>
    <tableColumn id="14914" xr3:uid="{4694F840-66D8-4FCB-99E9-D1A40A10D4DA}" name="Column14899"/>
    <tableColumn id="14915" xr3:uid="{0F19598B-D3BF-4A43-ABAB-ADDF590E5FBB}" name="Column14900"/>
    <tableColumn id="14916" xr3:uid="{1177DBE0-CB72-46E8-B53F-EB419DB9854E}" name="Column14901"/>
    <tableColumn id="14917" xr3:uid="{221978D3-FFA9-4E7F-8EFD-1E0AB02F68AA}" name="Column14902"/>
    <tableColumn id="14918" xr3:uid="{AA8C6952-7E97-4C19-856D-D52182A8927F}" name="Column14903"/>
    <tableColumn id="14919" xr3:uid="{53F1ECE0-A037-453B-901B-7863E89EC660}" name="Column14904"/>
    <tableColumn id="14920" xr3:uid="{758737A0-0E10-4044-B9E9-2C153ECA1B20}" name="Column14905"/>
    <tableColumn id="14921" xr3:uid="{2E0173DD-F725-47FD-A889-772E04D8EFAA}" name="Column14906"/>
    <tableColumn id="14922" xr3:uid="{C45C9B12-1E33-4344-894E-428C4362080E}" name="Column14907"/>
    <tableColumn id="14923" xr3:uid="{334881F5-0A91-4D79-820E-BD730DDA0B34}" name="Column14908"/>
    <tableColumn id="14924" xr3:uid="{0095A5C0-9B04-4692-BB15-859FE3D5B693}" name="Column14909"/>
    <tableColumn id="14925" xr3:uid="{85ECA2BA-F741-4300-BA58-2DC99AD65E2A}" name="Column14910"/>
    <tableColumn id="14926" xr3:uid="{56B4FAA5-A946-4036-A660-4F2B5042A26B}" name="Column14911"/>
    <tableColumn id="14927" xr3:uid="{0DA21DF3-193C-4258-8E4E-3B20AABE784E}" name="Column14912"/>
    <tableColumn id="14928" xr3:uid="{E9AF7328-2237-44A5-B970-D90B6F1C5A0A}" name="Column14913"/>
    <tableColumn id="14929" xr3:uid="{AA53436D-F8CC-4A0F-86E2-A397A97686AB}" name="Column14914"/>
    <tableColumn id="14930" xr3:uid="{AE07A59F-AC70-47EB-BE2C-557C56AD7803}" name="Column14915"/>
    <tableColumn id="14931" xr3:uid="{3E531F35-2FA0-447F-86EE-E75C4409207A}" name="Column14916"/>
    <tableColumn id="14932" xr3:uid="{99E5E572-7B30-4511-BF20-B41324F68946}" name="Column14917"/>
    <tableColumn id="14933" xr3:uid="{3178C981-6F66-4B1D-A882-6694C7538033}" name="Column14918"/>
    <tableColumn id="14934" xr3:uid="{B76374A1-A364-4D33-A8D6-6C22FCA183DF}" name="Column14919"/>
    <tableColumn id="14935" xr3:uid="{7FFFFD31-89C6-45AA-BF46-F62EB078EF70}" name="Column14920"/>
    <tableColumn id="14936" xr3:uid="{C56A3FB0-4826-45B0-86FE-E8C3337C5DC9}" name="Column14921"/>
    <tableColumn id="14937" xr3:uid="{28B5CF68-C3B3-42B6-A2E1-83277698E3E9}" name="Column14922"/>
    <tableColumn id="14938" xr3:uid="{CB2F637C-15E2-43E2-8B43-BBF19C947285}" name="Column14923"/>
    <tableColumn id="14939" xr3:uid="{BE87F68C-C719-45A6-B5B1-334C5557D5AF}" name="Column14924"/>
    <tableColumn id="14940" xr3:uid="{F4AA8722-D9E5-4851-8099-4403AA7D4174}" name="Column14925"/>
    <tableColumn id="14941" xr3:uid="{9648BAC8-A6F6-4059-8370-E2D81103E526}" name="Column14926"/>
    <tableColumn id="14942" xr3:uid="{8243BFC1-B788-49E4-BCEF-B347D5949E74}" name="Column14927"/>
    <tableColumn id="14943" xr3:uid="{580C0F1A-7048-42D3-957A-D6F614D44DE3}" name="Column14928"/>
    <tableColumn id="14944" xr3:uid="{CCD85229-A4F6-4CB2-9622-06C7BCF481F8}" name="Column14929"/>
    <tableColumn id="14945" xr3:uid="{2CCC1C62-CB56-4BA9-ADB4-FB5892B71870}" name="Column14930"/>
    <tableColumn id="14946" xr3:uid="{843AEF54-C9E8-40B5-9CF9-E3F6DFE060DB}" name="Column14931"/>
    <tableColumn id="14947" xr3:uid="{3537EA01-4137-4580-8708-57AB1877DC79}" name="Column14932"/>
    <tableColumn id="14948" xr3:uid="{14856B9B-EBC6-4F91-8D4E-552A0C21444E}" name="Column14933"/>
    <tableColumn id="14949" xr3:uid="{4F5EAF1D-3F49-46B7-A868-1E80E1CC3D46}" name="Column14934"/>
    <tableColumn id="14950" xr3:uid="{B1C58C03-FFBB-4F43-9A42-1C21722B9FE2}" name="Column14935"/>
    <tableColumn id="14951" xr3:uid="{A5B23F4D-4ABD-464C-ACCE-24BE8D4A6D04}" name="Column14936"/>
    <tableColumn id="14952" xr3:uid="{7DB9111E-BE65-41A9-9353-BCCB1737B88B}" name="Column14937"/>
    <tableColumn id="14953" xr3:uid="{B26D8F9F-FBCB-4D5A-A08A-7E02BBF392DA}" name="Column14938"/>
    <tableColumn id="14954" xr3:uid="{4E5B2228-BB41-4186-9E3A-CD9764AAA9C8}" name="Column14939"/>
    <tableColumn id="14955" xr3:uid="{4176E78C-05DE-4478-8AA4-2BDD3CD95CC4}" name="Column14940"/>
    <tableColumn id="14956" xr3:uid="{D3FC56A0-8164-4C77-A018-7F4046ECDD18}" name="Column14941"/>
    <tableColumn id="14957" xr3:uid="{A315F0A1-BF59-49ED-BEAB-EE2C6906C1F9}" name="Column14942"/>
    <tableColumn id="14958" xr3:uid="{7B5E5D36-DDB8-49B6-8B98-26EF77EAE1C5}" name="Column14943"/>
    <tableColumn id="14959" xr3:uid="{31227E01-F45F-46C5-BAF6-93E20B43F04F}" name="Column14944"/>
    <tableColumn id="14960" xr3:uid="{07D09F5A-D385-42FB-8ABC-0C2CBEBB8CB2}" name="Column14945"/>
    <tableColumn id="14961" xr3:uid="{CFB08BF7-24C9-4B46-82A9-F991E74500A8}" name="Column14946"/>
    <tableColumn id="14962" xr3:uid="{878D63A4-FB82-43FA-8575-A1A01A227397}" name="Column14947"/>
    <tableColumn id="14963" xr3:uid="{5FCD8805-41A3-4FDB-B01C-60B0E2259914}" name="Column14948"/>
    <tableColumn id="14964" xr3:uid="{E6EE2CD6-CB5E-4D3C-A1CD-AECF40530A48}" name="Column14949"/>
    <tableColumn id="14965" xr3:uid="{1902B11C-542E-4BEB-BD58-6C0F49C9DB05}" name="Column14950"/>
    <tableColumn id="14966" xr3:uid="{0B9DF993-DBBE-4B96-9145-38B794D416CF}" name="Column14951"/>
    <tableColumn id="14967" xr3:uid="{C376B6CA-176C-4A02-8A2F-967AF93E0434}" name="Column14952"/>
    <tableColumn id="14968" xr3:uid="{C483985B-2656-41DC-8563-6DB58D53EB44}" name="Column14953"/>
    <tableColumn id="14969" xr3:uid="{27EBAA32-1A62-4C8B-AFEE-D3F0CDAA51C0}" name="Column14954"/>
    <tableColumn id="14970" xr3:uid="{034399AF-8E11-4FAB-9157-1EDF00488A48}" name="Column14955"/>
    <tableColumn id="14971" xr3:uid="{856EFC39-BBBC-49D8-94A8-26AD85DA169C}" name="Column14956"/>
    <tableColumn id="14972" xr3:uid="{A6D27116-8490-44FD-8549-5B613AD52CF2}" name="Column14957"/>
    <tableColumn id="14973" xr3:uid="{4008A45F-7DFB-4BE1-8AF0-B3029D5045F7}" name="Column14958"/>
    <tableColumn id="14974" xr3:uid="{1265D963-C9F1-4A5E-8E62-36D6E19631DE}" name="Column14959"/>
    <tableColumn id="14975" xr3:uid="{975E80A1-1256-482E-BCF0-38668C6C5ABE}" name="Column14960"/>
    <tableColumn id="14976" xr3:uid="{BA9E5432-3376-4815-94F4-D8ADEA433D66}" name="Column14961"/>
    <tableColumn id="14977" xr3:uid="{E7AAE96C-81CC-4E9A-AD78-B6F4E55D8937}" name="Column14962"/>
    <tableColumn id="14978" xr3:uid="{19474E91-C2EF-4F5A-8A76-ACBE0A184004}" name="Column14963"/>
    <tableColumn id="14979" xr3:uid="{36874DCC-CE41-4469-A557-9AA0B4D1E6ED}" name="Column14964"/>
    <tableColumn id="14980" xr3:uid="{2F15407D-50B7-4A67-9CBF-BA1AAA776923}" name="Column14965"/>
    <tableColumn id="14981" xr3:uid="{2FC3B3B8-EB8C-4956-A910-5EE30A6B6311}" name="Column14966"/>
    <tableColumn id="14982" xr3:uid="{EC121D5B-B82B-42D8-91B4-3475AACFBD47}" name="Column14967"/>
    <tableColumn id="14983" xr3:uid="{8756B3E6-B1EC-4439-BEE7-257C4FE53479}" name="Column14968"/>
    <tableColumn id="14984" xr3:uid="{4517759E-625E-45A0-B3B5-A2440196F7AF}" name="Column14969"/>
    <tableColumn id="14985" xr3:uid="{2C8B9180-A495-4611-B530-3C6CBF43C2A7}" name="Column14970"/>
    <tableColumn id="14986" xr3:uid="{7B55909C-E841-4A96-9D61-214C64A93DFB}" name="Column14971"/>
    <tableColumn id="14987" xr3:uid="{213A30FB-3D16-4F02-9A97-7EEB15448D2C}" name="Column14972"/>
    <tableColumn id="14988" xr3:uid="{55B4B4CB-377B-492F-9926-0C473F660B7B}" name="Column14973"/>
    <tableColumn id="14989" xr3:uid="{54AB2BB6-B290-4971-B960-E5128FF830BF}" name="Column14974"/>
    <tableColumn id="14990" xr3:uid="{0217A7B2-6C38-450B-9BAE-5568A0469F9A}" name="Column14975"/>
    <tableColumn id="14991" xr3:uid="{9F35215E-B15A-498E-BF2A-43852795011E}" name="Column14976"/>
    <tableColumn id="14992" xr3:uid="{33040AAA-5E40-4829-8050-20B69EC965F1}" name="Column14977"/>
    <tableColumn id="14993" xr3:uid="{5439ED1E-6FFE-4FEC-BA26-5436160EBAB9}" name="Column14978"/>
    <tableColumn id="14994" xr3:uid="{BBDDEDAF-F97B-4EA4-A091-5C6F2EED3D1F}" name="Column14979"/>
    <tableColumn id="14995" xr3:uid="{3733DFF1-2EFE-4E89-9DE3-A2B1500CEBA7}" name="Column14980"/>
    <tableColumn id="14996" xr3:uid="{B1ED19B7-0487-46DD-8166-4BA8E1B2E105}" name="Column14981"/>
    <tableColumn id="14997" xr3:uid="{1782C7EA-794D-4900-966D-22E3B1C95640}" name="Column14982"/>
    <tableColumn id="14998" xr3:uid="{B7C902A1-3C3D-4A0C-8E05-91DD2B4594BC}" name="Column14983"/>
    <tableColumn id="14999" xr3:uid="{3439F111-349E-48D2-9FC2-F305ECD834CF}" name="Column14984"/>
    <tableColumn id="15000" xr3:uid="{284C25DF-93D6-4F79-A931-80AEECD2343F}" name="Column14985"/>
    <tableColumn id="15001" xr3:uid="{DDD32899-1BCB-40D3-A0DA-46B90BF99F2B}" name="Column14986"/>
    <tableColumn id="15002" xr3:uid="{98F8693F-4D0C-4F96-B3E3-4CE49755BD6A}" name="Column14987"/>
    <tableColumn id="15003" xr3:uid="{13C549DA-34A4-4C55-BF83-60A6372120D6}" name="Column14988"/>
    <tableColumn id="15004" xr3:uid="{B3C1D480-60A3-4DF7-BD65-6436E738AD68}" name="Column14989"/>
    <tableColumn id="15005" xr3:uid="{4AE9EE6C-7F0A-446E-8D00-F20793A85989}" name="Column14990"/>
    <tableColumn id="15006" xr3:uid="{FEC36B79-FE81-4226-A1EB-9C8C9B03C180}" name="Column14991"/>
    <tableColumn id="15007" xr3:uid="{6A187AEB-1777-47C6-A5FE-D57EF25C3775}" name="Column14992"/>
    <tableColumn id="15008" xr3:uid="{D3645FD3-21F6-40C0-856C-C3842B67A135}" name="Column14993"/>
    <tableColumn id="15009" xr3:uid="{071A2E45-E1A2-4F92-A692-9EC0163D1444}" name="Column14994"/>
    <tableColumn id="15010" xr3:uid="{6B1E1891-D898-45EC-9B6D-5C84D3A230AD}" name="Column14995"/>
    <tableColumn id="15011" xr3:uid="{A155B435-F557-4E65-A766-DFD7880CBE22}" name="Column14996"/>
    <tableColumn id="15012" xr3:uid="{49927A89-CBEE-433C-BB41-E84687AC1E68}" name="Column14997"/>
    <tableColumn id="15013" xr3:uid="{C556FF86-37EF-4BDC-BA54-F2B0511A446F}" name="Column14998"/>
    <tableColumn id="15014" xr3:uid="{0662A861-83E8-4B10-A951-DF1850D0DD87}" name="Column14999"/>
    <tableColumn id="15015" xr3:uid="{1978C258-689E-4339-A315-2CDD7CE4DF39}" name="Column15000"/>
    <tableColumn id="15016" xr3:uid="{27EB0C64-5D20-4C7E-92F5-76DE22B61A58}" name="Column15001"/>
    <tableColumn id="15017" xr3:uid="{5D3E4C3B-4894-4057-9B7A-2E2D79DC603A}" name="Column15002"/>
    <tableColumn id="15018" xr3:uid="{F70CBDE4-4C86-4819-B279-FDE2427F77CD}" name="Column15003"/>
    <tableColumn id="15019" xr3:uid="{2120A38E-F2C1-4523-AB76-E9A6D8CB27EE}" name="Column15004"/>
    <tableColumn id="15020" xr3:uid="{26898F7F-C997-4853-A0F7-96F3FC389638}" name="Column15005"/>
    <tableColumn id="15021" xr3:uid="{4D3469E9-1B6E-4471-A7A1-D775970AE3F6}" name="Column15006"/>
    <tableColumn id="15022" xr3:uid="{0F811977-4AB0-4982-B23E-94E3DB3EF6EE}" name="Column15007"/>
    <tableColumn id="15023" xr3:uid="{2B13E2CC-E6FA-47F7-B17B-3DE2C71F463D}" name="Column15008"/>
    <tableColumn id="15024" xr3:uid="{9AF9B731-D70C-49BF-A99B-915EF461DAA2}" name="Column15009"/>
    <tableColumn id="15025" xr3:uid="{994BBF56-D4D4-4B5E-B67F-D7C42AEFF21F}" name="Column15010"/>
    <tableColumn id="15026" xr3:uid="{AA645886-6AA5-4B0E-B550-C432C785FEA9}" name="Column15011"/>
    <tableColumn id="15027" xr3:uid="{EB39B333-5481-4F6C-9123-E61265953FC7}" name="Column15012"/>
    <tableColumn id="15028" xr3:uid="{D232DB12-35E6-48F7-8824-0B9A3887C89C}" name="Column15013"/>
    <tableColumn id="15029" xr3:uid="{62CACF74-4176-403F-9CCA-946E42A1318D}" name="Column15014"/>
    <tableColumn id="15030" xr3:uid="{9E6AEDFA-DA3A-44CF-B1DD-B7F65050ED3E}" name="Column15015"/>
    <tableColumn id="15031" xr3:uid="{63B770D8-5E7C-4330-B772-6E71EEE08C89}" name="Column15016"/>
    <tableColumn id="15032" xr3:uid="{FF30B0A6-02CF-43F9-86A2-0FA1A0BB837E}" name="Column15017"/>
    <tableColumn id="15033" xr3:uid="{D4D11C0A-BB34-40F2-B16F-979840D4C088}" name="Column15018"/>
    <tableColumn id="15034" xr3:uid="{AD9B6BE1-8516-4DD2-826A-463FBD915178}" name="Column15019"/>
    <tableColumn id="15035" xr3:uid="{822D1D9B-B114-4868-ABAA-1565B2701B7F}" name="Column15020"/>
    <tableColumn id="15036" xr3:uid="{A2863860-8D99-4FB8-B345-3B00F99C7159}" name="Column15021"/>
    <tableColumn id="15037" xr3:uid="{AC48640E-1A76-4D1A-B382-3D04B6D1CEAE}" name="Column15022"/>
    <tableColumn id="15038" xr3:uid="{1BA0BF81-6F84-4ADC-BB9A-5A8F4461B781}" name="Column15023"/>
    <tableColumn id="15039" xr3:uid="{F5A9661F-6270-43A2-8CB9-C878361CE788}" name="Column15024"/>
    <tableColumn id="15040" xr3:uid="{5CF8D6AD-9787-47C5-A1DA-E97BDC4558B8}" name="Column15025"/>
    <tableColumn id="15041" xr3:uid="{DCCD8F09-D64F-4AAC-A9A7-92BA2F97D151}" name="Column15026"/>
    <tableColumn id="15042" xr3:uid="{AF9E1D1B-BC3F-49E3-9EEA-CC06E74EC48D}" name="Column15027"/>
    <tableColumn id="15043" xr3:uid="{FD9DF525-756B-4A93-9602-F1161EB018A7}" name="Column15028"/>
    <tableColumn id="15044" xr3:uid="{13FFF1D7-D7B0-41C2-BBBC-C46EBFEFA674}" name="Column15029"/>
    <tableColumn id="15045" xr3:uid="{61A7C179-177B-4C2C-9FF7-46833C0F514A}" name="Column15030"/>
    <tableColumn id="15046" xr3:uid="{2E7987A2-991E-4AF1-8E54-88FC1015B141}" name="Column15031"/>
    <tableColumn id="15047" xr3:uid="{0F236AB7-4BA8-4E4F-8CA0-B7F175A2AD9E}" name="Column15032"/>
    <tableColumn id="15048" xr3:uid="{C524195D-7A16-4E41-A24F-38802CF690D8}" name="Column15033"/>
    <tableColumn id="15049" xr3:uid="{F5684839-B742-4ED2-97C1-DA091C47E536}" name="Column15034"/>
    <tableColumn id="15050" xr3:uid="{AD72C7A5-CBC9-4CEC-9E6F-D1820D05DE80}" name="Column15035"/>
    <tableColumn id="15051" xr3:uid="{28113DEA-C6A5-4125-82C8-8C9F7BBC8FFD}" name="Column15036"/>
    <tableColumn id="15052" xr3:uid="{39A1FEA8-2DD3-493C-9509-692EA229CD2E}" name="Column15037"/>
    <tableColumn id="15053" xr3:uid="{AF1869D0-5754-4FAF-89D6-FACAF9B5EB29}" name="Column15038"/>
    <tableColumn id="15054" xr3:uid="{142FE1C3-0E7F-44A7-9CE0-B17D58B6FCB4}" name="Column15039"/>
    <tableColumn id="15055" xr3:uid="{3A805679-C723-4654-9E8C-E2C5269DE258}" name="Column15040"/>
    <tableColumn id="15056" xr3:uid="{FE632AE4-6F28-44B7-AF0E-006FEEC48A07}" name="Column15041"/>
    <tableColumn id="15057" xr3:uid="{24B78EF9-B4CD-4C30-9CFC-CEE72BE7FB3A}" name="Column15042"/>
    <tableColumn id="15058" xr3:uid="{740FCEA7-8628-4A13-BDBE-8DF25B12C674}" name="Column15043"/>
    <tableColumn id="15059" xr3:uid="{5F4A49F5-14A5-4CA2-AD1D-0359A96E4EB9}" name="Column15044"/>
    <tableColumn id="15060" xr3:uid="{0EED6948-20FC-4FB3-AD3B-D7D2DA6D56EB}" name="Column15045"/>
    <tableColumn id="15061" xr3:uid="{3E7C0886-F162-4397-AFFE-2F2685FC0F21}" name="Column15046"/>
    <tableColumn id="15062" xr3:uid="{D6AA4CDA-5DCA-42B3-9E88-1E8AA237D706}" name="Column15047"/>
    <tableColumn id="15063" xr3:uid="{CAC8D2DA-A892-4984-B75E-A8D7F4D28DCA}" name="Column15048"/>
    <tableColumn id="15064" xr3:uid="{362890EA-1FEA-4132-A25C-3F6591AA9C33}" name="Column15049"/>
    <tableColumn id="15065" xr3:uid="{B949626B-3346-41B4-ACEC-B0A019757B2C}" name="Column15050"/>
    <tableColumn id="15066" xr3:uid="{3C817B45-DF16-4845-B779-9E8F713145B8}" name="Column15051"/>
    <tableColumn id="15067" xr3:uid="{6CECEB39-B2C6-4956-A09D-BA6851B1E864}" name="Column15052"/>
    <tableColumn id="15068" xr3:uid="{F67A8E82-A07F-4B9A-A79D-D2C8D7E249A5}" name="Column15053"/>
    <tableColumn id="15069" xr3:uid="{A56A49BD-4731-4F7A-A87E-E94ED00EFBB1}" name="Column15054"/>
    <tableColumn id="15070" xr3:uid="{0D94154B-2302-4098-B8BB-81302907A874}" name="Column15055"/>
    <tableColumn id="15071" xr3:uid="{4AE7F0B8-AE66-4CC7-9F70-989DA73E91A9}" name="Column15056"/>
    <tableColumn id="15072" xr3:uid="{34EEEAB3-D1A5-4F2C-B468-705F12B60EAC}" name="Column15057"/>
    <tableColumn id="15073" xr3:uid="{FF54879F-2F91-44BA-9C9C-55DAD29729C5}" name="Column15058"/>
    <tableColumn id="15074" xr3:uid="{666F79F8-AD57-4DC9-AA73-BD0499DDD1B1}" name="Column15059"/>
    <tableColumn id="15075" xr3:uid="{D6BEB4F0-92F7-426F-AFD5-7962AF2AA085}" name="Column15060"/>
    <tableColumn id="15076" xr3:uid="{D7FF9DF1-76E0-4C20-B9C6-2A273F790FEA}" name="Column15061"/>
    <tableColumn id="15077" xr3:uid="{73BF92B4-92DC-4661-905A-A3AA36585083}" name="Column15062"/>
    <tableColumn id="15078" xr3:uid="{1E05ACBC-3EC1-4308-8966-6B174723EF56}" name="Column15063"/>
    <tableColumn id="15079" xr3:uid="{1F9D8D31-9A2C-415A-94F9-79AC2A97C2B8}" name="Column15064"/>
    <tableColumn id="15080" xr3:uid="{2E975341-DAC1-4EAE-AD5C-E9325B7BD92F}" name="Column15065"/>
    <tableColumn id="15081" xr3:uid="{D44967D6-4148-42AC-A0AF-8246F8A10537}" name="Column15066"/>
    <tableColumn id="15082" xr3:uid="{B92799B9-AB50-4CF4-A4AB-A47B88889873}" name="Column15067"/>
    <tableColumn id="15083" xr3:uid="{6E7D9730-FBDE-472E-B441-6080E33E366C}" name="Column15068"/>
    <tableColumn id="15084" xr3:uid="{E8B017DD-6CF0-4953-9E22-D59A4A83413A}" name="Column15069"/>
    <tableColumn id="15085" xr3:uid="{A98E4724-5095-4201-BDF3-2CF9E7A3E017}" name="Column15070"/>
    <tableColumn id="15086" xr3:uid="{B7EAFA9D-ADAC-401E-B2E5-EE99D0436E02}" name="Column15071"/>
    <tableColumn id="15087" xr3:uid="{347AFB83-8E3E-46D1-995C-23E2344F9F55}" name="Column15072"/>
    <tableColumn id="15088" xr3:uid="{EC3C79A2-F73A-4A41-8EF1-8E758A653245}" name="Column15073"/>
    <tableColumn id="15089" xr3:uid="{5E9A88DF-F51D-4EDD-95D2-1F004CE2134C}" name="Column15074"/>
    <tableColumn id="15090" xr3:uid="{DCED6255-095A-45CD-91D0-142A39DF2C0F}" name="Column15075"/>
    <tableColumn id="15091" xr3:uid="{92D39CCF-F5EF-4DF8-9361-6DF38B74A987}" name="Column15076"/>
    <tableColumn id="15092" xr3:uid="{52EC4226-1A6D-4B17-B56B-7A6A79DA77C5}" name="Column15077"/>
    <tableColumn id="15093" xr3:uid="{75DAA391-8982-4AAA-A76B-FDE408D4FB24}" name="Column15078"/>
    <tableColumn id="15094" xr3:uid="{A9A2BED7-A2F0-407B-8C70-8DE557B76950}" name="Column15079"/>
    <tableColumn id="15095" xr3:uid="{8AC459B4-9027-4ED5-BABC-A7F13BEAE4E1}" name="Column15080"/>
    <tableColumn id="15096" xr3:uid="{14C5B244-99A4-4DD8-B157-7CB63597C893}" name="Column15081"/>
    <tableColumn id="15097" xr3:uid="{A5D44362-0FCD-434E-B363-ACC868F3AF70}" name="Column15082"/>
    <tableColumn id="15098" xr3:uid="{7436726A-A36E-4D9C-9C05-E27C15B52EE6}" name="Column15083"/>
    <tableColumn id="15099" xr3:uid="{851919FA-D975-4959-860A-61911BC9257A}" name="Column15084"/>
    <tableColumn id="15100" xr3:uid="{B0A7DD4E-038A-41DA-A054-6FD1804A66CE}" name="Column15085"/>
    <tableColumn id="15101" xr3:uid="{7730D35E-3586-4299-9B24-B442CCD733C6}" name="Column15086"/>
    <tableColumn id="15102" xr3:uid="{747240E3-9C90-467F-978E-B76B9EC1E6EE}" name="Column15087"/>
    <tableColumn id="15103" xr3:uid="{2BE1E517-9C03-4F0B-A4AF-6A97AE3E9162}" name="Column15088"/>
    <tableColumn id="15104" xr3:uid="{2FE24805-B2B4-4009-A8CA-209214AA330E}" name="Column15089"/>
    <tableColumn id="15105" xr3:uid="{B7A44528-106F-406D-A696-D76979D6AEF0}" name="Column15090"/>
    <tableColumn id="15106" xr3:uid="{BD137BF3-DED9-4A90-BAA6-12E412DE0DCC}" name="Column15091"/>
    <tableColumn id="15107" xr3:uid="{8C986AD4-133B-44E6-9BCB-845F03F6A39F}" name="Column15092"/>
    <tableColumn id="15108" xr3:uid="{2B6D5089-1203-4A90-A929-8E327843FD35}" name="Column15093"/>
    <tableColumn id="15109" xr3:uid="{92D2E2D0-97A3-467E-8E25-B34251AC4B9C}" name="Column15094"/>
    <tableColumn id="15110" xr3:uid="{16A8E893-118F-4B30-B341-4214F3AB637B}" name="Column15095"/>
    <tableColumn id="15111" xr3:uid="{0BE8AB0E-AF26-4118-9CB8-7E658501BD16}" name="Column15096"/>
    <tableColumn id="15112" xr3:uid="{393AC771-D9B3-4F54-A766-CD6EC2921DEB}" name="Column15097"/>
    <tableColumn id="15113" xr3:uid="{95B202F7-17AC-4545-AA14-613D471AD07E}" name="Column15098"/>
    <tableColumn id="15114" xr3:uid="{850EDE09-9B0A-4300-BC7F-7D20A8E83FF8}" name="Column15099"/>
    <tableColumn id="15115" xr3:uid="{962B33DB-CFB7-427B-A337-C69009C21643}" name="Column15100"/>
    <tableColumn id="15116" xr3:uid="{269DDF3F-A1D1-4225-ABE2-7931E01C7C56}" name="Column15101"/>
    <tableColumn id="15117" xr3:uid="{317CE5B2-5FF5-45E5-BEF5-8D305667FFE2}" name="Column15102"/>
    <tableColumn id="15118" xr3:uid="{9E8F7337-D683-413A-9605-79C061F3E67C}" name="Column15103"/>
    <tableColumn id="15119" xr3:uid="{043AB3DB-EE94-4E34-8A06-C7E141157D3F}" name="Column15104"/>
    <tableColumn id="15120" xr3:uid="{90E16445-A4FA-4C28-BF18-61C17A92F623}" name="Column15105"/>
    <tableColumn id="15121" xr3:uid="{DF004BFF-A1F8-482E-B027-89BFEB2462CB}" name="Column15106"/>
    <tableColumn id="15122" xr3:uid="{3CFC7C72-AE36-4605-8B2F-8F4E962E4DBB}" name="Column15107"/>
    <tableColumn id="15123" xr3:uid="{B2025EC9-6734-4681-8A39-62A16816C246}" name="Column15108"/>
    <tableColumn id="15124" xr3:uid="{7E2EB58C-9E84-4201-815D-5A6FC56C0B62}" name="Column15109"/>
    <tableColumn id="15125" xr3:uid="{12E4F525-7629-48CA-AE3D-983CE400B2CF}" name="Column15110"/>
    <tableColumn id="15126" xr3:uid="{CC808AFF-75E0-4E28-8C21-C20B1FD7C23A}" name="Column15111"/>
    <tableColumn id="15127" xr3:uid="{9F9933D5-31A4-4604-B130-8CAC9A07536E}" name="Column15112"/>
    <tableColumn id="15128" xr3:uid="{4DB093CE-9492-4189-B827-502B6C08A26B}" name="Column15113"/>
    <tableColumn id="15129" xr3:uid="{1AFC8642-5CAA-44A3-9F6F-EDABCB841C65}" name="Column15114"/>
    <tableColumn id="15130" xr3:uid="{B86C990D-2516-46B8-BB8F-79771870F579}" name="Column15115"/>
    <tableColumn id="15131" xr3:uid="{FD60E9D5-A39C-4A29-820B-EB1CB6629800}" name="Column15116"/>
    <tableColumn id="15132" xr3:uid="{EB9BDCE6-E910-472E-88C9-1C7239CDF858}" name="Column15117"/>
    <tableColumn id="15133" xr3:uid="{7D23A141-143A-4BA3-8FC3-972030011B14}" name="Column15118"/>
    <tableColumn id="15134" xr3:uid="{A007E0C6-9CB5-42A8-ABD5-E1BB9A803484}" name="Column15119"/>
    <tableColumn id="15135" xr3:uid="{5F241B74-8760-4485-B0A1-C3D915AEB3A9}" name="Column15120"/>
    <tableColumn id="15136" xr3:uid="{34CBD54E-405D-4E71-B707-BE7CB2265546}" name="Column15121"/>
    <tableColumn id="15137" xr3:uid="{AA4997ED-C8C9-4A16-8712-2FEAB9554198}" name="Column15122"/>
    <tableColumn id="15138" xr3:uid="{B391E33F-129C-467B-AB35-2504F22D0F01}" name="Column15123"/>
    <tableColumn id="15139" xr3:uid="{90A4A652-E903-4663-A25B-413630FC2DEE}" name="Column15124"/>
    <tableColumn id="15140" xr3:uid="{6CE6A4A2-98FC-4D9A-87DD-15ED3C277684}" name="Column15125"/>
    <tableColumn id="15141" xr3:uid="{CE463BF7-1493-46C6-8A04-BDFA2256DCE7}" name="Column15126"/>
    <tableColumn id="15142" xr3:uid="{5720200D-C012-498C-A825-FB9C4DF1906C}" name="Column15127"/>
    <tableColumn id="15143" xr3:uid="{CCAD1208-E770-4F09-8FB5-DF7437F728A9}" name="Column15128"/>
    <tableColumn id="15144" xr3:uid="{410CE249-5AD9-4E97-B667-30A16E553E8A}" name="Column15129"/>
    <tableColumn id="15145" xr3:uid="{086B4A0B-E6F3-48F6-BB54-81D09BEB361D}" name="Column15130"/>
    <tableColumn id="15146" xr3:uid="{0938A293-08C2-4733-BBD6-1D058449DFF3}" name="Column15131"/>
    <tableColumn id="15147" xr3:uid="{C25377DF-C8E1-4127-BB67-E73632937407}" name="Column15132"/>
    <tableColumn id="15148" xr3:uid="{3F775BBD-2D2C-4DDC-82EB-6BD6A3DA7B62}" name="Column15133"/>
    <tableColumn id="15149" xr3:uid="{75791D9F-A7BD-4632-9869-89E953326C0C}" name="Column15134"/>
    <tableColumn id="15150" xr3:uid="{22540A9E-E0B4-42EA-B680-13057124C6F8}" name="Column15135"/>
    <tableColumn id="15151" xr3:uid="{746E4181-6EF3-45A8-8208-B867848E4523}" name="Column15136"/>
    <tableColumn id="15152" xr3:uid="{0B8B6AC0-09EB-4F1D-8B11-B52BC9E8D286}" name="Column15137"/>
    <tableColumn id="15153" xr3:uid="{23807588-CA78-40D2-9890-B072B1EC6B0E}" name="Column15138"/>
    <tableColumn id="15154" xr3:uid="{3F0223EE-12E8-486B-B097-10775B445B6D}" name="Column15139"/>
    <tableColumn id="15155" xr3:uid="{133B3176-A31F-4CCC-8AE8-C3BB2D7DA097}" name="Column15140"/>
    <tableColumn id="15156" xr3:uid="{04C8C675-DB3B-427C-8FDC-654E2ABBFC4F}" name="Column15141"/>
    <tableColumn id="15157" xr3:uid="{829992AE-0BD8-4052-B382-78E0C7EA0D2F}" name="Column15142"/>
    <tableColumn id="15158" xr3:uid="{428ED6FC-4C17-428D-81BC-397C609A270D}" name="Column15143"/>
    <tableColumn id="15159" xr3:uid="{66E6181D-60C8-498B-995A-CAC67A0E5ACF}" name="Column15144"/>
    <tableColumn id="15160" xr3:uid="{505D61F7-5A01-48A3-B9EC-E00FF35E4FD1}" name="Column15145"/>
    <tableColumn id="15161" xr3:uid="{553BF3DD-638B-4554-9F8E-6494549569EF}" name="Column15146"/>
    <tableColumn id="15162" xr3:uid="{D04F5893-389D-4F3D-89C2-B6854BF89366}" name="Column15147"/>
    <tableColumn id="15163" xr3:uid="{58511451-433A-479C-B54D-E909EE79DB58}" name="Column15148"/>
    <tableColumn id="15164" xr3:uid="{B5A8343F-9D32-40FB-A0C0-BD5EEC2FAD68}" name="Column15149"/>
    <tableColumn id="15165" xr3:uid="{08CDF431-89FA-4CD4-A9D0-E6EFAE8D8DE4}" name="Column15150"/>
    <tableColumn id="15166" xr3:uid="{D734CD0A-8CE6-44B2-8ADF-2827D468337B}" name="Column15151"/>
    <tableColumn id="15167" xr3:uid="{9EDD37BA-4028-4457-83D8-1E4CFDB45739}" name="Column15152"/>
    <tableColumn id="15168" xr3:uid="{A1EE4FD7-4204-4167-8227-78520B932560}" name="Column15153"/>
    <tableColumn id="15169" xr3:uid="{66F03C60-AC7B-446F-8A3A-A9D523F329ED}" name="Column15154"/>
    <tableColumn id="15170" xr3:uid="{97454E36-A7CE-4B69-9DC1-952C53F18A04}" name="Column15155"/>
    <tableColumn id="15171" xr3:uid="{832F3D3F-9F31-4811-8D3C-7FF902C79C5C}" name="Column15156"/>
    <tableColumn id="15172" xr3:uid="{6E358AC3-A794-4176-80AD-CD4C0CD75EB3}" name="Column15157"/>
    <tableColumn id="15173" xr3:uid="{2CAD1374-3393-4480-9C5F-3B949364D8F1}" name="Column15158"/>
    <tableColumn id="15174" xr3:uid="{C6427355-8791-4C5A-96E4-0302360829FE}" name="Column15159"/>
    <tableColumn id="15175" xr3:uid="{DB9D0E84-B943-4BE4-B266-89A0FB19EC90}" name="Column15160"/>
    <tableColumn id="15176" xr3:uid="{2B9B67CC-20A2-4C54-B654-2A9C3A615DD5}" name="Column15161"/>
    <tableColumn id="15177" xr3:uid="{B2F21145-BD8B-4079-9CCA-6D8EA30A0EAF}" name="Column15162"/>
    <tableColumn id="15178" xr3:uid="{FE9EB279-3842-4BF7-8EDB-B1B9332CB205}" name="Column15163"/>
    <tableColumn id="15179" xr3:uid="{5FD4A4F6-0198-4154-A540-F5B44435FF0B}" name="Column15164"/>
    <tableColumn id="15180" xr3:uid="{34F4F597-E123-4B39-8666-A453E42C0031}" name="Column15165"/>
    <tableColumn id="15181" xr3:uid="{1A1841E0-FF96-420D-8F85-54CB8A567C4A}" name="Column15166"/>
    <tableColumn id="15182" xr3:uid="{71457D44-BC66-4C27-8202-F441B64997D0}" name="Column15167"/>
    <tableColumn id="15183" xr3:uid="{2E7666B6-D2A3-44C2-9094-DE41A68D81A0}" name="Column15168"/>
    <tableColumn id="15184" xr3:uid="{9809EA25-8B96-42D4-8B62-DE6E18EAC0B3}" name="Column15169"/>
    <tableColumn id="15185" xr3:uid="{8D890A6F-C995-4C2F-ABAE-0ED20D5345EA}" name="Column15170"/>
    <tableColumn id="15186" xr3:uid="{FB016204-7BC1-4029-B75D-D505F7DA6230}" name="Column15171"/>
    <tableColumn id="15187" xr3:uid="{0C26048C-BEEF-4F63-AA4E-73AA95FFD488}" name="Column15172"/>
    <tableColumn id="15188" xr3:uid="{2462EA78-EEB0-49F4-9D06-B5A6C0CCB02C}" name="Column15173"/>
    <tableColumn id="15189" xr3:uid="{990DC8DF-C705-43EC-9FFC-E7E7CB874412}" name="Column15174"/>
    <tableColumn id="15190" xr3:uid="{3A880636-E98A-45EC-888F-9C8615D66678}" name="Column15175"/>
    <tableColumn id="15191" xr3:uid="{8A62363A-1B39-4C8A-BA25-7C89E0375350}" name="Column15176"/>
    <tableColumn id="15192" xr3:uid="{8C1435C4-5C15-408D-82EA-0AB22A6B94ED}" name="Column15177"/>
    <tableColumn id="15193" xr3:uid="{04A2673C-242F-4EE6-879D-F783670B1DDE}" name="Column15178"/>
    <tableColumn id="15194" xr3:uid="{DD5159FF-77B8-4631-BF25-76B1C71D9CF1}" name="Column15179"/>
    <tableColumn id="15195" xr3:uid="{6B41A2EA-96A2-44C9-AD0C-3EA29D20C06A}" name="Column15180"/>
    <tableColumn id="15196" xr3:uid="{D38B40FF-3415-4517-9D83-018D599214D6}" name="Column15181"/>
    <tableColumn id="15197" xr3:uid="{18E7E818-0EC5-4924-BDBA-5A37DCBC19DB}" name="Column15182"/>
    <tableColumn id="15198" xr3:uid="{7DB4F035-3976-4579-8256-F5DEF39CAF22}" name="Column15183"/>
    <tableColumn id="15199" xr3:uid="{A067AFC0-D8C8-41FE-818C-33F6F9215D6F}" name="Column15184"/>
    <tableColumn id="15200" xr3:uid="{A992FC2D-3054-45B8-9C5C-D81C079AF657}" name="Column15185"/>
    <tableColumn id="15201" xr3:uid="{9936CD74-3230-480A-9AD9-EBE318141A05}" name="Column15186"/>
    <tableColumn id="15202" xr3:uid="{AD36612B-6DC2-4D5E-9A42-4E2FEAD7A14B}" name="Column15187"/>
    <tableColumn id="15203" xr3:uid="{470A9F69-A2EB-4CA6-80E9-1C4306B8E073}" name="Column15188"/>
    <tableColumn id="15204" xr3:uid="{E0800C30-029C-4986-A277-11C26267E8E0}" name="Column15189"/>
    <tableColumn id="15205" xr3:uid="{8E8276D3-B4A6-4A3B-8BC6-93CFB0C1C735}" name="Column15190"/>
    <tableColumn id="15206" xr3:uid="{DD1253CA-A625-42B4-9A89-676CBAEB8AF2}" name="Column15191"/>
    <tableColumn id="15207" xr3:uid="{FD1AD6BE-DB0F-4618-840E-A53E2941E6CD}" name="Column15192"/>
    <tableColumn id="15208" xr3:uid="{4E536C0D-3600-462D-9F6D-95257EF1BAB7}" name="Column15193"/>
    <tableColumn id="15209" xr3:uid="{7AEFCE3A-0017-452C-9BCF-65AA20F889B6}" name="Column15194"/>
    <tableColumn id="15210" xr3:uid="{40409FF0-F591-4648-9A1C-4A56015D584C}" name="Column15195"/>
    <tableColumn id="15211" xr3:uid="{4D0816CD-4A22-4F1F-B1F0-2A07E371AA97}" name="Column15196"/>
    <tableColumn id="15212" xr3:uid="{735ADCA5-2A4D-48FA-A39C-156ACF3CE4BB}" name="Column15197"/>
    <tableColumn id="15213" xr3:uid="{6B1C0BDF-2E76-41B6-9971-930DEE5FF4E1}" name="Column15198"/>
    <tableColumn id="15214" xr3:uid="{7C4F0498-BD38-45FE-8C11-DEDD05B6D4DB}" name="Column15199"/>
    <tableColumn id="15215" xr3:uid="{0CC828A0-F0A3-4550-89A6-3878E6A09F53}" name="Column15200"/>
    <tableColumn id="15216" xr3:uid="{98284B1B-93A1-45B3-A37B-9285C47B5AC5}" name="Column15201"/>
    <tableColumn id="15217" xr3:uid="{15BF05C2-A7AE-40A6-A07C-49676F517C95}" name="Column15202"/>
    <tableColumn id="15218" xr3:uid="{8490FC63-3A3A-40F7-AD80-F9FFE2CD0A7A}" name="Column15203"/>
    <tableColumn id="15219" xr3:uid="{3B860615-D5D6-4995-B721-31387A2989B2}" name="Column15204"/>
    <tableColumn id="15220" xr3:uid="{055B5F63-A508-49AA-B121-DC40C998FCF6}" name="Column15205"/>
    <tableColumn id="15221" xr3:uid="{AB5F8F93-408D-43F5-B4F1-E52C5F2EF27A}" name="Column15206"/>
    <tableColumn id="15222" xr3:uid="{FA516AB1-CA31-4C31-A118-EBADD3658D63}" name="Column15207"/>
    <tableColumn id="15223" xr3:uid="{C4BFA553-4AAD-4C3A-9ECE-EE8F8C723577}" name="Column15208"/>
    <tableColumn id="15224" xr3:uid="{E158C81C-0E0D-45D6-9247-BD4F55032F43}" name="Column15209"/>
    <tableColumn id="15225" xr3:uid="{D3298AAF-FF0B-46B8-8C53-76D0429056D6}" name="Column15210"/>
    <tableColumn id="15226" xr3:uid="{4485DC4F-CAF2-4845-BAA2-F5F87C01ACC8}" name="Column15211"/>
    <tableColumn id="15227" xr3:uid="{EE05C5FE-450A-420C-9B61-27C4B6135791}" name="Column15212"/>
    <tableColumn id="15228" xr3:uid="{4FC7C6C3-1081-46A8-AB38-F1CC84F851EA}" name="Column15213"/>
    <tableColumn id="15229" xr3:uid="{F92A6D08-FC95-4BCD-839D-711B0F069868}" name="Column15214"/>
    <tableColumn id="15230" xr3:uid="{C3EDEEB7-ECE9-4BE8-BAC6-64E5C0F40551}" name="Column15215"/>
    <tableColumn id="15231" xr3:uid="{81DBEAD1-50A7-4A0C-B429-F5822D91BFBB}" name="Column15216"/>
    <tableColumn id="15232" xr3:uid="{83E6D9D9-D9D1-4E54-BCA9-334533059060}" name="Column15217"/>
    <tableColumn id="15233" xr3:uid="{C472D0F8-A1A5-44F5-83E0-3BC9FB91BA93}" name="Column15218"/>
    <tableColumn id="15234" xr3:uid="{1A350117-43ED-444E-BD60-A8A3D23CF657}" name="Column15219"/>
    <tableColumn id="15235" xr3:uid="{3BDEB97F-9917-414D-A41F-32AB4D5A2273}" name="Column15220"/>
    <tableColumn id="15236" xr3:uid="{959E5BEB-5558-451C-84C3-A053C6C30A9C}" name="Column15221"/>
    <tableColumn id="15237" xr3:uid="{939F2631-B281-4B96-8698-7845BB6D2A5F}" name="Column15222"/>
    <tableColumn id="15238" xr3:uid="{86CE108A-1206-42A6-B8AF-78053EEFABAC}" name="Column15223"/>
    <tableColumn id="15239" xr3:uid="{590D3192-E2EE-48FE-B921-6394947959BC}" name="Column15224"/>
    <tableColumn id="15240" xr3:uid="{C7AB98A7-2E15-401C-87BD-C16FA40C78B3}" name="Column15225"/>
    <tableColumn id="15241" xr3:uid="{1580F120-2D0B-4818-8794-7E3DE2F80AD9}" name="Column15226"/>
    <tableColumn id="15242" xr3:uid="{0EBED571-C571-4FB5-BA74-A578C11AE872}" name="Column15227"/>
    <tableColumn id="15243" xr3:uid="{B2F43275-48EC-4FB3-AE92-84124DC3933F}" name="Column15228"/>
    <tableColumn id="15244" xr3:uid="{A45995A5-00DD-4C44-812D-214875F0ADF7}" name="Column15229"/>
    <tableColumn id="15245" xr3:uid="{9FD0A92D-7640-4545-8171-7CA72AB260C0}" name="Column15230"/>
    <tableColumn id="15246" xr3:uid="{ED53BEB3-9D6C-42FB-B6F3-B57BCFEC9068}" name="Column15231"/>
    <tableColumn id="15247" xr3:uid="{4BD5C177-F904-437A-B83B-E863895046F2}" name="Column15232"/>
    <tableColumn id="15248" xr3:uid="{6CC60B45-75AD-4F38-9314-19EF3790E621}" name="Column15233"/>
    <tableColumn id="15249" xr3:uid="{43D4AF76-8FAA-4D6E-BE22-F30128194D2F}" name="Column15234"/>
    <tableColumn id="15250" xr3:uid="{C8E731D0-E523-4763-BF7E-CCC8CB5501D2}" name="Column15235"/>
    <tableColumn id="15251" xr3:uid="{1930D340-0815-4085-A438-74889E3536E8}" name="Column15236"/>
    <tableColumn id="15252" xr3:uid="{EF2F702F-FE44-46D6-A23F-648879F41481}" name="Column15237"/>
    <tableColumn id="15253" xr3:uid="{3DA2ABF1-D933-4910-9A8B-E0921802B9C6}" name="Column15238"/>
    <tableColumn id="15254" xr3:uid="{88DC1835-2643-4A7A-8445-C57037FAB94C}" name="Column15239"/>
    <tableColumn id="15255" xr3:uid="{4CA2765D-CD08-45D7-9B06-8AA26851F473}" name="Column15240"/>
    <tableColumn id="15256" xr3:uid="{98A541B4-932C-4820-84AB-0912CA2950C5}" name="Column15241"/>
    <tableColumn id="15257" xr3:uid="{864AB3E2-A572-443F-9CA4-90D0F62C966F}" name="Column15242"/>
    <tableColumn id="15258" xr3:uid="{12E0F078-F2B8-451F-9D5E-4E99D7AE23D3}" name="Column15243"/>
    <tableColumn id="15259" xr3:uid="{8585674E-C4D7-4698-9935-EA14E36F04D7}" name="Column15244"/>
    <tableColumn id="15260" xr3:uid="{870043C5-E295-44A7-9E29-F7E869EF3AEF}" name="Column15245"/>
    <tableColumn id="15261" xr3:uid="{E2E9D2B1-B989-4213-A38D-B59ADFA2F815}" name="Column15246"/>
    <tableColumn id="15262" xr3:uid="{23B1BDE4-3D7F-4B80-82DF-1C8876ED26F4}" name="Column15247"/>
    <tableColumn id="15263" xr3:uid="{F87BA17C-7B15-4486-81D5-1391D683A78C}" name="Column15248"/>
    <tableColumn id="15264" xr3:uid="{1B8D9000-89DC-475E-8AD6-F25059E393F5}" name="Column15249"/>
    <tableColumn id="15265" xr3:uid="{EB4F167A-9902-45DB-BE9D-874600889507}" name="Column15250"/>
    <tableColumn id="15266" xr3:uid="{4AE6CC99-7D6A-4919-BAAF-3F7090A71B56}" name="Column15251"/>
    <tableColumn id="15267" xr3:uid="{8818B046-7A19-4FE9-88B1-40AAE1953820}" name="Column15252"/>
    <tableColumn id="15268" xr3:uid="{DA5E2AAB-F224-479E-ACF2-A96F6C051FFE}" name="Column15253"/>
    <tableColumn id="15269" xr3:uid="{26AB32DB-F5FD-4C96-99D5-87B1BF1361DD}" name="Column15254"/>
    <tableColumn id="15270" xr3:uid="{02D194EB-22E1-41B0-8239-9DC3D0F8C652}" name="Column15255"/>
    <tableColumn id="15271" xr3:uid="{17793261-334D-4A32-8057-BFE57381B04D}" name="Column15256"/>
    <tableColumn id="15272" xr3:uid="{3C47BC8C-D046-4CF1-A199-7DFBF84A0652}" name="Column15257"/>
    <tableColumn id="15273" xr3:uid="{8DADC6E4-659F-42E0-A266-636C20AD217A}" name="Column15258"/>
    <tableColumn id="15274" xr3:uid="{28C6964A-C618-4FA8-BD34-7C5CAE2451DE}" name="Column15259"/>
    <tableColumn id="15275" xr3:uid="{09B82A78-E9A3-41A6-B602-5C749F6E2091}" name="Column15260"/>
    <tableColumn id="15276" xr3:uid="{3FDE7C1A-86AE-405F-852B-C2D330EA0419}" name="Column15261"/>
    <tableColumn id="15277" xr3:uid="{BD7C7900-B69A-489F-940A-C0EB420451E4}" name="Column15262"/>
    <tableColumn id="15278" xr3:uid="{129DEAC2-46A5-46E3-90DE-3F04326D9C91}" name="Column15263"/>
    <tableColumn id="15279" xr3:uid="{73CE4A9F-0181-45A4-888A-387E32AB5A22}" name="Column15264"/>
    <tableColumn id="15280" xr3:uid="{59278E0A-443F-4DA5-8EEB-0D6F037827CD}" name="Column15265"/>
    <tableColumn id="15281" xr3:uid="{41903795-3BF4-40A9-A8E1-7C86E522A387}" name="Column15266"/>
    <tableColumn id="15282" xr3:uid="{DC3E66F3-295A-4C72-B127-44A6D418E4CD}" name="Column15267"/>
    <tableColumn id="15283" xr3:uid="{A30A620F-B3C0-492C-B1C4-4FBE30E23C63}" name="Column15268"/>
    <tableColumn id="15284" xr3:uid="{0528E410-6DC4-40A1-A870-C7C8AE9DB0B1}" name="Column15269"/>
    <tableColumn id="15285" xr3:uid="{C055455A-164E-49C3-BDEC-3B3FA8245C23}" name="Column15270"/>
    <tableColumn id="15286" xr3:uid="{6ABDCA48-56D9-4774-A5B7-A10E34CA0574}" name="Column15271"/>
    <tableColumn id="15287" xr3:uid="{1BAB20FC-BCE3-4C8C-AC88-DAB91BB3E9D1}" name="Column15272"/>
    <tableColumn id="15288" xr3:uid="{55B69C16-8D76-4563-A894-AE7999AF74C5}" name="Column15273"/>
    <tableColumn id="15289" xr3:uid="{27042898-D22A-4E95-855A-C7E2D1E4F532}" name="Column15274"/>
    <tableColumn id="15290" xr3:uid="{838AF38B-A8AA-4021-A681-651F61FF7D1D}" name="Column15275"/>
    <tableColumn id="15291" xr3:uid="{04F619E5-9797-4A34-A4E0-49DF4F41297F}" name="Column15276"/>
    <tableColumn id="15292" xr3:uid="{73656E5D-BD4A-4712-B9B0-A376A71A597D}" name="Column15277"/>
    <tableColumn id="15293" xr3:uid="{C3F1F4F9-47FF-45B1-9F8F-BA353E063FDC}" name="Column15278"/>
    <tableColumn id="15294" xr3:uid="{465E46B6-010A-4067-9C89-BF68FBC5ECC6}" name="Column15279"/>
    <tableColumn id="15295" xr3:uid="{DB24DA4A-A249-4593-ACA1-90DFF2CF6849}" name="Column15280"/>
    <tableColumn id="15296" xr3:uid="{AB1F0CA4-265D-4657-8127-27FCEE479EC8}" name="Column15281"/>
    <tableColumn id="15297" xr3:uid="{6CAEB874-A5F0-4623-8608-D3AACD53BAF8}" name="Column15282"/>
    <tableColumn id="15298" xr3:uid="{122A0A65-4C50-4627-8BB1-CF32345A81E3}" name="Column15283"/>
    <tableColumn id="15299" xr3:uid="{45AAE6FB-6770-4644-BCCE-5E2AB89D13DA}" name="Column15284"/>
    <tableColumn id="15300" xr3:uid="{FAA47D5D-88CA-4E13-B148-8DF7FD1C4507}" name="Column15285"/>
    <tableColumn id="15301" xr3:uid="{D72C0ECE-1E95-4C95-A5C7-75CB50DE0016}" name="Column15286"/>
    <tableColumn id="15302" xr3:uid="{27041110-234F-4DA2-8C41-4810E7C83EDE}" name="Column15287"/>
    <tableColumn id="15303" xr3:uid="{90FDE180-4B7B-4092-AE41-400452FE0931}" name="Column15288"/>
    <tableColumn id="15304" xr3:uid="{1D01D290-947A-44F5-8FEB-0D6760AF41A5}" name="Column15289"/>
    <tableColumn id="15305" xr3:uid="{4BA103F2-FD16-4EB4-9C13-B586BF9DDE21}" name="Column15290"/>
    <tableColumn id="15306" xr3:uid="{78AF60CA-49E7-4FA0-8433-1C7358FA245E}" name="Column15291"/>
    <tableColumn id="15307" xr3:uid="{CD2C3DB5-0B28-4EE9-86BE-044F4F0F2FC1}" name="Column15292"/>
    <tableColumn id="15308" xr3:uid="{607E9753-BDB7-4F55-9BEA-20F9539A7DD3}" name="Column15293"/>
    <tableColumn id="15309" xr3:uid="{24CB7372-DEE5-45AE-B453-31038397EC5F}" name="Column15294"/>
    <tableColumn id="15310" xr3:uid="{8B301F77-A92C-49EF-9062-CBA2C7D30DCC}" name="Column15295"/>
    <tableColumn id="15311" xr3:uid="{85BA702B-E8A5-4190-9B8B-51DDFB06FCD5}" name="Column15296"/>
    <tableColumn id="15312" xr3:uid="{D7655E68-9F33-4381-8F46-F4D8E37F0862}" name="Column15297"/>
    <tableColumn id="15313" xr3:uid="{D9D40244-80D5-47C1-91C5-BA3E036652E7}" name="Column15298"/>
    <tableColumn id="15314" xr3:uid="{B99165E0-7E73-472E-81E9-432A64CF495D}" name="Column15299"/>
    <tableColumn id="15315" xr3:uid="{590D9098-4B01-4BA7-94D8-F1EFBEE90F59}" name="Column15300"/>
    <tableColumn id="15316" xr3:uid="{EDFAD7F1-F738-42BE-9B8A-4D0C3699789B}" name="Column15301"/>
    <tableColumn id="15317" xr3:uid="{3110ED78-58B8-4005-A182-F4F6EA375651}" name="Column15302"/>
    <tableColumn id="15318" xr3:uid="{345870C7-2092-480F-BBE9-16FE6CC7F759}" name="Column15303"/>
    <tableColumn id="15319" xr3:uid="{8C2485D3-3D0B-4B5B-B1C7-3A4D9393CE9C}" name="Column15304"/>
    <tableColumn id="15320" xr3:uid="{F08FCB1A-BB7E-43F1-A5E5-7B4C493980E6}" name="Column15305"/>
    <tableColumn id="15321" xr3:uid="{93655607-1091-4F4F-9332-A5B47BE488F7}" name="Column15306"/>
    <tableColumn id="15322" xr3:uid="{27F326AB-628C-4C46-B3A4-14CE42E9C603}" name="Column15307"/>
    <tableColumn id="15323" xr3:uid="{BD51C2A2-CFE5-4D76-847C-CC391725A087}" name="Column15308"/>
    <tableColumn id="15324" xr3:uid="{863B58D4-4C47-449B-9BDE-FD51388CEE76}" name="Column15309"/>
    <tableColumn id="15325" xr3:uid="{81D08838-EBB3-4CC3-B546-6AA6CBA9E614}" name="Column15310"/>
    <tableColumn id="15326" xr3:uid="{D2A10AA1-B51B-442E-80CB-6E3B37ADCCE4}" name="Column15311"/>
    <tableColumn id="15327" xr3:uid="{C2DC8913-F9DA-4E9B-9DB3-621E42035300}" name="Column15312"/>
    <tableColumn id="15328" xr3:uid="{9957A8F6-85E1-4CC3-8770-9180881DD457}" name="Column15313"/>
    <tableColumn id="15329" xr3:uid="{F6BC6EBD-11EE-4990-A2FB-98023ADC6C89}" name="Column15314"/>
    <tableColumn id="15330" xr3:uid="{46153827-8684-4CAA-A5B2-FF309672B544}" name="Column15315"/>
    <tableColumn id="15331" xr3:uid="{7C1B7EC9-6ABE-4B24-81F1-CCB7C9021C81}" name="Column15316"/>
    <tableColumn id="15332" xr3:uid="{761F6E18-996B-438B-A032-AEF19F0EE97F}" name="Column15317"/>
    <tableColumn id="15333" xr3:uid="{944B8AC3-EFE4-4D5C-B45B-FF5C0D42438C}" name="Column15318"/>
    <tableColumn id="15334" xr3:uid="{BCFAFBDE-A500-4892-83B4-9C1C3A884BB5}" name="Column15319"/>
    <tableColumn id="15335" xr3:uid="{09BF197B-9F85-4B13-A083-46EDED672951}" name="Column15320"/>
    <tableColumn id="15336" xr3:uid="{711B3010-C4FC-4647-846E-804B2DF81451}" name="Column15321"/>
    <tableColumn id="15337" xr3:uid="{1392E305-44BB-4EAD-A0D8-7CAFAC7D55D8}" name="Column15322"/>
    <tableColumn id="15338" xr3:uid="{48C06B82-34AC-49D3-B9C8-C99A219E044F}" name="Column15323"/>
    <tableColumn id="15339" xr3:uid="{77A6746D-4BD4-4A6B-B000-9332B4654ABF}" name="Column15324"/>
    <tableColumn id="15340" xr3:uid="{48F50C38-47A1-4D7B-9F2C-0F0B49776F66}" name="Column15325"/>
    <tableColumn id="15341" xr3:uid="{58CD94CB-5799-4533-A608-CABE4CCDBEAF}" name="Column15326"/>
    <tableColumn id="15342" xr3:uid="{7641A9C3-2987-4B93-9B64-75A311AAF406}" name="Column15327"/>
    <tableColumn id="15343" xr3:uid="{F86CCA5A-119A-48AC-8AC5-DE5CCD128F3D}" name="Column15328"/>
    <tableColumn id="15344" xr3:uid="{E3D7985A-5300-4B8E-BE9F-63109C07E717}" name="Column15329"/>
    <tableColumn id="15345" xr3:uid="{D565C178-7402-4FAD-A24E-99E1FC8514FE}" name="Column15330"/>
    <tableColumn id="15346" xr3:uid="{9AA975E7-B5C8-49BE-8A69-EB8F0F6FBDEC}" name="Column15331"/>
    <tableColumn id="15347" xr3:uid="{85B932D8-0F18-4205-BD1A-60040BD2DF3B}" name="Column15332"/>
    <tableColumn id="15348" xr3:uid="{686EC7F2-7A9E-4308-880E-7065CD33AEED}" name="Column15333"/>
    <tableColumn id="15349" xr3:uid="{98B6F81A-DA34-4C45-9049-EA3798890812}" name="Column15334"/>
    <tableColumn id="15350" xr3:uid="{A177C69D-A76A-4994-83FF-11957AD1BF87}" name="Column15335"/>
    <tableColumn id="15351" xr3:uid="{7C4DB5C2-7E62-4061-A0AD-6B2B38D08784}" name="Column15336"/>
    <tableColumn id="15352" xr3:uid="{B56FCFA8-BD7D-4F1A-B5E5-73AE4EA751C4}" name="Column15337"/>
    <tableColumn id="15353" xr3:uid="{13EF3B19-8898-4107-BE6E-C452916F637D}" name="Column15338"/>
    <tableColumn id="15354" xr3:uid="{3DED9C14-54CF-438E-B45D-E0F07004116F}" name="Column15339"/>
    <tableColumn id="15355" xr3:uid="{BCD18E07-9112-4F65-A88A-2A483388AAB8}" name="Column15340"/>
    <tableColumn id="15356" xr3:uid="{DF32E3EC-BC3B-44B8-9025-5069DCAB47CF}" name="Column15341"/>
    <tableColumn id="15357" xr3:uid="{3ED32E80-848F-42F1-B3E2-6900DFA64DAF}" name="Column15342"/>
    <tableColumn id="15358" xr3:uid="{E6E934C6-5ED6-4438-AC88-53AFF048E5A4}" name="Column15343"/>
    <tableColumn id="15359" xr3:uid="{87B75DD7-90A6-4471-A44F-0A796455742C}" name="Column15344"/>
    <tableColumn id="15360" xr3:uid="{80E1A771-33BD-4F43-A9DC-4B323A70F1C8}" name="Column15345"/>
    <tableColumn id="15361" xr3:uid="{E7C3A376-F9E6-4A79-A0C7-C7A194B66D02}" name="Column15346"/>
    <tableColumn id="15362" xr3:uid="{6465F79B-A51D-4976-8487-12DD966A6A4B}" name="Column15347"/>
    <tableColumn id="15363" xr3:uid="{DEC2E4C0-D91C-468D-827F-F6B2998D7CE4}" name="Column15348"/>
    <tableColumn id="15364" xr3:uid="{A92998EB-E7DC-4E30-A342-D980D136CCFE}" name="Column15349"/>
    <tableColumn id="15365" xr3:uid="{B877EABA-FEB0-45EB-B081-E08B85BB9F12}" name="Column15350"/>
    <tableColumn id="15366" xr3:uid="{2A53EA23-38BE-4942-AE6F-C27B7BA2B652}" name="Column15351"/>
    <tableColumn id="15367" xr3:uid="{2073710A-7AA7-4519-B78A-33B796709705}" name="Column15352"/>
    <tableColumn id="15368" xr3:uid="{30F9E0A5-80C6-4D35-B5E2-077CE4D298D0}" name="Column15353"/>
    <tableColumn id="15369" xr3:uid="{D45E3409-BE41-4D93-8646-371074372EA1}" name="Column15354"/>
    <tableColumn id="15370" xr3:uid="{091E3C3A-8C06-4E39-8C2C-B7F51BF84B97}" name="Column15355"/>
    <tableColumn id="15371" xr3:uid="{3DE82361-A8EB-41AE-88AD-AB7943177898}" name="Column15356"/>
    <tableColumn id="15372" xr3:uid="{7B3BA4E7-C8F7-4B71-98E0-D8BEA8785448}" name="Column15357"/>
    <tableColumn id="15373" xr3:uid="{C2F29DFB-6FE6-40D7-BC3C-D78C5A79DF81}" name="Column15358"/>
    <tableColumn id="15374" xr3:uid="{88921F49-5216-468D-A913-B95C1CAEE5F9}" name="Column15359"/>
    <tableColumn id="15375" xr3:uid="{FDCBF5BE-183F-4FE7-B721-63C8B9E6F6D0}" name="Column15360"/>
    <tableColumn id="15376" xr3:uid="{5BBB0A9D-FB57-48D2-A753-ED2613062809}" name="Column15361"/>
    <tableColumn id="15377" xr3:uid="{C115B3A5-B015-4723-B24B-6A1DAC5525EA}" name="Column15362"/>
    <tableColumn id="15378" xr3:uid="{69B56E58-A527-4E10-8CEF-CEC01E5CA2B2}" name="Column15363"/>
    <tableColumn id="15379" xr3:uid="{29896854-36D6-477E-8B2D-1B6933AA3406}" name="Column15364"/>
    <tableColumn id="15380" xr3:uid="{489C5220-4F62-4278-8542-11C4EF99B0D1}" name="Column15365"/>
    <tableColumn id="15381" xr3:uid="{58EA5352-7B93-4371-A648-7A466F0C975A}" name="Column15366"/>
    <tableColumn id="15382" xr3:uid="{3850D6C3-E844-4287-91D1-954FE73EA571}" name="Column15367"/>
    <tableColumn id="15383" xr3:uid="{768F2A52-6925-4D69-B41B-FB45ACF60907}" name="Column15368"/>
    <tableColumn id="15384" xr3:uid="{F5CEDAE8-E622-4132-AFD2-6E6A254B558A}" name="Column15369"/>
    <tableColumn id="15385" xr3:uid="{E342981F-2D5D-4D2D-A8B8-698FAC600166}" name="Column15370"/>
    <tableColumn id="15386" xr3:uid="{211E5643-D267-4C36-8301-831568BF4C4C}" name="Column15371"/>
    <tableColumn id="15387" xr3:uid="{1AB3922D-83C6-4CD2-B315-15243F2546FF}" name="Column15372"/>
    <tableColumn id="15388" xr3:uid="{4E1115FD-C243-45BE-9015-1F6CFAB58F1C}" name="Column15373"/>
    <tableColumn id="15389" xr3:uid="{7810E7E0-8A53-45F3-A54E-9B81854779D5}" name="Column15374"/>
    <tableColumn id="15390" xr3:uid="{86B2B569-74FC-403C-A5E8-3D239667690F}" name="Column15375"/>
    <tableColumn id="15391" xr3:uid="{AB5417D1-0D27-4140-8119-1DE1715377AB}" name="Column15376"/>
    <tableColumn id="15392" xr3:uid="{74325FC1-0B8C-45D8-941C-3FB46D5B62E0}" name="Column15377"/>
    <tableColumn id="15393" xr3:uid="{E488993E-B876-4E43-9C38-B4BCDEB0841F}" name="Column15378"/>
    <tableColumn id="15394" xr3:uid="{A8E65678-5E8F-4CA6-B253-633564F69050}" name="Column15379"/>
    <tableColumn id="15395" xr3:uid="{8D2FC4AE-77F4-4A3A-B427-9F2D1284278B}" name="Column15380"/>
    <tableColumn id="15396" xr3:uid="{7B099879-D0DC-4AA2-8DE0-BC2D419FF157}" name="Column15381"/>
    <tableColumn id="15397" xr3:uid="{E229E4F6-6901-43B4-B114-5E12BF91C692}" name="Column15382"/>
    <tableColumn id="15398" xr3:uid="{0EF2BDB0-0317-4B92-B726-B16E79C63AAF}" name="Column15383"/>
    <tableColumn id="15399" xr3:uid="{944B7801-5DC2-4EA1-B698-3D74E1BE1927}" name="Column15384"/>
    <tableColumn id="15400" xr3:uid="{1E3E5B87-7ECC-492D-BFC9-A576C6EF6B26}" name="Column15385"/>
    <tableColumn id="15401" xr3:uid="{CE966A2D-7AC0-4C34-B14C-93B67617BC18}" name="Column15386"/>
    <tableColumn id="15402" xr3:uid="{26267561-2427-420E-8F8A-2DB6D92D89F7}" name="Column15387"/>
    <tableColumn id="15403" xr3:uid="{CEA79E0D-2DDB-4C6F-A86E-AA13F3E3A1D2}" name="Column15388"/>
    <tableColumn id="15404" xr3:uid="{B6585C0A-3745-41E2-AB94-3173FB946411}" name="Column15389"/>
    <tableColumn id="15405" xr3:uid="{15297328-AD8F-4BC4-B7AD-BA00C84D3D01}" name="Column15390"/>
    <tableColumn id="15406" xr3:uid="{6873BAB4-8182-41AD-B3DB-1F7F53EC6779}" name="Column15391"/>
    <tableColumn id="15407" xr3:uid="{8DDE1E62-187C-4FCC-AD9F-8FC93DBD7002}" name="Column15392"/>
    <tableColumn id="15408" xr3:uid="{4FB80491-9CBF-445D-8F4E-694915AE1919}" name="Column15393"/>
    <tableColumn id="15409" xr3:uid="{9C6F89C1-0C98-4CAB-A05A-B0B53E9F4CBD}" name="Column15394"/>
    <tableColumn id="15410" xr3:uid="{0BF7952D-6F38-4319-99C5-CE77F014D80F}" name="Column15395"/>
    <tableColumn id="15411" xr3:uid="{FAF423E9-3DD2-4C43-AEC2-38115AF11A8A}" name="Column15396"/>
    <tableColumn id="15412" xr3:uid="{EDCCE8AA-C555-4AA1-8B87-A220E571FED7}" name="Column15397"/>
    <tableColumn id="15413" xr3:uid="{7E980917-473C-4A5F-B6BF-D34A5093D39C}" name="Column15398"/>
    <tableColumn id="15414" xr3:uid="{CCF353E2-624A-4F94-9575-3E3D3F937D87}" name="Column15399"/>
    <tableColumn id="15415" xr3:uid="{F8A1BEA6-8CFD-4BF6-A4F6-D33ECC9927A6}" name="Column15400"/>
    <tableColumn id="15416" xr3:uid="{6A7452A2-1350-40C1-B7E4-54C7D0B9399D}" name="Column15401"/>
    <tableColumn id="15417" xr3:uid="{0AE6E3F5-5EF8-405B-B2DA-5809FBBC02F2}" name="Column15402"/>
    <tableColumn id="15418" xr3:uid="{51C3D6A9-7202-47B1-980D-5157306F68EB}" name="Column15403"/>
    <tableColumn id="15419" xr3:uid="{185A4F48-A9A5-41C6-9588-76F5CED06837}" name="Column15404"/>
    <tableColumn id="15420" xr3:uid="{6582B144-3C0F-4FB5-854E-EE2CDC33531C}" name="Column15405"/>
    <tableColumn id="15421" xr3:uid="{8CA68732-660B-4953-8A19-27D04035B35B}" name="Column15406"/>
    <tableColumn id="15422" xr3:uid="{1F9C1370-6771-4835-878E-47FBD556B443}" name="Column15407"/>
    <tableColumn id="15423" xr3:uid="{44F1F61D-7B7A-4DC1-99F1-FCFA893826FB}" name="Column15408"/>
    <tableColumn id="15424" xr3:uid="{B4340263-41B0-45CC-B345-A8F57DC40722}" name="Column15409"/>
    <tableColumn id="15425" xr3:uid="{11CBB9D7-13BC-4961-B400-EB5B94580393}" name="Column15410"/>
    <tableColumn id="15426" xr3:uid="{6E14FB2A-1150-4638-8C60-325BE4D250D2}" name="Column15411"/>
    <tableColumn id="15427" xr3:uid="{455C8A3D-FE9C-47A4-A398-E1E979949532}" name="Column15412"/>
    <tableColumn id="15428" xr3:uid="{6CB9A213-4C90-4835-A2E8-9384E6062D9C}" name="Column15413"/>
    <tableColumn id="15429" xr3:uid="{A0FA2D70-A3D3-4BC0-982E-48284B2299AC}" name="Column15414"/>
    <tableColumn id="15430" xr3:uid="{8BDCBEDB-C3E0-4FCF-BDDD-739E8F77DC5F}" name="Column15415"/>
    <tableColumn id="15431" xr3:uid="{F9B71033-9076-4D0F-BD8A-3B78B4303053}" name="Column15416"/>
    <tableColumn id="15432" xr3:uid="{EF7716FF-BE83-499C-9CE2-944F89D071B4}" name="Column15417"/>
    <tableColumn id="15433" xr3:uid="{86758346-8F0D-4421-B4A1-68F61A2A49B6}" name="Column15418"/>
    <tableColumn id="15434" xr3:uid="{4CEB4DCD-EE8D-4464-8078-9022AE5BC515}" name="Column15419"/>
    <tableColumn id="15435" xr3:uid="{F557E058-D156-4398-9C29-41FF084864EE}" name="Column15420"/>
    <tableColumn id="15436" xr3:uid="{F8EA9F9C-9900-4D84-8B56-FE18DFD53DD6}" name="Column15421"/>
    <tableColumn id="15437" xr3:uid="{2D76B764-3311-4BF8-964F-A4DEC72FC466}" name="Column15422"/>
    <tableColumn id="15438" xr3:uid="{5AD56C24-C0D4-4AA9-A7FC-3D8A3EC20790}" name="Column15423"/>
    <tableColumn id="15439" xr3:uid="{09A706BE-22E8-41CA-8E87-8F58D027F412}" name="Column15424"/>
    <tableColumn id="15440" xr3:uid="{151CCC5E-2F7C-4BDD-9FE0-A34B681AB346}" name="Column15425"/>
    <tableColumn id="15441" xr3:uid="{DBC1EAA9-5670-4441-BE41-287986316A36}" name="Column15426"/>
    <tableColumn id="15442" xr3:uid="{C1EFCB83-40D6-4E6D-9E66-69E33A79A7D0}" name="Column15427"/>
    <tableColumn id="15443" xr3:uid="{BA987046-1148-4EE3-8FDE-D67B29592CE6}" name="Column15428"/>
    <tableColumn id="15444" xr3:uid="{20B4553B-0CCE-45F1-BE4C-52D921C940F5}" name="Column15429"/>
    <tableColumn id="15445" xr3:uid="{C833462D-3BE9-4076-B47C-4C076629FAE8}" name="Column15430"/>
    <tableColumn id="15446" xr3:uid="{529CF3DD-174A-4CED-886B-E438F3397F22}" name="Column15431"/>
    <tableColumn id="15447" xr3:uid="{8CF23BE7-0D7C-406B-A975-A7C6DEDE09D1}" name="Column15432"/>
    <tableColumn id="15448" xr3:uid="{B4161899-3126-42A1-A97F-243FE6573F1F}" name="Column15433"/>
    <tableColumn id="15449" xr3:uid="{FB87C951-F0BB-44C9-BE5B-A3798F1287AA}" name="Column15434"/>
    <tableColumn id="15450" xr3:uid="{BB503D49-8DF5-4044-93AE-CB49122AF0DA}" name="Column15435"/>
    <tableColumn id="15451" xr3:uid="{982A86D0-BC25-477D-8643-21781EBF7F45}" name="Column15436"/>
    <tableColumn id="15452" xr3:uid="{3F58033E-EB84-4ED1-916A-B1A0DDCE4B85}" name="Column15437"/>
    <tableColumn id="15453" xr3:uid="{4E24CA9E-3D72-4276-A976-7A329CA47708}" name="Column15438"/>
    <tableColumn id="15454" xr3:uid="{ECF5108A-9DA3-4268-8A3C-F72AECBFA43D}" name="Column15439"/>
    <tableColumn id="15455" xr3:uid="{4CA152E5-8C01-4379-ABB4-9330149BB4F5}" name="Column15440"/>
    <tableColumn id="15456" xr3:uid="{C96530F1-7139-423B-A5A3-E2A2314D0322}" name="Column15441"/>
    <tableColumn id="15457" xr3:uid="{72E880B2-7FE8-40F2-AC71-B4AC6682EF28}" name="Column15442"/>
    <tableColumn id="15458" xr3:uid="{77080FD4-6378-4E21-8976-17A8F2C4670F}" name="Column15443"/>
    <tableColumn id="15459" xr3:uid="{05EC2A5D-2D84-4052-AE02-7A2E7AE5D01F}" name="Column15444"/>
    <tableColumn id="15460" xr3:uid="{F8DE7DA0-6C02-4755-B0D8-4060010FEF4B}" name="Column15445"/>
    <tableColumn id="15461" xr3:uid="{05BBAD2A-0034-4C31-BFE3-8D8D1ACC4BF7}" name="Column15446"/>
    <tableColumn id="15462" xr3:uid="{E58E3C0E-04EC-4B23-848E-EB8BE5E385D1}" name="Column15447"/>
    <tableColumn id="15463" xr3:uid="{978E9602-23A7-4FDD-860C-4080BEAF97EB}" name="Column15448"/>
    <tableColumn id="15464" xr3:uid="{345022D0-F0FA-4322-80F5-290BF74B6DE6}" name="Column15449"/>
    <tableColumn id="15465" xr3:uid="{1AF532C5-4360-4146-A04E-225792FA2196}" name="Column15450"/>
    <tableColumn id="15466" xr3:uid="{E623AEC2-05B1-44E7-9C83-31FE57A13EF5}" name="Column15451"/>
    <tableColumn id="15467" xr3:uid="{1B96A316-C590-42F2-A6C8-749630782079}" name="Column15452"/>
    <tableColumn id="15468" xr3:uid="{70683734-5F44-4971-A036-CC0A237FAC0A}" name="Column15453"/>
    <tableColumn id="15469" xr3:uid="{669974C4-6862-4B01-928A-176C6B38A380}" name="Column15454"/>
    <tableColumn id="15470" xr3:uid="{28339E96-469B-4F56-BCD9-AB42A3184D2E}" name="Column15455"/>
    <tableColumn id="15471" xr3:uid="{5E76CD9B-CD34-4517-917D-1ED34FC5125F}" name="Column15456"/>
    <tableColumn id="15472" xr3:uid="{89DAAF3F-DBFC-4EDE-A46F-07275A83B0AA}" name="Column15457"/>
    <tableColumn id="15473" xr3:uid="{6FB6B5D2-A972-4FF8-AC02-001A747E88AE}" name="Column15458"/>
    <tableColumn id="15474" xr3:uid="{0704EF5A-79C8-40BD-94A2-C5F8E7CBBC23}" name="Column15459"/>
    <tableColumn id="15475" xr3:uid="{B3B46229-19DF-4B77-9FF4-CD7B39C80C58}" name="Column15460"/>
    <tableColumn id="15476" xr3:uid="{702C8C69-0184-450A-BA3A-2CBFEC34DC15}" name="Column15461"/>
    <tableColumn id="15477" xr3:uid="{2F85D83D-F54E-4C08-9200-8767F3FA7423}" name="Column15462"/>
    <tableColumn id="15478" xr3:uid="{125FF00E-17A5-4274-B635-5D610641D560}" name="Column15463"/>
    <tableColumn id="15479" xr3:uid="{1844C99B-36A9-4E50-A83D-CD149FD84E8B}" name="Column15464"/>
    <tableColumn id="15480" xr3:uid="{B09E8623-6311-4E00-890A-FA0BAB266108}" name="Column15465"/>
    <tableColumn id="15481" xr3:uid="{3FB3C3B4-D7EE-4B38-B454-FD1E05739CB3}" name="Column15466"/>
    <tableColumn id="15482" xr3:uid="{AE4E7C27-5D39-4CB7-88B3-E662D733E37B}" name="Column15467"/>
    <tableColumn id="15483" xr3:uid="{F15516F4-4077-460D-93E8-01B8F58B6321}" name="Column15468"/>
    <tableColumn id="15484" xr3:uid="{590221C3-2E55-41E2-B262-17AF5D48944A}" name="Column15469"/>
    <tableColumn id="15485" xr3:uid="{17DA752C-46A6-4856-9F70-526418DD0F43}" name="Column15470"/>
    <tableColumn id="15486" xr3:uid="{D264D3D9-670E-4168-BA9A-07F7F04F2FAB}" name="Column15471"/>
    <tableColumn id="15487" xr3:uid="{8BEE7A11-608F-432E-B0F1-4E4C5C6F27FF}" name="Column15472"/>
    <tableColumn id="15488" xr3:uid="{21EBC2DF-04BF-4558-969F-FF7EE599853E}" name="Column15473"/>
    <tableColumn id="15489" xr3:uid="{98C7A3C1-9420-4EA4-B8E6-96901A06797D}" name="Column15474"/>
    <tableColumn id="15490" xr3:uid="{3014E595-FF10-45CF-8BBA-E27AC8F756AF}" name="Column15475"/>
    <tableColumn id="15491" xr3:uid="{807347DA-B36F-4C84-B32D-566739D56227}" name="Column15476"/>
    <tableColumn id="15492" xr3:uid="{72D44312-9B27-4925-BB76-DEDAE557BD40}" name="Column15477"/>
    <tableColumn id="15493" xr3:uid="{22C7E17F-5739-46F7-BAB9-4F26D348E236}" name="Column15478"/>
    <tableColumn id="15494" xr3:uid="{D291079B-2948-4C89-958D-7790E5437A32}" name="Column15479"/>
    <tableColumn id="15495" xr3:uid="{8E483507-C9AC-430C-BC19-9FB0DAE66504}" name="Column15480"/>
    <tableColumn id="15496" xr3:uid="{340C2BE6-C6E5-431F-B1B0-AD3A8D2F416E}" name="Column15481"/>
    <tableColumn id="15497" xr3:uid="{008F5AD1-5582-4F4A-AB8A-7278F6CC2ADE}" name="Column15482"/>
    <tableColumn id="15498" xr3:uid="{F4E8D78D-2083-45A4-BE80-43A38D901EED}" name="Column15483"/>
    <tableColumn id="15499" xr3:uid="{B4886C6B-AA76-48D3-82CA-4FCC0EEBE0C3}" name="Column15484"/>
    <tableColumn id="15500" xr3:uid="{17D64FCE-D1AF-4412-B29E-C62666B4CA1A}" name="Column15485"/>
    <tableColumn id="15501" xr3:uid="{D4856E22-29C5-4C01-B72A-FDE2F72F3CC4}" name="Column15486"/>
    <tableColumn id="15502" xr3:uid="{58C95D75-9357-4E6B-BA56-B47D77D4B17E}" name="Column15487"/>
    <tableColumn id="15503" xr3:uid="{7A26EEA3-0212-4D34-B3BC-E4F832817C3A}" name="Column15488"/>
    <tableColumn id="15504" xr3:uid="{93C68FD6-70B6-4787-A2E8-8D1C688275C3}" name="Column15489"/>
    <tableColumn id="15505" xr3:uid="{DEFF4414-6142-4AD3-8E9C-367AA60B25E2}" name="Column15490"/>
    <tableColumn id="15506" xr3:uid="{759FB188-BFAD-4307-9205-326191CFFA2F}" name="Column15491"/>
    <tableColumn id="15507" xr3:uid="{250FED68-3A35-4AB1-89BA-A460FEFA3C83}" name="Column15492"/>
    <tableColumn id="15508" xr3:uid="{A157638C-E39A-4291-A28F-32109BA9ECD3}" name="Column15493"/>
    <tableColumn id="15509" xr3:uid="{CF56B000-C726-49F4-A50E-11ACC4DAD603}" name="Column15494"/>
    <tableColumn id="15510" xr3:uid="{A91C2BB5-30C5-46C8-81C4-78DD3A5E52CB}" name="Column15495"/>
    <tableColumn id="15511" xr3:uid="{89B95768-0018-4FA2-BE80-759206C701F1}" name="Column15496"/>
    <tableColumn id="15512" xr3:uid="{0D35BCDC-9C07-41B3-814D-52C0674D1DF7}" name="Column15497"/>
    <tableColumn id="15513" xr3:uid="{C4C43FD6-72EA-4971-8DB6-EF6409E2D9CF}" name="Column15498"/>
    <tableColumn id="15514" xr3:uid="{67FB4072-1566-4D8B-AA96-4CF26002116A}" name="Column15499"/>
    <tableColumn id="15515" xr3:uid="{BC548A40-7240-4011-A3EC-3D04CF408EEF}" name="Column15500"/>
    <tableColumn id="15516" xr3:uid="{DB9E3334-5CF4-437E-A8DF-09CF5D88F366}" name="Column15501"/>
    <tableColumn id="15517" xr3:uid="{76219F80-3109-45FE-BDE8-F0B9A53E3190}" name="Column15502"/>
    <tableColumn id="15518" xr3:uid="{3A6BA1DC-9EE0-40FE-9FA2-9BD697194736}" name="Column15503"/>
    <tableColumn id="15519" xr3:uid="{7173A4C8-D1B8-4D12-9D68-19EB44003623}" name="Column15504"/>
    <tableColumn id="15520" xr3:uid="{1E2E200C-8042-46C1-BAD7-D199068E5F28}" name="Column15505"/>
    <tableColumn id="15521" xr3:uid="{AEF56504-2E8D-4480-812C-8F831D6188D6}" name="Column15506"/>
    <tableColumn id="15522" xr3:uid="{3D832E75-A824-4D1C-AFB3-0F3432591084}" name="Column15507"/>
    <tableColumn id="15523" xr3:uid="{B3282E88-0443-4F0C-8293-17284188E73B}" name="Column15508"/>
    <tableColumn id="15524" xr3:uid="{EAC4371D-D324-4098-95A6-157FE1500610}" name="Column15509"/>
    <tableColumn id="15525" xr3:uid="{B3053832-BE44-48C4-A8BD-656D4F4E616F}" name="Column15510"/>
    <tableColumn id="15526" xr3:uid="{450C2037-93B4-4699-94DA-0F7C5E1412AD}" name="Column15511"/>
    <tableColumn id="15527" xr3:uid="{DB6DB6A8-5858-4B8A-BFB9-450C5B2A8525}" name="Column15512"/>
    <tableColumn id="15528" xr3:uid="{A92D1A85-AD02-4588-BFEA-CD88EDB9ABC5}" name="Column15513"/>
    <tableColumn id="15529" xr3:uid="{751A3E2F-9D05-4015-A2BC-48F57F3EC987}" name="Column15514"/>
    <tableColumn id="15530" xr3:uid="{01875035-EA0A-466D-BDB0-B96F3D48FE75}" name="Column15515"/>
    <tableColumn id="15531" xr3:uid="{AF9017AB-08B1-45E5-A392-FC77893BD750}" name="Column15516"/>
    <tableColumn id="15532" xr3:uid="{615C2C9B-5290-4B0E-A1CE-23140D220DC0}" name="Column15517"/>
    <tableColumn id="15533" xr3:uid="{853DFA55-9F07-4805-B705-CC8FC92E4233}" name="Column15518"/>
    <tableColumn id="15534" xr3:uid="{57516CD3-829C-4BF2-A636-E91F61CC144C}" name="Column15519"/>
    <tableColumn id="15535" xr3:uid="{31BB0D06-0DDE-449E-A0F6-68C9F621722C}" name="Column15520"/>
    <tableColumn id="15536" xr3:uid="{5E5C6EDA-3363-43C9-9EF0-AA88DE2B4000}" name="Column15521"/>
    <tableColumn id="15537" xr3:uid="{C9E42D1B-1163-4718-BD6B-8AB657C486C2}" name="Column15522"/>
    <tableColumn id="15538" xr3:uid="{75526E1E-FAB0-4BB0-A5F6-3BA181F33693}" name="Column15523"/>
    <tableColumn id="15539" xr3:uid="{2E02E215-9DB7-40CA-B77B-45DBD97A683B}" name="Column15524"/>
    <tableColumn id="15540" xr3:uid="{DFED192A-4BA6-435B-A67D-51EC8C15AF23}" name="Column15525"/>
    <tableColumn id="15541" xr3:uid="{2B8D0073-21B6-43F2-A342-07146D0711E1}" name="Column15526"/>
    <tableColumn id="15542" xr3:uid="{18DFE765-48DF-4357-8E5C-9A30418E1C72}" name="Column15527"/>
    <tableColumn id="15543" xr3:uid="{90E02C64-C596-4560-AC08-0694DDDBFAF2}" name="Column15528"/>
    <tableColumn id="15544" xr3:uid="{C3DE1DE1-3C38-4113-935F-EF0815148FB8}" name="Column15529"/>
    <tableColumn id="15545" xr3:uid="{EBAEA401-2A07-41DA-9AB7-435AB33B948D}" name="Column15530"/>
    <tableColumn id="15546" xr3:uid="{3A89E82E-8317-43B5-91DF-F6B0AA8125DC}" name="Column15531"/>
    <tableColumn id="15547" xr3:uid="{B52B27D4-27E0-4439-8C3C-1D8ACDDBE0A1}" name="Column15532"/>
    <tableColumn id="15548" xr3:uid="{7906FEDA-5415-440C-B105-A8935D061987}" name="Column15533"/>
    <tableColumn id="15549" xr3:uid="{46F27702-E2FA-44CE-A530-2D3A963A559E}" name="Column15534"/>
    <tableColumn id="15550" xr3:uid="{1A1159BF-DFC5-4F27-92ED-EFF813EB4C9C}" name="Column15535"/>
    <tableColumn id="15551" xr3:uid="{68717527-CCE0-4456-BBC9-35603FD23C24}" name="Column15536"/>
    <tableColumn id="15552" xr3:uid="{490D32EC-B356-414A-BB06-D8D45200A615}" name="Column15537"/>
    <tableColumn id="15553" xr3:uid="{01223E41-7DB1-414F-A41F-8A4EF88D9BC8}" name="Column15538"/>
    <tableColumn id="15554" xr3:uid="{BAC0BAC5-A6E8-4E1F-8C80-C8C1D5D04344}" name="Column15539"/>
    <tableColumn id="15555" xr3:uid="{C7F2C6B1-BF77-4EE5-BDA6-4E18BAF41DBD}" name="Column15540"/>
    <tableColumn id="15556" xr3:uid="{980D2800-1C37-42AA-8233-707E42638BDD}" name="Column15541"/>
    <tableColumn id="15557" xr3:uid="{CAE8F892-1EBC-4C00-9D6C-288619D38CDE}" name="Column15542"/>
    <tableColumn id="15558" xr3:uid="{B85A3764-BAFB-4DDD-A648-D5F7C95232CD}" name="Column15543"/>
    <tableColumn id="15559" xr3:uid="{278CED81-3CD7-4011-ABA6-A85D85E92922}" name="Column15544"/>
    <tableColumn id="15560" xr3:uid="{B11D3ABA-CA52-418E-BE81-D3166B6B53EF}" name="Column15545"/>
    <tableColumn id="15561" xr3:uid="{C3BC31AE-19AC-4A8C-802B-D9702EA34F35}" name="Column15546"/>
    <tableColumn id="15562" xr3:uid="{19796EB0-58AF-4100-902F-6C50C5AF7BB2}" name="Column15547"/>
    <tableColumn id="15563" xr3:uid="{82BDD312-879F-4075-9E83-ED8625E9067F}" name="Column15548"/>
    <tableColumn id="15564" xr3:uid="{28869456-8017-4CA9-A57C-BED7588FBDF8}" name="Column15549"/>
    <tableColumn id="15565" xr3:uid="{0EF0323F-3313-4B01-A2A5-DF8745F50F86}" name="Column15550"/>
    <tableColumn id="15566" xr3:uid="{D8146C95-7D6A-4918-8449-0B68A98A6D1C}" name="Column15551"/>
    <tableColumn id="15567" xr3:uid="{12A73BEA-653F-46A8-BAAE-5A19C2811720}" name="Column15552"/>
    <tableColumn id="15568" xr3:uid="{F2801D69-D21A-431C-BFC1-371C420F46C0}" name="Column15553"/>
    <tableColumn id="15569" xr3:uid="{CF46DDEF-7F0A-48D0-849C-C0D3BD87C1F5}" name="Column15554"/>
    <tableColumn id="15570" xr3:uid="{F6D9564B-1ABB-4B58-A28F-8CD6698BC3AD}" name="Column15555"/>
    <tableColumn id="15571" xr3:uid="{21653EC0-B989-404A-B3D1-5B2F3FDD491F}" name="Column15556"/>
    <tableColumn id="15572" xr3:uid="{3DD3C04E-024E-4143-A3F2-6F1656E1700F}" name="Column15557"/>
    <tableColumn id="15573" xr3:uid="{9EBCF076-2501-42E2-BD0B-D4344E284BBD}" name="Column15558"/>
    <tableColumn id="15574" xr3:uid="{02410951-CFB5-4DA3-BE2A-3BB74327444B}" name="Column15559"/>
    <tableColumn id="15575" xr3:uid="{E572771E-AAE7-4A66-9F97-BDACC58CE95D}" name="Column15560"/>
    <tableColumn id="15576" xr3:uid="{489F8778-A828-4A64-B007-76AE76272EDE}" name="Column15561"/>
    <tableColumn id="15577" xr3:uid="{D22FC76B-4F16-48E1-8280-6005B9220A81}" name="Column15562"/>
    <tableColumn id="15578" xr3:uid="{523605B2-EAF8-44FD-968A-E3AA91A47548}" name="Column15563"/>
    <tableColumn id="15579" xr3:uid="{4484DD10-F85F-47D9-B7C7-627278BB5017}" name="Column15564"/>
    <tableColumn id="15580" xr3:uid="{6F35C68B-0034-459C-9BA6-12D0CC414E7C}" name="Column15565"/>
    <tableColumn id="15581" xr3:uid="{E750BC79-A2BA-4777-A9DC-CC082556B1F2}" name="Column15566"/>
    <tableColumn id="15582" xr3:uid="{290192E7-F115-404C-9413-5AF19A4D4DB6}" name="Column15567"/>
    <tableColumn id="15583" xr3:uid="{8CAEB326-9D81-4EDE-BCF5-4A18340B0F05}" name="Column15568"/>
    <tableColumn id="15584" xr3:uid="{8ADE863A-EE81-480B-BB98-847A4032C868}" name="Column15569"/>
    <tableColumn id="15585" xr3:uid="{328F6E3E-6FD0-4599-833E-29AF3D6254FE}" name="Column15570"/>
    <tableColumn id="15586" xr3:uid="{DF716C9F-0E0A-42CC-8EBD-36F2AE6E58F3}" name="Column15571"/>
    <tableColumn id="15587" xr3:uid="{4D98FB91-EF06-4B86-8E86-AC087E641166}" name="Column15572"/>
    <tableColumn id="15588" xr3:uid="{39491326-052B-4F66-B062-D99F6D234742}" name="Column15573"/>
    <tableColumn id="15589" xr3:uid="{0A069D0F-2548-44C2-97E8-DB7A2DAD4BDE}" name="Column15574"/>
    <tableColumn id="15590" xr3:uid="{42850C39-DE73-44A0-B2D5-AE6016FE47A7}" name="Column15575"/>
    <tableColumn id="15591" xr3:uid="{4D71140E-DCE3-45E5-84B7-3D5746C0E73A}" name="Column15576"/>
    <tableColumn id="15592" xr3:uid="{C4D71155-EDA4-40AC-AF1D-64B9FAF751F4}" name="Column15577"/>
    <tableColumn id="15593" xr3:uid="{C1B7CEAE-61C8-4C53-AA2E-E6D31FB4E8FA}" name="Column15578"/>
    <tableColumn id="15594" xr3:uid="{907776FD-182F-44AC-98AD-AB98BFF10A9A}" name="Column15579"/>
    <tableColumn id="15595" xr3:uid="{09AD92ED-6CE5-4538-922C-336AEA9CC528}" name="Column15580"/>
    <tableColumn id="15596" xr3:uid="{C232FB35-36E4-4039-9AC9-CA8A3B66C58F}" name="Column15581"/>
    <tableColumn id="15597" xr3:uid="{DBA96B38-418B-47DB-9FAC-CAE4384D9AE5}" name="Column15582"/>
    <tableColumn id="15598" xr3:uid="{8D43F063-F164-4BFB-8387-36614C7C24A1}" name="Column15583"/>
    <tableColumn id="15599" xr3:uid="{5A28C029-5AF6-44C5-96DC-51562C52194D}" name="Column15584"/>
    <tableColumn id="15600" xr3:uid="{67C5CEBC-A1DA-40C7-B8B8-A388C300F8B5}" name="Column15585"/>
    <tableColumn id="15601" xr3:uid="{D8B2672D-8148-42CC-BC03-FDAC776306C4}" name="Column15586"/>
    <tableColumn id="15602" xr3:uid="{785C2B44-1E9D-4C80-9A6F-337399B8651B}" name="Column15587"/>
    <tableColumn id="15603" xr3:uid="{BABF5448-89C4-4214-BCF3-0A63202231E9}" name="Column15588"/>
    <tableColumn id="15604" xr3:uid="{3A3ED8B7-95F8-491D-9C8F-D4A29E64D08B}" name="Column15589"/>
    <tableColumn id="15605" xr3:uid="{9358F686-9778-4804-8BA8-60EA8AA3E4AB}" name="Column15590"/>
    <tableColumn id="15606" xr3:uid="{5C0D88C5-D7DE-45E2-BA1C-D6511727CAE1}" name="Column15591"/>
    <tableColumn id="15607" xr3:uid="{85B2DB55-D994-4B85-A8FE-9D0B671AD827}" name="Column15592"/>
    <tableColumn id="15608" xr3:uid="{A17D3D1A-0240-4186-8871-69FD24D1B3B1}" name="Column15593"/>
    <tableColumn id="15609" xr3:uid="{28B774EB-DA56-46C5-9375-4DC5A72A2CAB}" name="Column15594"/>
    <tableColumn id="15610" xr3:uid="{8152529C-FC9A-4613-BD72-F5A591D1FB68}" name="Column15595"/>
    <tableColumn id="15611" xr3:uid="{EF5FCEE5-C27C-4824-B335-CAD532E0C0AC}" name="Column15596"/>
    <tableColumn id="15612" xr3:uid="{AA664BD1-6311-4A6C-BFAE-0ACD97C6B14F}" name="Column15597"/>
    <tableColumn id="15613" xr3:uid="{5E014684-B026-481C-9203-74007DE93EC5}" name="Column15598"/>
    <tableColumn id="15614" xr3:uid="{8FD0C59F-403E-4E14-A020-C7EF6E63FBB7}" name="Column15599"/>
    <tableColumn id="15615" xr3:uid="{D622D5EC-A63D-4E25-AC36-6119BF96E19A}" name="Column15600"/>
    <tableColumn id="15616" xr3:uid="{85AA0A20-747F-44D1-A783-CA8B90FCDA66}" name="Column15601"/>
    <tableColumn id="15617" xr3:uid="{8E3D0EBE-79CD-45D0-8222-405C4FB4458B}" name="Column15602"/>
    <tableColumn id="15618" xr3:uid="{D22CDF3C-C31C-416E-AC93-AE0AD1368966}" name="Column15603"/>
    <tableColumn id="15619" xr3:uid="{1C232B3F-5273-46A9-A1B1-E05EA995029C}" name="Column15604"/>
    <tableColumn id="15620" xr3:uid="{7F01E954-0E38-4A84-9FB8-04D8BF3DBFD1}" name="Column15605"/>
    <tableColumn id="15621" xr3:uid="{FC6FA6A6-ADA7-4461-93F7-BA6650E98A9C}" name="Column15606"/>
    <tableColumn id="15622" xr3:uid="{2E91166D-DA67-46CD-8D4D-56436ED9DCE2}" name="Column15607"/>
    <tableColumn id="15623" xr3:uid="{C0AF0380-3D7E-49E6-964C-FA3B2F321891}" name="Column15608"/>
    <tableColumn id="15624" xr3:uid="{CA03BB22-0739-4A78-B8B9-817FFEEE3D24}" name="Column15609"/>
    <tableColumn id="15625" xr3:uid="{FE9D989B-8051-48FF-9CFA-C2F694C0F60C}" name="Column15610"/>
    <tableColumn id="15626" xr3:uid="{8057B429-8E05-4F25-86EA-A3AF3B69C977}" name="Column15611"/>
    <tableColumn id="15627" xr3:uid="{97F1D714-0461-4B87-88D2-95CA9C20B36F}" name="Column15612"/>
    <tableColumn id="15628" xr3:uid="{09E5D9D7-876F-4C6F-97DF-E8C23DCA13B0}" name="Column15613"/>
    <tableColumn id="15629" xr3:uid="{D5E500FB-508D-4C0E-B2E9-A03203352F77}" name="Column15614"/>
    <tableColumn id="15630" xr3:uid="{B88CA08B-0D25-4B03-8B4D-405CFE4BCECB}" name="Column15615"/>
    <tableColumn id="15631" xr3:uid="{C1D84D69-BDA8-4324-8067-FA6E5141AF3C}" name="Column15616"/>
    <tableColumn id="15632" xr3:uid="{082B0AF8-05D9-4B6B-A090-A9727729CB03}" name="Column15617"/>
    <tableColumn id="15633" xr3:uid="{50CE69F1-189A-42F0-A2BE-741CFF66E3D8}" name="Column15618"/>
    <tableColumn id="15634" xr3:uid="{95D7C49E-E576-42F6-ADA2-9671A22993A6}" name="Column15619"/>
    <tableColumn id="15635" xr3:uid="{0489560F-F785-4ECD-9ED6-6C6D4F68DB3D}" name="Column15620"/>
    <tableColumn id="15636" xr3:uid="{28F9C238-EA7D-4A0D-8C38-34385000B723}" name="Column15621"/>
    <tableColumn id="15637" xr3:uid="{2816B355-8EEB-4FDF-BE51-6FB7B9746F66}" name="Column15622"/>
    <tableColumn id="15638" xr3:uid="{9276BDF0-AE4B-42DA-905F-0E1801469F97}" name="Column15623"/>
    <tableColumn id="15639" xr3:uid="{A7EADACC-5701-403D-A2DF-4FCCB16624D2}" name="Column15624"/>
    <tableColumn id="15640" xr3:uid="{B8E598D6-9B71-47A8-A92B-44CEC8D4F75E}" name="Column15625"/>
    <tableColumn id="15641" xr3:uid="{0212004F-60DC-44B4-81ED-91C928DDB7C0}" name="Column15626"/>
    <tableColumn id="15642" xr3:uid="{CF4CCA45-CF12-48E4-B93B-F29530C1D666}" name="Column15627"/>
    <tableColumn id="15643" xr3:uid="{251860DB-7093-48B1-9255-290FB3B392E4}" name="Column15628"/>
    <tableColumn id="15644" xr3:uid="{35419733-9001-4E4A-9A12-BFA1F16F324D}" name="Column15629"/>
    <tableColumn id="15645" xr3:uid="{B497C290-A199-4C66-A79E-DE384190B39B}" name="Column15630"/>
    <tableColumn id="15646" xr3:uid="{19BDAAC5-04A4-4CBA-A064-3456EBA904B0}" name="Column15631"/>
    <tableColumn id="15647" xr3:uid="{1601F516-C429-40A7-A461-B8CADF2A42BC}" name="Column15632"/>
    <tableColumn id="15648" xr3:uid="{A176593C-D1B3-4F2B-BAEF-05D48680F76E}" name="Column15633"/>
    <tableColumn id="15649" xr3:uid="{B60F7D4A-3CE8-47BF-AF1F-BFF7DF557488}" name="Column15634"/>
    <tableColumn id="15650" xr3:uid="{E83AE9B3-A292-4007-8B57-3DDE9405D944}" name="Column15635"/>
    <tableColumn id="15651" xr3:uid="{B67939B8-829D-474C-850E-CA49B37DD3E8}" name="Column15636"/>
    <tableColumn id="15652" xr3:uid="{BF87645B-78F7-476C-8B51-AF0E3AAA0E6F}" name="Column15637"/>
    <tableColumn id="15653" xr3:uid="{406D0D68-6042-49AC-8372-F4A12B476CCE}" name="Column15638"/>
    <tableColumn id="15654" xr3:uid="{48476272-D1D6-4750-A241-11D7FF92AD26}" name="Column15639"/>
    <tableColumn id="15655" xr3:uid="{5415CB09-09BC-4AA8-BFC5-66DA8517FC87}" name="Column15640"/>
    <tableColumn id="15656" xr3:uid="{59765F5A-A7B3-4A06-AD43-373C71D6D75F}" name="Column15641"/>
    <tableColumn id="15657" xr3:uid="{D57808AC-2AD6-4092-815C-F3A1ECAF3356}" name="Column15642"/>
    <tableColumn id="15658" xr3:uid="{923C8D4A-12AE-4479-BCD0-7CB3BBB35FE5}" name="Column15643"/>
    <tableColumn id="15659" xr3:uid="{E4F49911-1031-4CB7-BE49-867D5DF06332}" name="Column15644"/>
    <tableColumn id="15660" xr3:uid="{C5BDE773-2D8B-40E5-9428-591A5452BA7E}" name="Column15645"/>
    <tableColumn id="15661" xr3:uid="{A632C7BE-80EA-4C99-9AC9-DDAA28F239CD}" name="Column15646"/>
    <tableColumn id="15662" xr3:uid="{AFAD43F6-7368-4EE8-AA77-85F4320170C5}" name="Column15647"/>
    <tableColumn id="15663" xr3:uid="{6B0DC5BB-52EF-42F5-90A6-E81B31E82EFD}" name="Column15648"/>
    <tableColumn id="15664" xr3:uid="{55CD19F7-A7F2-46B5-B117-753AFF0365DE}" name="Column15649"/>
    <tableColumn id="15665" xr3:uid="{48E9A248-B761-4AE3-87E8-8F1C87C837B2}" name="Column15650"/>
    <tableColumn id="15666" xr3:uid="{82EC111D-C319-40B8-8EAE-CD469C1CECBC}" name="Column15651"/>
    <tableColumn id="15667" xr3:uid="{43AF3D23-6701-415B-BD74-B0B8804F7BAB}" name="Column15652"/>
    <tableColumn id="15668" xr3:uid="{1BAB979D-FEAD-488A-81C4-45B0F8C2A97B}" name="Column15653"/>
    <tableColumn id="15669" xr3:uid="{87BB2112-8C04-41FC-A80B-6B2677CF80E5}" name="Column15654"/>
    <tableColumn id="15670" xr3:uid="{6F9E68E5-669B-4247-9C39-E524D6130600}" name="Column15655"/>
    <tableColumn id="15671" xr3:uid="{07E87F38-6EB0-48DA-9A8A-C5F5F5C9415D}" name="Column15656"/>
    <tableColumn id="15672" xr3:uid="{B47F85C0-0FAD-4FD9-B18B-F8B01B2DB6FD}" name="Column15657"/>
    <tableColumn id="15673" xr3:uid="{35E2EC94-4ABC-4025-A500-79319E38654D}" name="Column15658"/>
    <tableColumn id="15674" xr3:uid="{75E8B881-7529-4E8A-A14A-A5C22FF02DB9}" name="Column15659"/>
    <tableColumn id="15675" xr3:uid="{D9E3AB9E-119B-46AE-BC43-FFDA0CCF4BF9}" name="Column15660"/>
    <tableColumn id="15676" xr3:uid="{5FA7BA27-D89C-42C8-BBB2-E84703B56626}" name="Column15661"/>
    <tableColumn id="15677" xr3:uid="{88A2979D-8386-4E5B-8F09-845F80C714AD}" name="Column15662"/>
    <tableColumn id="15678" xr3:uid="{7A4E4AA0-88F0-4133-9F4A-3281AE91EA01}" name="Column15663"/>
    <tableColumn id="15679" xr3:uid="{5EEB3D81-C71F-4BB7-AFF1-CBF2ED37FA18}" name="Column15664"/>
    <tableColumn id="15680" xr3:uid="{FA396DE0-334E-4C6C-926D-57315440BF2C}" name="Column15665"/>
    <tableColumn id="15681" xr3:uid="{CC3D7A19-DBC2-4B8B-BEDD-44210056C556}" name="Column15666"/>
    <tableColumn id="15682" xr3:uid="{3A96AF7D-91FC-4C46-AEB4-DC0EB0D05EC6}" name="Column15667"/>
    <tableColumn id="15683" xr3:uid="{50260EE2-4B45-4EB5-A4BE-E29548EB95ED}" name="Column15668"/>
    <tableColumn id="15684" xr3:uid="{ACB4B8CE-1E03-49E2-8C13-6D0C2A58660B}" name="Column15669"/>
    <tableColumn id="15685" xr3:uid="{456EC500-06AB-4E3A-9860-90D1E3950A3A}" name="Column15670"/>
    <tableColumn id="15686" xr3:uid="{EB4DAEC4-3173-4A9E-9DA3-FAD5B950C9EA}" name="Column15671"/>
    <tableColumn id="15687" xr3:uid="{0E7E43D4-A9B0-4F01-8C33-1CE54E78C0A2}" name="Column15672"/>
    <tableColumn id="15688" xr3:uid="{8561B1EA-FDE0-4B3C-9EA7-FF2CF57E9DDF}" name="Column15673"/>
    <tableColumn id="15689" xr3:uid="{EE9359EF-A43E-4C49-B2EA-EB417CA803D7}" name="Column15674"/>
    <tableColumn id="15690" xr3:uid="{D42E1534-2C38-4F30-AAA7-2BBF7811F2B6}" name="Column15675"/>
    <tableColumn id="15691" xr3:uid="{4DA36CBF-BE61-4A9A-BA44-D03251A4EB24}" name="Column15676"/>
    <tableColumn id="15692" xr3:uid="{970B0D74-EBD6-401A-990A-2E05627634D6}" name="Column15677"/>
    <tableColumn id="15693" xr3:uid="{8B22953C-A34B-4906-98CE-349F45BCC08C}" name="Column15678"/>
    <tableColumn id="15694" xr3:uid="{C7D1C89C-C1F3-444D-BEE6-C475A77DE312}" name="Column15679"/>
    <tableColumn id="15695" xr3:uid="{2EFE7CE9-7462-43FE-91BA-0C7B6031F8D9}" name="Column15680"/>
    <tableColumn id="15696" xr3:uid="{12812C28-E4A1-4402-83C1-E81FBB29B579}" name="Column15681"/>
    <tableColumn id="15697" xr3:uid="{177486E3-8D06-45D4-A427-65DE117D6245}" name="Column15682"/>
    <tableColumn id="15698" xr3:uid="{A9999D29-E5E4-4E3D-B6BB-158EF7486F00}" name="Column15683"/>
    <tableColumn id="15699" xr3:uid="{36401F28-744D-4757-A7B7-B096A70194D9}" name="Column15684"/>
    <tableColumn id="15700" xr3:uid="{38B3474B-15E3-4941-A381-69B68AAA1901}" name="Column15685"/>
    <tableColumn id="15701" xr3:uid="{7E0B087D-CB8F-47DA-9441-296F4BD48F8E}" name="Column15686"/>
    <tableColumn id="15702" xr3:uid="{05C03C6A-968D-40BF-BD8E-24079BCC48ED}" name="Column15687"/>
    <tableColumn id="15703" xr3:uid="{C6201165-0989-4519-95D2-F496385361F5}" name="Column15688"/>
    <tableColumn id="15704" xr3:uid="{25B64DD5-333D-4AAF-AC65-8B3A29666014}" name="Column15689"/>
    <tableColumn id="15705" xr3:uid="{57931F44-DCAD-4C07-962F-BC64DE97344F}" name="Column15690"/>
    <tableColumn id="15706" xr3:uid="{3D017DF0-9274-44F0-9CA2-3B829C763110}" name="Column15691"/>
    <tableColumn id="15707" xr3:uid="{06A96877-1D3E-4B71-A00E-810781C07E13}" name="Column15692"/>
    <tableColumn id="15708" xr3:uid="{B1E90D3A-AC10-4ED8-B86E-9F21DD3A82C1}" name="Column15693"/>
    <tableColumn id="15709" xr3:uid="{C050858A-6AAE-45D6-B243-9EA02912F604}" name="Column15694"/>
    <tableColumn id="15710" xr3:uid="{51E6D24E-BAE6-4826-9C94-C778EB66871B}" name="Column15695"/>
    <tableColumn id="15711" xr3:uid="{7F642868-5616-46B5-BEE2-DA737124E15C}" name="Column15696"/>
    <tableColumn id="15712" xr3:uid="{BC5A1512-373D-4F25-8CA5-7CB2976482ED}" name="Column15697"/>
    <tableColumn id="15713" xr3:uid="{91AF07CA-3C39-4418-9F2D-70040E9587EF}" name="Column15698"/>
    <tableColumn id="15714" xr3:uid="{EF18D373-F943-4AFB-BA37-B70ADD9F948A}" name="Column15699"/>
    <tableColumn id="15715" xr3:uid="{9D93DE4A-E783-46A8-A583-4DB6CC87E0BA}" name="Column15700"/>
    <tableColumn id="15716" xr3:uid="{5A3E05AE-7808-45F7-9EF4-F862145DCAEB}" name="Column15701"/>
    <tableColumn id="15717" xr3:uid="{FB0F45A6-E65C-4B63-92AA-447E5097A330}" name="Column15702"/>
    <tableColumn id="15718" xr3:uid="{76EAC421-8AA0-4C7F-A729-DB6287D47D24}" name="Column15703"/>
    <tableColumn id="15719" xr3:uid="{EEE5798A-36E0-4A40-BC60-38CDC248AA64}" name="Column15704"/>
    <tableColumn id="15720" xr3:uid="{459110B2-115C-4F75-AA29-B5035B472400}" name="Column15705"/>
    <tableColumn id="15721" xr3:uid="{096498CD-E370-46D2-A151-5D3D876FF7B5}" name="Column15706"/>
    <tableColumn id="15722" xr3:uid="{519AA902-DAEE-4892-B1FC-E3A4F069451E}" name="Column15707"/>
    <tableColumn id="15723" xr3:uid="{A90A298E-C3BA-436B-B44A-52F143217581}" name="Column15708"/>
    <tableColumn id="15724" xr3:uid="{FFBC0E9A-AA96-4D36-86EB-49699EC8C8CB}" name="Column15709"/>
    <tableColumn id="15725" xr3:uid="{5A08BBA4-EDE3-4F54-ADDE-625E029A7518}" name="Column15710"/>
    <tableColumn id="15726" xr3:uid="{CCA74A17-D109-4334-97C8-3A587DDE9E10}" name="Column15711"/>
    <tableColumn id="15727" xr3:uid="{55EB471E-5C92-4D85-A317-422E93E4A32A}" name="Column15712"/>
    <tableColumn id="15728" xr3:uid="{2C4DDDD3-B971-4E1E-8FEC-EA5CDC2F5055}" name="Column15713"/>
    <tableColumn id="15729" xr3:uid="{426D77CC-AA03-419B-9E50-036BBDC52199}" name="Column15714"/>
    <tableColumn id="15730" xr3:uid="{9796D9CB-62D6-41AC-9665-5784B6DA5B68}" name="Column15715"/>
    <tableColumn id="15731" xr3:uid="{868A2163-EDC1-4645-BCB5-CC3CE6B80DF5}" name="Column15716"/>
    <tableColumn id="15732" xr3:uid="{47AF6369-18BD-4690-8A3E-9670591C78E1}" name="Column15717"/>
    <tableColumn id="15733" xr3:uid="{A389C733-4681-4CFB-A598-8B5A65D173EE}" name="Column15718"/>
    <tableColumn id="15734" xr3:uid="{2089E8D9-D3EE-4D03-9966-AB3D4E442D38}" name="Column15719"/>
    <tableColumn id="15735" xr3:uid="{F58FCC32-C9AA-47B2-A6DD-BE47C989A35F}" name="Column15720"/>
    <tableColumn id="15736" xr3:uid="{1E18C0AC-B049-4902-B888-AF2F0A1B8552}" name="Column15721"/>
    <tableColumn id="15737" xr3:uid="{A65866C7-2AAE-4628-B773-D0E6A04A6EF0}" name="Column15722"/>
    <tableColumn id="15738" xr3:uid="{CA9C3DA3-3DF3-422B-96FB-00D7B5A5B668}" name="Column15723"/>
    <tableColumn id="15739" xr3:uid="{D49A88F2-D21A-4287-82B5-A4C1215CCF9D}" name="Column15724"/>
    <tableColumn id="15740" xr3:uid="{25CDDDD0-0AEF-4A62-BCBE-75258E98A169}" name="Column15725"/>
    <tableColumn id="15741" xr3:uid="{98217595-8F9F-484E-AEB0-9BC979B02C9A}" name="Column15726"/>
    <tableColumn id="15742" xr3:uid="{39578FD0-B318-46D6-A4AC-2C488B55D037}" name="Column15727"/>
    <tableColumn id="15743" xr3:uid="{CE00DD80-8CE5-4766-AF6E-B89DB9891192}" name="Column15728"/>
    <tableColumn id="15744" xr3:uid="{70D692D7-8A3C-458A-8CBB-83132D471698}" name="Column15729"/>
    <tableColumn id="15745" xr3:uid="{4C6683B1-128E-4E77-B904-ED3B68681C0A}" name="Column15730"/>
    <tableColumn id="15746" xr3:uid="{69F9A02D-88D5-4C7C-9F32-3458C7ECC9FF}" name="Column15731"/>
    <tableColumn id="15747" xr3:uid="{33C4B6E8-E917-499B-8997-1D057939A6F2}" name="Column15732"/>
    <tableColumn id="15748" xr3:uid="{96FA677F-1CA2-4CC7-BD6D-724D49F73A66}" name="Column15733"/>
    <tableColumn id="15749" xr3:uid="{2E6853FE-4ADB-456F-8DB1-BBEED9AB090B}" name="Column15734"/>
    <tableColumn id="15750" xr3:uid="{1601D8C3-049A-4985-AA9A-EFA52ACC0F90}" name="Column15735"/>
    <tableColumn id="15751" xr3:uid="{664DA2A3-2AA5-46E8-8755-5D9E5CD5B751}" name="Column15736"/>
    <tableColumn id="15752" xr3:uid="{7540B5A6-4917-4109-ADDE-01B6020032C3}" name="Column15737"/>
    <tableColumn id="15753" xr3:uid="{7974D375-AFF9-4946-9998-34FEB9A67DE8}" name="Column15738"/>
    <tableColumn id="15754" xr3:uid="{466FBC6D-CF7E-47BE-A875-1DC865BDBE99}" name="Column15739"/>
    <tableColumn id="15755" xr3:uid="{F1D3D19A-3B9C-46B6-AC58-45E1F7085BBE}" name="Column15740"/>
    <tableColumn id="15756" xr3:uid="{57F4A7DA-4762-42B8-B022-43F092AB2F17}" name="Column15741"/>
    <tableColumn id="15757" xr3:uid="{83C6E46D-2B36-47A8-A50B-D0A978D107CD}" name="Column15742"/>
    <tableColumn id="15758" xr3:uid="{163CB320-8FA4-4B5A-9017-EED761EB2D3A}" name="Column15743"/>
    <tableColumn id="15759" xr3:uid="{AD27B86A-C65C-4AF0-8A7C-1436C51A3735}" name="Column15744"/>
    <tableColumn id="15760" xr3:uid="{550DEF67-42E1-4507-8D8A-385AEA8D4EA3}" name="Column15745"/>
    <tableColumn id="15761" xr3:uid="{04D85BCD-6F55-487E-9AD9-4C18B2BE0695}" name="Column15746"/>
    <tableColumn id="15762" xr3:uid="{F0A0DAD9-84D3-44A9-96FF-B7ECC608FE31}" name="Column15747"/>
    <tableColumn id="15763" xr3:uid="{C9A7B864-6784-4BDC-A0BB-1F66FB2E63A6}" name="Column15748"/>
    <tableColumn id="15764" xr3:uid="{C59D6C99-3161-4B87-A818-6DD4C85735B5}" name="Column15749"/>
    <tableColumn id="15765" xr3:uid="{C6AAC2E8-E497-4452-8204-3EC1C6B2941B}" name="Column15750"/>
    <tableColumn id="15766" xr3:uid="{B4287797-A0E6-4A6C-86BE-34B7CF6A4200}" name="Column15751"/>
    <tableColumn id="15767" xr3:uid="{FA9C8081-E391-438E-AD25-620AD810DE79}" name="Column15752"/>
    <tableColumn id="15768" xr3:uid="{8512898A-14BB-4439-86DE-986E50A706C0}" name="Column15753"/>
    <tableColumn id="15769" xr3:uid="{2BCF269A-E838-405C-B787-B5D8DA80F284}" name="Column15754"/>
    <tableColumn id="15770" xr3:uid="{8597CA97-75DF-48C3-9927-9DD6D8EC49ED}" name="Column15755"/>
    <tableColumn id="15771" xr3:uid="{8BA8DD92-0C31-4BC8-8E6B-0F724BF113B9}" name="Column15756"/>
    <tableColumn id="15772" xr3:uid="{1E5B3043-EBC1-4088-AAFF-85CB5053D028}" name="Column15757"/>
    <tableColumn id="15773" xr3:uid="{41680219-35CE-4580-A49B-996495ECDB34}" name="Column15758"/>
    <tableColumn id="15774" xr3:uid="{783FCD54-CBEF-4964-835F-17DBA5D6E1E4}" name="Column15759"/>
    <tableColumn id="15775" xr3:uid="{7E0EBCA7-1897-4895-B7F0-CED8B5CAEF9A}" name="Column15760"/>
    <tableColumn id="15776" xr3:uid="{5EBA0808-D888-48C1-943F-3F3B8F71B1BF}" name="Column15761"/>
    <tableColumn id="15777" xr3:uid="{E502BE9B-554A-4105-B1F2-4A27CAD00588}" name="Column15762"/>
    <tableColumn id="15778" xr3:uid="{144A1197-0560-4CCE-B631-6D9B41A06773}" name="Column15763"/>
    <tableColumn id="15779" xr3:uid="{8B2931C8-10ED-4C09-BEAA-FEBC5C69F8FD}" name="Column15764"/>
    <tableColumn id="15780" xr3:uid="{C4C98D9C-E198-4C65-B25B-4BF4F048E7C9}" name="Column15765"/>
    <tableColumn id="15781" xr3:uid="{3FB24E4F-A9D7-4C83-8539-316F6BB143DC}" name="Column15766"/>
    <tableColumn id="15782" xr3:uid="{B9E02493-71A3-4FA0-9173-A137F9A18D1C}" name="Column15767"/>
    <tableColumn id="15783" xr3:uid="{060FA0A7-B135-40A9-9177-17A4E62BEE94}" name="Column15768"/>
    <tableColumn id="15784" xr3:uid="{214F2C80-9A40-45A3-9F58-65B702F21BE1}" name="Column15769"/>
    <tableColumn id="15785" xr3:uid="{65ECA53C-5909-4F06-A6EA-7B205E9F810A}" name="Column15770"/>
    <tableColumn id="15786" xr3:uid="{AE09CD83-2750-4A1F-BF75-64506D5FAE1F}" name="Column15771"/>
    <tableColumn id="15787" xr3:uid="{FF1FD5E8-4595-41AD-9A79-DE3D11A4089E}" name="Column15772"/>
    <tableColumn id="15788" xr3:uid="{D86C0A77-0113-4BEC-A98B-BC786E7DAE02}" name="Column15773"/>
    <tableColumn id="15789" xr3:uid="{51B8D461-6D8E-4589-86BD-947184386585}" name="Column15774"/>
    <tableColumn id="15790" xr3:uid="{D72CE283-4DE9-4046-A37B-670BC1BCF93E}" name="Column15775"/>
    <tableColumn id="15791" xr3:uid="{A19669EF-4AD1-499A-B93D-3FA7F047AA60}" name="Column15776"/>
    <tableColumn id="15792" xr3:uid="{3832D551-DA6F-4150-8E96-5DAD13B54995}" name="Column15777"/>
    <tableColumn id="15793" xr3:uid="{4E9FE5D0-4507-4CBA-A7C9-351B26B4E0F2}" name="Column15778"/>
    <tableColumn id="15794" xr3:uid="{8AE0E86E-8955-44B7-BF05-68D9ED31642B}" name="Column15779"/>
    <tableColumn id="15795" xr3:uid="{73469D6B-EB95-434F-B187-023580DC2007}" name="Column15780"/>
    <tableColumn id="15796" xr3:uid="{3C94C62E-AB3C-41B6-8002-8F6E15D0EE38}" name="Column15781"/>
    <tableColumn id="15797" xr3:uid="{E86E5C84-B38E-4B86-8611-2CE1FF2C42AA}" name="Column15782"/>
    <tableColumn id="15798" xr3:uid="{AD715EC2-351D-40D3-AC9C-497F412E001A}" name="Column15783"/>
    <tableColumn id="15799" xr3:uid="{A7708F51-76F8-4208-8FB9-1F8D3AE7BABC}" name="Column15784"/>
    <tableColumn id="15800" xr3:uid="{1D686F66-A908-4071-94FB-ECFF26E45C82}" name="Column15785"/>
    <tableColumn id="15801" xr3:uid="{6DE13B94-2936-4DB0-86F1-4685B8C437B7}" name="Column15786"/>
    <tableColumn id="15802" xr3:uid="{87F8E073-25E2-4F27-A86D-1C7099DFAA9C}" name="Column15787"/>
    <tableColumn id="15803" xr3:uid="{3A4B0383-E0DB-4140-AD04-519DDFA761CF}" name="Column15788"/>
    <tableColumn id="15804" xr3:uid="{8669A733-FDFB-4BC6-92E1-F446915CB2A2}" name="Column15789"/>
    <tableColumn id="15805" xr3:uid="{349FF626-A14C-4317-9C8F-20282D390BBB}" name="Column15790"/>
    <tableColumn id="15806" xr3:uid="{C4DE034C-1072-49E5-8158-BCA6265C9E44}" name="Column15791"/>
    <tableColumn id="15807" xr3:uid="{44CB3062-BC64-4526-A807-97D71CCFF935}" name="Column15792"/>
    <tableColumn id="15808" xr3:uid="{95D840AA-3FC5-4EAD-BFCE-311E8C253009}" name="Column15793"/>
    <tableColumn id="15809" xr3:uid="{E99EBCD1-EB3E-4552-89AA-C9421BC2CBE6}" name="Column15794"/>
    <tableColumn id="15810" xr3:uid="{935BF579-8403-488F-9F9C-D059082382E2}" name="Column15795"/>
    <tableColumn id="15811" xr3:uid="{217D0CBC-0547-42BD-AF8C-846B2AA1CBB0}" name="Column15796"/>
    <tableColumn id="15812" xr3:uid="{35F24359-0A17-47B4-96CD-ECC0166288D9}" name="Column15797"/>
    <tableColumn id="15813" xr3:uid="{32D83F9E-9ED4-404B-997E-48D3F2DAEDD8}" name="Column15798"/>
    <tableColumn id="15814" xr3:uid="{1DE02F8D-939B-4D27-BF12-0366B704D0CB}" name="Column15799"/>
    <tableColumn id="15815" xr3:uid="{E6E6E773-7BD3-45C5-8B08-BA39864C7D3B}" name="Column15800"/>
    <tableColumn id="15816" xr3:uid="{6158B3E9-A51B-4334-AF9C-5CEF366921A2}" name="Column15801"/>
    <tableColumn id="15817" xr3:uid="{B3A5AF42-B803-48E4-8890-44C8F7FE7781}" name="Column15802"/>
    <tableColumn id="15818" xr3:uid="{A88AA1D0-DE31-40ED-869F-E77CAA4C93F8}" name="Column15803"/>
    <tableColumn id="15819" xr3:uid="{C5A00999-8D56-4B69-B391-3A594064060E}" name="Column15804"/>
    <tableColumn id="15820" xr3:uid="{312435ED-D009-4BE9-9CBA-4454489B8949}" name="Column15805"/>
    <tableColumn id="15821" xr3:uid="{06029586-BD90-4EFD-8F67-1834279BE78D}" name="Column15806"/>
    <tableColumn id="15822" xr3:uid="{1C4D445D-BF31-441F-A87E-15891C4C6C97}" name="Column15807"/>
    <tableColumn id="15823" xr3:uid="{662361D0-60D1-4F36-B506-D37F579C5724}" name="Column15808"/>
    <tableColumn id="15824" xr3:uid="{6E8FC8F3-37C4-47DB-92B9-113363853CDD}" name="Column15809"/>
    <tableColumn id="15825" xr3:uid="{55A74F9A-7544-4CD8-AD32-DB9AE3E86B66}" name="Column15810"/>
    <tableColumn id="15826" xr3:uid="{247EA228-CFFA-4C6F-B353-D83550F28692}" name="Column15811"/>
    <tableColumn id="15827" xr3:uid="{04CBBA23-048D-4283-BB1C-D929BE70A4AD}" name="Column15812"/>
    <tableColumn id="15828" xr3:uid="{FE7AB0FF-4854-466C-89CE-93DB34FD123D}" name="Column15813"/>
    <tableColumn id="15829" xr3:uid="{D1BCA167-2B6A-41FA-A675-02003A7C763B}" name="Column15814"/>
    <tableColumn id="15830" xr3:uid="{10443308-B267-4476-BB76-3865BAEB971F}" name="Column15815"/>
    <tableColumn id="15831" xr3:uid="{69EB4268-D1EE-4CC3-A428-7B921224BD6A}" name="Column15816"/>
    <tableColumn id="15832" xr3:uid="{417B6F52-1FCD-40CC-A7AE-7C89C38461F4}" name="Column15817"/>
    <tableColumn id="15833" xr3:uid="{C2A3F939-69BE-4E57-A6C2-492352AF10FE}" name="Column15818"/>
    <tableColumn id="15834" xr3:uid="{756A1834-AA6D-447E-A8EB-838045E7435A}" name="Column15819"/>
    <tableColumn id="15835" xr3:uid="{CBAC678B-9B92-4CC3-80A9-FBFFF75298D4}" name="Column15820"/>
    <tableColumn id="15836" xr3:uid="{5C0B4B2C-57DD-4CE9-BEFE-E6F64EB0FC89}" name="Column15821"/>
    <tableColumn id="15837" xr3:uid="{BB6B512E-FD39-4AEE-A8CB-5E9961A46D8F}" name="Column15822"/>
    <tableColumn id="15838" xr3:uid="{9F01B54B-CCD6-4787-A722-DBFA6CE1C15A}" name="Column15823"/>
    <tableColumn id="15839" xr3:uid="{3893D5FC-2556-4844-A1E8-2F44DC8B5610}" name="Column15824"/>
    <tableColumn id="15840" xr3:uid="{D60C2892-401C-4F77-A678-A9953649DAE1}" name="Column15825"/>
    <tableColumn id="15841" xr3:uid="{5813DA6B-C0AE-450B-86AF-F33C73F3127D}" name="Column15826"/>
    <tableColumn id="15842" xr3:uid="{2AD1C081-5969-4827-8077-4C96A7B81B35}" name="Column15827"/>
    <tableColumn id="15843" xr3:uid="{C3BB93CF-64DD-4277-B340-3184E329180C}" name="Column15828"/>
    <tableColumn id="15844" xr3:uid="{76A582E4-5849-4816-917F-84AD14646C1D}" name="Column15829"/>
    <tableColumn id="15845" xr3:uid="{CF648D13-5BBE-4555-89FD-C30442F3CA0B}" name="Column15830"/>
    <tableColumn id="15846" xr3:uid="{60E19F0E-ED89-4332-9599-FCEC7C20D44A}" name="Column15831"/>
    <tableColumn id="15847" xr3:uid="{364BDA3E-9E63-4286-9318-BACF3C938EE4}" name="Column15832"/>
    <tableColumn id="15848" xr3:uid="{19955EC3-1356-41E8-B483-4A6E1C72AD1F}" name="Column15833"/>
    <tableColumn id="15849" xr3:uid="{F5CDDEB2-2AFC-459B-9862-FBCFC8B40CCB}" name="Column15834"/>
    <tableColumn id="15850" xr3:uid="{AEBAF38A-14A3-4E0C-85B2-1648BD609F8F}" name="Column15835"/>
    <tableColumn id="15851" xr3:uid="{3D7CBA66-4E35-44D2-AC97-796A8B97BFE8}" name="Column15836"/>
    <tableColumn id="15852" xr3:uid="{7CDF463E-E782-4875-A94E-25BBDADF3954}" name="Column15837"/>
    <tableColumn id="15853" xr3:uid="{2BDB1E9C-8123-4F96-9E03-74E3F5E7B28D}" name="Column15838"/>
    <tableColumn id="15854" xr3:uid="{D73C2699-0C1B-421C-ADAE-59257FA3DC9E}" name="Column15839"/>
    <tableColumn id="15855" xr3:uid="{B5503AE2-AD80-4A8D-B150-04FA875917D1}" name="Column15840"/>
    <tableColumn id="15856" xr3:uid="{3197DF25-3B32-4B77-A01C-2C3D3F32BEE3}" name="Column15841"/>
    <tableColumn id="15857" xr3:uid="{BDC5BA31-674A-4F91-B2BD-A3C58B4478B6}" name="Column15842"/>
    <tableColumn id="15858" xr3:uid="{E546D01E-B5DE-4E28-84FB-A619FF5E6C89}" name="Column15843"/>
    <tableColumn id="15859" xr3:uid="{A9B1627D-7622-49CF-ACD9-D19B36A880E9}" name="Column15844"/>
    <tableColumn id="15860" xr3:uid="{4DDC7C62-489C-4F05-B8BF-76AB123581C4}" name="Column15845"/>
    <tableColumn id="15861" xr3:uid="{754798A0-9B4E-4B1E-868B-51F7B02C5BB9}" name="Column15846"/>
    <tableColumn id="15862" xr3:uid="{B778E71A-7FD4-469B-B771-1753FD9C4870}" name="Column15847"/>
    <tableColumn id="15863" xr3:uid="{32FFD2B8-652E-469C-BA92-483FC6F1DCD7}" name="Column15848"/>
    <tableColumn id="15864" xr3:uid="{BC11198D-8C50-4CF0-A899-D80106D4F5C4}" name="Column15849"/>
    <tableColumn id="15865" xr3:uid="{7AB1D0A6-FD61-4D1A-BC98-3B0331046FC0}" name="Column15850"/>
    <tableColumn id="15866" xr3:uid="{99756C88-07C8-47C7-A1E1-8CA150984878}" name="Column15851"/>
    <tableColumn id="15867" xr3:uid="{BE736010-7920-444D-A314-D80AD8E70C9B}" name="Column15852"/>
    <tableColumn id="15868" xr3:uid="{5190830E-B67D-4812-981A-AB85786FD9B2}" name="Column15853"/>
    <tableColumn id="15869" xr3:uid="{7FACC3BB-54F9-45F0-B2F7-C5406587E425}" name="Column15854"/>
    <tableColumn id="15870" xr3:uid="{4F5112C6-D0FB-4E3A-BDAD-384C84F5BBA7}" name="Column15855"/>
    <tableColumn id="15871" xr3:uid="{54624E52-3D9A-4460-B9F8-DAE22B00909A}" name="Column15856"/>
    <tableColumn id="15872" xr3:uid="{2EF98F5D-9DD2-4580-BB9B-D15B61C28476}" name="Column15857"/>
    <tableColumn id="15873" xr3:uid="{D9C5D4EB-86AC-4646-8EA4-20824A7B27D3}" name="Column15858"/>
    <tableColumn id="15874" xr3:uid="{A8F56450-6AFF-4DBA-A558-8A9E64D5AF0C}" name="Column15859"/>
    <tableColumn id="15875" xr3:uid="{37531EFE-6EAA-431F-8E06-0C48B56753A0}" name="Column15860"/>
    <tableColumn id="15876" xr3:uid="{35FDF35D-26C2-436E-9367-A3887FE962AA}" name="Column15861"/>
    <tableColumn id="15877" xr3:uid="{59A75AC5-6F32-4A7E-BC39-744490B9081F}" name="Column15862"/>
    <tableColumn id="15878" xr3:uid="{64902075-EF02-4F61-81BC-34FCF0991D5E}" name="Column15863"/>
    <tableColumn id="15879" xr3:uid="{805CF843-C186-4AB2-A387-BA3866D782A5}" name="Column15864"/>
    <tableColumn id="15880" xr3:uid="{388C8D77-BE72-4B3A-BA0D-BBC138B2F125}" name="Column15865"/>
    <tableColumn id="15881" xr3:uid="{CE2E97F4-03D6-44C5-9B9C-B8D08BCA2EA7}" name="Column15866"/>
    <tableColumn id="15882" xr3:uid="{0ABFF073-EAFC-45AC-BEF7-C0A997519EB1}" name="Column15867"/>
    <tableColumn id="15883" xr3:uid="{231831EE-E366-43FD-8DF8-6013539F6E51}" name="Column15868"/>
    <tableColumn id="15884" xr3:uid="{DFFA32DC-87C4-451F-9F2A-7EE3B11002A9}" name="Column15869"/>
    <tableColumn id="15885" xr3:uid="{85509372-FDDB-46B4-977E-07147A47D94F}" name="Column15870"/>
    <tableColumn id="15886" xr3:uid="{1E91094E-3313-48CA-A513-10F9037C0199}" name="Column15871"/>
    <tableColumn id="15887" xr3:uid="{34FF3293-B049-42F9-8846-620311AF6943}" name="Column15872"/>
    <tableColumn id="15888" xr3:uid="{9FA939A9-E04B-4EAB-B832-2FFC8C3823FD}" name="Column15873"/>
    <tableColumn id="15889" xr3:uid="{16F7493C-A291-47C3-8BB5-D580B4E1F2EC}" name="Column15874"/>
    <tableColumn id="15890" xr3:uid="{8CC66B23-88C6-4110-A54A-6FAFC91DB98F}" name="Column15875"/>
    <tableColumn id="15891" xr3:uid="{98190D60-BBE7-4D7D-BD75-102442E5E2E2}" name="Column15876"/>
    <tableColumn id="15892" xr3:uid="{EC242D4A-DEE8-45C0-BC87-AF839D8D0B00}" name="Column15877"/>
    <tableColumn id="15893" xr3:uid="{2C701505-AF31-4F01-9079-B953C080065D}" name="Column15878"/>
    <tableColumn id="15894" xr3:uid="{87C67534-A672-4DFB-BA1C-947C78FDE905}" name="Column15879"/>
    <tableColumn id="15895" xr3:uid="{86F590E6-D044-4A4A-BB33-C7BA144424FB}" name="Column15880"/>
    <tableColumn id="15896" xr3:uid="{36FBA6F2-9B5E-48EF-A882-0B408AB3D9C5}" name="Column15881"/>
    <tableColumn id="15897" xr3:uid="{BF89EA20-FB7D-4755-904A-965666888CD1}" name="Column15882"/>
    <tableColumn id="15898" xr3:uid="{62FFECBA-A93B-4572-8A05-21965F0FFD65}" name="Column15883"/>
    <tableColumn id="15899" xr3:uid="{49326BAB-2D4A-4A5E-B5AC-C729078A3460}" name="Column15884"/>
    <tableColumn id="15900" xr3:uid="{D2446430-FC0E-4896-8F21-509D64F3C28B}" name="Column15885"/>
    <tableColumn id="15901" xr3:uid="{392A87F4-E641-40A3-9663-492C29F23725}" name="Column15886"/>
    <tableColumn id="15902" xr3:uid="{3C3C47C5-8A5E-49BF-A848-0610B434524E}" name="Column15887"/>
    <tableColumn id="15903" xr3:uid="{7301241A-87FE-4224-8D11-C9ED2A7150C7}" name="Column15888"/>
    <tableColumn id="15904" xr3:uid="{CDF524F3-6D71-4E40-90E3-6166516F3986}" name="Column15889"/>
    <tableColumn id="15905" xr3:uid="{FA317932-5981-4117-9116-9B3D90DD0A12}" name="Column15890"/>
    <tableColumn id="15906" xr3:uid="{44E9F7AA-3FF8-41DD-867D-3C6B2A89F8C8}" name="Column15891"/>
    <tableColumn id="15907" xr3:uid="{353DBDB0-1AF9-45C2-8F71-6D2C25475084}" name="Column15892"/>
    <tableColumn id="15908" xr3:uid="{059A130C-A272-4089-B9E5-EDACF44727D4}" name="Column15893"/>
    <tableColumn id="15909" xr3:uid="{20A99281-47E4-4A41-A69C-256442346182}" name="Column15894"/>
    <tableColumn id="15910" xr3:uid="{667C96F8-250D-4BFC-ACF0-FDABAF4A9BEA}" name="Column15895"/>
    <tableColumn id="15911" xr3:uid="{BE9B1E03-7DA9-49CC-8FC9-DDE656727646}" name="Column15896"/>
    <tableColumn id="15912" xr3:uid="{A6032264-EDFE-4667-93A0-5B075829AE57}" name="Column15897"/>
    <tableColumn id="15913" xr3:uid="{81E7E550-4158-4A4D-998F-4C5373CC24CE}" name="Column15898"/>
    <tableColumn id="15914" xr3:uid="{F4C09522-8679-4D5E-9D59-274552ECE614}" name="Column15899"/>
    <tableColumn id="15915" xr3:uid="{7FC156FC-AE49-4E81-9FC9-B77BD61BC93E}" name="Column15900"/>
    <tableColumn id="15916" xr3:uid="{AF198AFD-1AC1-44C1-B941-D40C1857D551}" name="Column15901"/>
    <tableColumn id="15917" xr3:uid="{79F8AC6E-FF15-4FC8-8128-94B28CFB60F6}" name="Column15902"/>
    <tableColumn id="15918" xr3:uid="{1D039035-A8F5-41FC-A09D-0145816A1322}" name="Column15903"/>
    <tableColumn id="15919" xr3:uid="{4D15846F-93FD-4729-9CFB-7011565FE0AC}" name="Column15904"/>
    <tableColumn id="15920" xr3:uid="{C02E76DB-B39E-46D8-8671-0895127A277C}" name="Column15905"/>
    <tableColumn id="15921" xr3:uid="{24534667-4F10-4AB0-8B85-DA27786DDC24}" name="Column15906"/>
    <tableColumn id="15922" xr3:uid="{F0FB3A0A-B958-4E60-9BE2-CD1C79B7D0FB}" name="Column15907"/>
    <tableColumn id="15923" xr3:uid="{1848CB85-C57F-4BA5-9AEB-7F07BCE01D94}" name="Column15908"/>
    <tableColumn id="15924" xr3:uid="{C0FEBEF9-169E-4516-B3EA-E25FA4F4EF3C}" name="Column15909"/>
    <tableColumn id="15925" xr3:uid="{8C527F20-2CCD-45EA-BAD6-7707532E5041}" name="Column15910"/>
    <tableColumn id="15926" xr3:uid="{FB35D0D1-70F6-482D-B0E1-E8CFC67397F8}" name="Column15911"/>
    <tableColumn id="15927" xr3:uid="{E784DE22-2552-4D39-9EA5-E516FE355B51}" name="Column15912"/>
    <tableColumn id="15928" xr3:uid="{1A888AEF-7C40-44A2-B952-17C093415C8B}" name="Column15913"/>
    <tableColumn id="15929" xr3:uid="{645A9D6E-E792-4620-90FF-D7741E9F90D8}" name="Column15914"/>
    <tableColumn id="15930" xr3:uid="{638566BC-F7A3-4C22-A9E7-2C39CF699D75}" name="Column15915"/>
    <tableColumn id="15931" xr3:uid="{ECE65B38-4C82-4CB5-AA33-93162DE7A1DB}" name="Column15916"/>
    <tableColumn id="15932" xr3:uid="{8FE1D563-64E8-406B-9D86-99D364488A30}" name="Column15917"/>
    <tableColumn id="15933" xr3:uid="{E14F981D-720A-4502-9E3C-FA5AE6EDAE83}" name="Column15918"/>
    <tableColumn id="15934" xr3:uid="{F0E3B784-FF4A-44D5-AA7C-90DD97140DB1}" name="Column15919"/>
    <tableColumn id="15935" xr3:uid="{2047840D-8815-48C2-953E-A4C022F590DF}" name="Column15920"/>
    <tableColumn id="15936" xr3:uid="{B6662503-DA9A-4C4B-A54C-D2B7ADEBC5AD}" name="Column15921"/>
    <tableColumn id="15937" xr3:uid="{C09A60CC-D050-48F4-808D-DB9983777D1D}" name="Column15922"/>
    <tableColumn id="15938" xr3:uid="{9CBE46CC-6D28-4A11-ACD9-667E18754156}" name="Column15923"/>
    <tableColumn id="15939" xr3:uid="{AFDCACC2-D92E-49FC-9E80-F22C3B7E271F}" name="Column15924"/>
    <tableColumn id="15940" xr3:uid="{CA8A1C86-7359-4CD6-B29D-6A4162150706}" name="Column15925"/>
    <tableColumn id="15941" xr3:uid="{AC1C0489-9F9E-4F82-83A7-419D85D61A4D}" name="Column15926"/>
    <tableColumn id="15942" xr3:uid="{8B7E9A2B-0534-42CA-8A89-DF5A5381FE30}" name="Column15927"/>
    <tableColumn id="15943" xr3:uid="{420FA2B7-9D09-4D76-B202-BB14FBEF2415}" name="Column15928"/>
    <tableColumn id="15944" xr3:uid="{31EF3C4E-8ADD-44DC-B130-628AA7A1722A}" name="Column15929"/>
    <tableColumn id="15945" xr3:uid="{146521E3-9728-4B08-8500-5871B6A0D695}" name="Column15930"/>
    <tableColumn id="15946" xr3:uid="{5163A517-974F-4FA7-81D3-BB45FEB9400A}" name="Column15931"/>
    <tableColumn id="15947" xr3:uid="{985999DB-C2C6-457C-ADC8-A28EA8923DBB}" name="Column15932"/>
    <tableColumn id="15948" xr3:uid="{EB56E9F0-FC7C-466F-95D1-B3E0EF88A648}" name="Column15933"/>
    <tableColumn id="15949" xr3:uid="{DE8452D0-1133-4714-A544-F7E0EA4B51DF}" name="Column15934"/>
    <tableColumn id="15950" xr3:uid="{BE22341F-1EAE-4615-BC52-CA0E7C611745}" name="Column15935"/>
    <tableColumn id="15951" xr3:uid="{16AC1D2A-C85E-4620-822B-9C28FF415343}" name="Column15936"/>
    <tableColumn id="15952" xr3:uid="{25CEA38F-4674-4D8F-8C97-FDB5C842885B}" name="Column15937"/>
    <tableColumn id="15953" xr3:uid="{FECE9CFE-5C3B-4D9E-8235-39027CBCB6C7}" name="Column15938"/>
    <tableColumn id="15954" xr3:uid="{743DF58A-A35C-4776-9EBA-B6D0DE6EDBB3}" name="Column15939"/>
    <tableColumn id="15955" xr3:uid="{B32E03CD-AEC8-42B0-B151-56FBFF0FD681}" name="Column15940"/>
    <tableColumn id="15956" xr3:uid="{05E260F0-63EA-457A-AFB7-067A845EFD35}" name="Column15941"/>
    <tableColumn id="15957" xr3:uid="{AC1631D1-1BEA-45D9-91CE-F9F4BF1E8CD8}" name="Column15942"/>
    <tableColumn id="15958" xr3:uid="{B76C9836-3266-4423-9DEF-AC39CC98359E}" name="Column15943"/>
    <tableColumn id="15959" xr3:uid="{A659C081-4C37-4374-B4EE-6AFF71054322}" name="Column15944"/>
    <tableColumn id="15960" xr3:uid="{41EAF75F-1B44-4647-94BB-0806C8A7DC0A}" name="Column15945"/>
    <tableColumn id="15961" xr3:uid="{C767AB47-8B62-4377-AC17-D8D139B8B0BD}" name="Column15946"/>
    <tableColumn id="15962" xr3:uid="{5AD96D01-4AB5-4631-BD12-5F764863C081}" name="Column15947"/>
    <tableColumn id="15963" xr3:uid="{BE207E54-617E-4F03-9C9D-589938F0B829}" name="Column15948"/>
    <tableColumn id="15964" xr3:uid="{0C3EDCBF-E146-4387-9129-31400B400D09}" name="Column15949"/>
    <tableColumn id="15965" xr3:uid="{470BFAB1-174D-43FC-8757-DCBC7F118673}" name="Column15950"/>
    <tableColumn id="15966" xr3:uid="{5859EF24-E7A8-4E9A-AE6B-7443115171BB}" name="Column15951"/>
    <tableColumn id="15967" xr3:uid="{0DB2EBFA-7E20-49B3-A3A3-B233E4CAFDE9}" name="Column15952"/>
    <tableColumn id="15968" xr3:uid="{9ADB341B-4FDD-49DC-B11D-0825606026C6}" name="Column15953"/>
    <tableColumn id="15969" xr3:uid="{0FA00EAE-2789-41EA-86A5-77708DD90E91}" name="Column15954"/>
    <tableColumn id="15970" xr3:uid="{CAB77459-8202-4F4D-A541-5DE9F1ED09B9}" name="Column15955"/>
    <tableColumn id="15971" xr3:uid="{1145F88E-4E06-40FB-9483-6D9BF12BA636}" name="Column15956"/>
    <tableColumn id="15972" xr3:uid="{8E01F6E7-E9B2-447B-A3E8-6CEA5F68EBEC}" name="Column15957"/>
    <tableColumn id="15973" xr3:uid="{29024EA3-A856-438A-888C-94BCC58208C8}" name="Column15958"/>
    <tableColumn id="15974" xr3:uid="{65B3FEFD-9D47-4CA6-8F09-55E1C841F224}" name="Column15959"/>
    <tableColumn id="15975" xr3:uid="{9F99D717-1256-43E5-BE22-60D2BCEFD7DE}" name="Column15960"/>
    <tableColumn id="15976" xr3:uid="{C4C2084C-9E56-40AC-B1FB-D6423BBB043C}" name="Column15961"/>
    <tableColumn id="15977" xr3:uid="{415618BA-40DA-45CD-A3A6-3213BF46BC31}" name="Column15962"/>
    <tableColumn id="15978" xr3:uid="{F9E65F2E-9A26-41CE-8B6E-3C1629513E6C}" name="Column15963"/>
    <tableColumn id="15979" xr3:uid="{1A816FD4-3875-4CFF-B7D0-E039F0227ECB}" name="Column15964"/>
    <tableColumn id="15980" xr3:uid="{014A7990-8A5F-4A31-BBBC-46739764EC08}" name="Column15965"/>
    <tableColumn id="15981" xr3:uid="{E69003E1-9DDB-40CE-9BBC-B50CF57B2CFB}" name="Column15966"/>
    <tableColumn id="15982" xr3:uid="{94F6F485-2CB8-44B7-849F-1001FD0CB884}" name="Column15967"/>
    <tableColumn id="15983" xr3:uid="{8B74CA77-1028-486F-93F2-68424E5771B2}" name="Column15968"/>
    <tableColumn id="15984" xr3:uid="{68CD0673-24AA-4383-BB41-A23FA4678A66}" name="Column15969"/>
    <tableColumn id="15985" xr3:uid="{EC772C12-8918-4000-8035-92DAEA9C4A48}" name="Column15970"/>
    <tableColumn id="15986" xr3:uid="{D44A25ED-A422-43CB-8064-CD1C0DB4980B}" name="Column15971"/>
    <tableColumn id="15987" xr3:uid="{FDFF8DA2-768B-422B-9B5E-E7508361CB91}" name="Column15972"/>
    <tableColumn id="15988" xr3:uid="{E9E324FE-7359-4B40-A827-A457091B0988}" name="Column15973"/>
    <tableColumn id="15989" xr3:uid="{7DBF8DAC-2441-42A6-B981-AD94C16A9834}" name="Column15974"/>
    <tableColumn id="15990" xr3:uid="{06688D98-37DD-45E5-BFAD-5F0C94AD3C74}" name="Column15975"/>
    <tableColumn id="15991" xr3:uid="{199E2EEA-4931-48EB-867E-62D0C00FB60D}" name="Column15976"/>
    <tableColumn id="15992" xr3:uid="{D64E6906-670F-4067-9C4E-8D27778F0D85}" name="Column15977"/>
    <tableColumn id="15993" xr3:uid="{E2C9768A-B43B-4440-AE5D-F111A53FACE0}" name="Column15978"/>
    <tableColumn id="15994" xr3:uid="{DA803759-5412-4D1A-9101-B82D93F2CC4D}" name="Column15979"/>
    <tableColumn id="15995" xr3:uid="{E492C6BA-8FE3-4788-BE7C-2366ED96F158}" name="Column15980"/>
    <tableColumn id="15996" xr3:uid="{B67C867C-01D8-48F1-8635-F2D39912BFC7}" name="Column15981"/>
    <tableColumn id="15997" xr3:uid="{9C63E6A5-6053-41DE-B921-3588970B61CE}" name="Column15982"/>
    <tableColumn id="15998" xr3:uid="{BBF7852A-E419-45A1-A63A-4CEA393EE875}" name="Column15983"/>
    <tableColumn id="15999" xr3:uid="{8A8DFA5F-F00C-48E9-A43C-3AF2661E2447}" name="Column15984"/>
    <tableColumn id="16000" xr3:uid="{F0E1CF53-6AB0-45CF-8333-6C317225918E}" name="Column15985"/>
    <tableColumn id="16001" xr3:uid="{53384274-CB08-4954-BC0F-CCBBF02E1355}" name="Column15986"/>
    <tableColumn id="16002" xr3:uid="{48776AC8-8DA1-412A-971C-482BB173AA4C}" name="Column15987"/>
    <tableColumn id="16003" xr3:uid="{AD39EE53-8FCB-4479-AC18-4F645866E0BD}" name="Column15988"/>
    <tableColumn id="16004" xr3:uid="{14597AEA-9F7B-4D7E-9D8D-1020DF59EFFC}" name="Column15989"/>
    <tableColumn id="16005" xr3:uid="{15583F71-500C-43D8-B858-D9779AE79C82}" name="Column15990"/>
    <tableColumn id="16006" xr3:uid="{61557A53-430C-4036-8105-0DBFE90513F7}" name="Column15991"/>
    <tableColumn id="16007" xr3:uid="{A78F68E8-627D-4594-AAE0-64547699378A}" name="Column15992"/>
    <tableColumn id="16008" xr3:uid="{0740C296-E591-4F9D-8916-5878D7824813}" name="Column15993"/>
    <tableColumn id="16009" xr3:uid="{F4FD1DDA-6E65-4077-8F58-254628EB43C0}" name="Column15994"/>
    <tableColumn id="16010" xr3:uid="{0825344A-4BBB-45BD-BAF7-162C67005BEF}" name="Column15995"/>
    <tableColumn id="16011" xr3:uid="{E2CF94FC-0927-4FC7-9475-EEE038E82C5F}" name="Column15996"/>
    <tableColumn id="16012" xr3:uid="{810DDBDF-DB92-4694-84ED-842220CECCB1}" name="Column15997"/>
    <tableColumn id="16013" xr3:uid="{ADEB1F4A-EF40-4A5C-9BF5-07047C43CA5C}" name="Column15998"/>
    <tableColumn id="16014" xr3:uid="{96D43C94-D76B-409D-8DF0-6C7113B5D34F}" name="Column15999"/>
    <tableColumn id="16015" xr3:uid="{0A797A8D-AC1C-4DA2-B70C-BE2015D69E6A}" name="Column16000"/>
    <tableColumn id="16016" xr3:uid="{4944FD2B-68DD-4306-A075-625798F2C133}" name="Column16001"/>
    <tableColumn id="16017" xr3:uid="{46E4C95D-2404-438B-9C38-BA8D2C00AD44}" name="Column16002"/>
    <tableColumn id="16018" xr3:uid="{29A09BEA-CD7E-4A7E-833A-194FF579BA02}" name="Column16003"/>
    <tableColumn id="16019" xr3:uid="{00A9883C-55EF-4AF1-B906-4E825658243F}" name="Column16004"/>
    <tableColumn id="16020" xr3:uid="{1E2FB314-AB46-4E1A-BD16-D42CEA15B059}" name="Column16005"/>
    <tableColumn id="16021" xr3:uid="{F4B56D61-1D13-4901-9F16-2F6DA6AFE8BA}" name="Column16006"/>
    <tableColumn id="16022" xr3:uid="{A2469AE1-DA8C-433E-A5E7-AB28D8217D25}" name="Column16007"/>
    <tableColumn id="16023" xr3:uid="{630DE4B6-62D3-4834-8BAA-D5DAD151DD22}" name="Column16008"/>
    <tableColumn id="16024" xr3:uid="{88DE7F6C-E311-4692-8A98-746940D4358D}" name="Column16009"/>
    <tableColumn id="16025" xr3:uid="{B8975519-FE10-4BDB-AE59-994A3905DEA7}" name="Column16010"/>
    <tableColumn id="16026" xr3:uid="{A1239C50-2FEF-4301-9848-2CDC94BC4188}" name="Column16011"/>
    <tableColumn id="16027" xr3:uid="{E0486099-2557-47F4-BA48-C4E4B55C7D0B}" name="Column16012"/>
    <tableColumn id="16028" xr3:uid="{F4F5486E-291C-45AF-AFEA-E8DA84540C93}" name="Column16013"/>
    <tableColumn id="16029" xr3:uid="{77ABC790-A2E6-4CC4-A563-F2E66AA1B1C5}" name="Column16014"/>
    <tableColumn id="16030" xr3:uid="{3536E582-1C99-4636-8D49-93EA7038BFD6}" name="Column16015"/>
    <tableColumn id="16031" xr3:uid="{1C67C1B0-DD15-407D-967E-841C5EDCF30E}" name="Column16016"/>
    <tableColumn id="16032" xr3:uid="{B14A3357-599D-4F39-AE91-B77EC9214EF1}" name="Column16017"/>
    <tableColumn id="16033" xr3:uid="{2DC27BF9-C130-4562-B65D-A3AF1B403737}" name="Column16018"/>
    <tableColumn id="16034" xr3:uid="{130869F4-8DAE-4A6F-B8A3-3D1C56630393}" name="Column16019"/>
    <tableColumn id="16035" xr3:uid="{48EF633E-E88E-48B2-94C6-1DCB521F84ED}" name="Column16020"/>
    <tableColumn id="16036" xr3:uid="{6096F5D3-36D3-47D5-AEC9-0E38CF741E33}" name="Column16021"/>
    <tableColumn id="16037" xr3:uid="{65F10714-B052-4E39-BAFB-BE5BB7D3D194}" name="Column16022"/>
    <tableColumn id="16038" xr3:uid="{1A764528-60C5-4462-BE2C-A9BC2EB1409E}" name="Column16023"/>
    <tableColumn id="16039" xr3:uid="{01C634C1-166A-4E46-8919-1CAB06BF9E16}" name="Column16024"/>
    <tableColumn id="16040" xr3:uid="{22A1783F-8A30-4333-B843-AC08EAADED28}" name="Column16025"/>
    <tableColumn id="16041" xr3:uid="{12BCC584-CE99-489D-9F89-6C81C5DB5A2D}" name="Column16026"/>
    <tableColumn id="16042" xr3:uid="{321B8EAB-F087-4F7A-BA43-3CC68FA9BC6E}" name="Column16027"/>
    <tableColumn id="16043" xr3:uid="{764C5F3C-9715-4560-B5CA-E6C9048E2334}" name="Column16028"/>
    <tableColumn id="16044" xr3:uid="{96A464DB-A64C-4C60-8BF8-B10DAB5ABFB9}" name="Column16029"/>
    <tableColumn id="16045" xr3:uid="{B40725BF-9A18-4AC0-8E2B-15E047684AB2}" name="Column16030"/>
    <tableColumn id="16046" xr3:uid="{651F5473-BB45-41BF-8C62-CD2B5934B7E8}" name="Column16031"/>
    <tableColumn id="16047" xr3:uid="{2A326BFD-D747-4677-AC31-9B86F1B411D8}" name="Column16032"/>
    <tableColumn id="16048" xr3:uid="{9B3E09E6-6717-4BCE-96DE-AB3D09886D84}" name="Column16033"/>
    <tableColumn id="16049" xr3:uid="{12022233-2408-4560-B102-B35C00492C44}" name="Column16034"/>
    <tableColumn id="16050" xr3:uid="{12B54A86-3463-4295-92B3-DE376B1DFA9C}" name="Column16035"/>
    <tableColumn id="16051" xr3:uid="{73577E3A-20D8-4C48-840A-D025F8949951}" name="Column16036"/>
    <tableColumn id="16052" xr3:uid="{D693353A-21CC-41EB-B34D-9CE34E76EA5D}" name="Column16037"/>
    <tableColumn id="16053" xr3:uid="{951BBA6B-409A-445A-B6DC-B15B4C9C73B3}" name="Column16038"/>
    <tableColumn id="16054" xr3:uid="{BC6F8444-F904-492B-8468-4C801C7E3265}" name="Column16039"/>
    <tableColumn id="16055" xr3:uid="{A8A46D0C-4876-4FA1-8A17-4C6AFF5021EE}" name="Column16040"/>
    <tableColumn id="16056" xr3:uid="{D2D7E276-E2F1-4CBA-91FD-EDC3408FB89B}" name="Column16041"/>
    <tableColumn id="16057" xr3:uid="{B5142DFD-F505-4CEB-9B83-87BD5F427F02}" name="Column16042"/>
    <tableColumn id="16058" xr3:uid="{82F26D01-6641-4388-9760-AE6F45BD686B}" name="Column16043"/>
    <tableColumn id="16059" xr3:uid="{90FB79CD-E719-4C42-8DE5-CBA44732A93F}" name="Column16044"/>
    <tableColumn id="16060" xr3:uid="{F009A105-8D14-4AA9-8E85-C4C7987CDC25}" name="Column16045"/>
    <tableColumn id="16061" xr3:uid="{6C798F9A-66E3-447C-82D7-75337E288953}" name="Column16046"/>
    <tableColumn id="16062" xr3:uid="{78FEB05C-42CE-4003-9993-87A061E79FDE}" name="Column16047"/>
    <tableColumn id="16063" xr3:uid="{E13CF495-C06A-4D53-B35F-56FD5A2F826A}" name="Column16048"/>
    <tableColumn id="16064" xr3:uid="{A8CF30C7-158A-4B3F-AC4C-F1248BC43859}" name="Column16049"/>
    <tableColumn id="16065" xr3:uid="{FCFA410B-BAF3-468F-8195-1611ADBC4804}" name="Column16050"/>
    <tableColumn id="16066" xr3:uid="{5B82D1CE-CAE2-4E39-94CD-F44A48FE35DF}" name="Column16051"/>
    <tableColumn id="16067" xr3:uid="{03F86D4D-53A7-447E-AC4E-951229AA6182}" name="Column16052"/>
    <tableColumn id="16068" xr3:uid="{285B49D5-AFC6-4157-9C64-AE25C93C1A33}" name="Column16053"/>
    <tableColumn id="16069" xr3:uid="{8E9722D6-CD56-4B24-89E8-427ECAA78A14}" name="Column16054"/>
    <tableColumn id="16070" xr3:uid="{F47E342C-6043-4680-8209-A5D475648C30}" name="Column16055"/>
    <tableColumn id="16071" xr3:uid="{B623E286-98E4-4491-AC7E-8A64C9CBB441}" name="Column16056"/>
    <tableColumn id="16072" xr3:uid="{D5A9A516-F238-4184-8772-D72DD13672DA}" name="Column16057"/>
    <tableColumn id="16073" xr3:uid="{379DBD48-7B0C-4465-8B8C-70903CEBB149}" name="Column16058"/>
    <tableColumn id="16074" xr3:uid="{35FD75C6-FBE1-4555-822D-5A6A9B3A1719}" name="Column16059"/>
    <tableColumn id="16075" xr3:uid="{5C68DB13-822D-4975-9AA1-B7982C95FC65}" name="Column16060"/>
    <tableColumn id="16076" xr3:uid="{A486F4E7-D439-4A6C-8014-68E17FE7A514}" name="Column16061"/>
    <tableColumn id="16077" xr3:uid="{42354285-60E6-4266-9CB4-40DBD0FD3C9D}" name="Column16062"/>
    <tableColumn id="16078" xr3:uid="{34AB4CB1-E898-4FC1-8780-D806771404C0}" name="Column16063"/>
    <tableColumn id="16079" xr3:uid="{E7247478-DE56-4787-B152-F977B1137077}" name="Column16064"/>
    <tableColumn id="16080" xr3:uid="{35CFE78C-8EA0-412D-83C6-06F7D2BE4168}" name="Column16065"/>
    <tableColumn id="16081" xr3:uid="{9C026487-4E0E-466E-8AA8-B6843DCFB5B5}" name="Column16066"/>
    <tableColumn id="16082" xr3:uid="{8400B7BD-CC13-4DE3-901A-681D82449248}" name="Column16067"/>
    <tableColumn id="16083" xr3:uid="{A6402267-A44E-44E8-BC91-3C36ACE26702}" name="Column16068"/>
    <tableColumn id="16084" xr3:uid="{2D4C0EB1-D648-4382-9A77-D29D6107B661}" name="Column16069"/>
    <tableColumn id="16085" xr3:uid="{DFECADB6-049D-40D2-B2A6-FAF2312916B7}" name="Column16070"/>
    <tableColumn id="16086" xr3:uid="{5C571C56-7D58-4755-9BC7-B40394627249}" name="Column16071"/>
    <tableColumn id="16087" xr3:uid="{88962A73-8A56-4532-9B1A-61BECE5E8E5B}" name="Column16072"/>
    <tableColumn id="16088" xr3:uid="{6926332A-10D5-4170-8942-3BBA692253AC}" name="Column16073"/>
    <tableColumn id="16089" xr3:uid="{1FF2FB1F-2588-46A6-91B8-BB99ACF43EAA}" name="Column16074"/>
    <tableColumn id="16090" xr3:uid="{D6667BAA-6775-43EE-8743-231C248F57A8}" name="Column16075"/>
    <tableColumn id="16091" xr3:uid="{40E32303-E67F-4DA7-8390-B143DE993E34}" name="Column16076"/>
    <tableColumn id="16092" xr3:uid="{97410805-EBA2-4391-86B1-DD23FFD444FB}" name="Column16077"/>
    <tableColumn id="16093" xr3:uid="{168355C4-5275-465A-99BE-1041E62DF201}" name="Column16078"/>
    <tableColumn id="16094" xr3:uid="{45F9DC4E-2BC5-4A51-9452-6B0C52709DE7}" name="Column16079"/>
    <tableColumn id="16095" xr3:uid="{A004E169-A657-46F8-9439-213F52E9A8B4}" name="Column16080"/>
    <tableColumn id="16096" xr3:uid="{AAE74F67-E24C-4374-846E-FCB650095DEC}" name="Column16081"/>
    <tableColumn id="16097" xr3:uid="{8B97A674-B698-4B1C-BEC1-288FAD262189}" name="Column16082"/>
    <tableColumn id="16098" xr3:uid="{BCFCAD5B-359E-4538-9D3F-006EFBBF29BF}" name="Column16083"/>
    <tableColumn id="16099" xr3:uid="{AEEDC1B2-856C-4AFA-AAF4-356319CBEE58}" name="Column16084"/>
    <tableColumn id="16100" xr3:uid="{090E9E01-EE4F-48A0-9BEE-F4B43166B5AD}" name="Column16085"/>
    <tableColumn id="16101" xr3:uid="{A08BFAA6-5F77-400E-A0E3-6041D20935D4}" name="Column16086"/>
    <tableColumn id="16102" xr3:uid="{7CC58D73-5EFC-4D3B-83FF-C4996751E281}" name="Column16087"/>
    <tableColumn id="16103" xr3:uid="{ADAD1A44-7419-430F-A989-D2047A60D29E}" name="Column16088"/>
    <tableColumn id="16104" xr3:uid="{8082C781-5A3A-4644-A22A-B72209E6A42F}" name="Column16089"/>
    <tableColumn id="16105" xr3:uid="{F448C55F-A57A-48E2-9524-F0B36EA1D56B}" name="Column16090"/>
    <tableColumn id="16106" xr3:uid="{997E1F0B-8040-4D51-A6D2-D1C06ABB55A4}" name="Column16091"/>
    <tableColumn id="16107" xr3:uid="{D1809A10-ECD7-449E-A5B8-95B2CA721D44}" name="Column16092"/>
    <tableColumn id="16108" xr3:uid="{FAA32CC9-D66C-46B4-9475-4E99903258B0}" name="Column16093"/>
    <tableColumn id="16109" xr3:uid="{5A8FED1F-19E0-4B82-B2CE-3EB6D8BE33E0}" name="Column16094"/>
    <tableColumn id="16110" xr3:uid="{A9B2A73C-150A-4525-8DAA-B4150886E16B}" name="Column16095"/>
    <tableColumn id="16111" xr3:uid="{742C4689-BCDE-425E-A174-44EC15ADF754}" name="Column16096"/>
    <tableColumn id="16112" xr3:uid="{5F7B6B00-988A-4A22-8B44-C5F223A4D588}" name="Column16097"/>
    <tableColumn id="16113" xr3:uid="{C3239F75-D728-4FDB-A489-FC702F84A09D}" name="Column16098"/>
    <tableColumn id="16114" xr3:uid="{33E299BC-E1CF-4938-8807-44299770BAA3}" name="Column16099"/>
    <tableColumn id="16115" xr3:uid="{4EF1042A-518A-4912-A3B2-FCBDF3FD8115}" name="Column16100"/>
    <tableColumn id="16116" xr3:uid="{EC331CE0-06C9-4180-8F5F-E2AB20AC480D}" name="Column16101"/>
    <tableColumn id="16117" xr3:uid="{C9C765F4-A130-4A7F-A8F0-E846DA3C42F9}" name="Column16102"/>
    <tableColumn id="16118" xr3:uid="{02C4567D-075A-4DF9-9980-16FF53C5863B}" name="Column16103"/>
    <tableColumn id="16119" xr3:uid="{48530DE7-1400-4DD6-97BA-42B020BBA751}" name="Column16104"/>
    <tableColumn id="16120" xr3:uid="{F563ABFE-1C0A-4391-9064-6B76C4B2FDDF}" name="Column16105"/>
    <tableColumn id="16121" xr3:uid="{E6293682-9A60-46ED-97CB-1BF287C762E7}" name="Column16106"/>
    <tableColumn id="16122" xr3:uid="{FAA02037-E144-40CF-9EC5-3B29B35EA492}" name="Column16107"/>
    <tableColumn id="16123" xr3:uid="{9F01771F-E29B-4FBD-B7AE-64F609F46304}" name="Column16108"/>
    <tableColumn id="16124" xr3:uid="{30D07C76-41A9-466D-93A6-98E67F2DD0AE}" name="Column16109"/>
    <tableColumn id="16125" xr3:uid="{2932B648-61EC-4406-AAE6-042F4D9E77E2}" name="Column16110"/>
    <tableColumn id="16126" xr3:uid="{5F5CC2A0-7099-42F3-928A-E16C2F3092DC}" name="Column16111"/>
    <tableColumn id="16127" xr3:uid="{B31C2B0E-88E1-4819-8394-70EEA78321C0}" name="Column16112"/>
    <tableColumn id="16128" xr3:uid="{7192EE12-A9D0-4631-8141-E28A2D803C15}" name="Column16113"/>
    <tableColumn id="16129" xr3:uid="{993A0EC0-4DEA-4CD8-B6C9-BF8E9A77838F}" name="Column16114"/>
    <tableColumn id="16130" xr3:uid="{BBB270ED-26D1-452C-A5FE-A3847AE5E2A4}" name="Column16115"/>
    <tableColumn id="16131" xr3:uid="{56EC475F-3E12-4326-96F2-A9BB4265E0E4}" name="Column16116"/>
    <tableColumn id="16132" xr3:uid="{A45F8E57-9A00-4D67-BCA7-6FD6C4CE1EFD}" name="Column16117"/>
    <tableColumn id="16133" xr3:uid="{7A867DE5-3FFC-42A5-A83D-89011843556E}" name="Column16118"/>
    <tableColumn id="16134" xr3:uid="{C676B56D-A192-4695-9ED1-CA9DAD28B3B8}" name="Column16119"/>
    <tableColumn id="16135" xr3:uid="{91102B01-0077-4E5E-BDF6-BDB21BFFF932}" name="Column16120"/>
    <tableColumn id="16136" xr3:uid="{68A1FCDE-A9C2-4731-92FA-3B910C4E8C7C}" name="Column16121"/>
    <tableColumn id="16137" xr3:uid="{8EF1DB6A-B0D7-49BD-B4D1-A3F2B611CDDE}" name="Column16122"/>
    <tableColumn id="16138" xr3:uid="{40602F5F-E4F7-4401-A2A2-99B44A1C71F7}" name="Column16123"/>
    <tableColumn id="16139" xr3:uid="{84C5AFA2-ADD6-472D-8C78-75E16C65BF4B}" name="Column16124"/>
    <tableColumn id="16140" xr3:uid="{0881D7ED-416F-4314-B660-DF1FA7783A95}" name="Column16125"/>
    <tableColumn id="16141" xr3:uid="{34C778F9-371D-4FC4-A8D0-CCE411F331B2}" name="Column16126"/>
    <tableColumn id="16142" xr3:uid="{987FBA1C-EEA7-4091-A9FA-7BA1FF26420D}" name="Column16127"/>
    <tableColumn id="16143" xr3:uid="{5447353B-B1DB-43A8-BCF3-CBC283BD26D9}" name="Column16128"/>
    <tableColumn id="16144" xr3:uid="{66929566-66B0-4BC0-ABD2-54E9E8F93456}" name="Column16129"/>
    <tableColumn id="16145" xr3:uid="{9053617A-F08E-4145-BCFF-2E5D8E158972}" name="Column16130"/>
    <tableColumn id="16146" xr3:uid="{C235BE5F-0555-46D1-B61A-A3DC92B9E972}" name="Column16131"/>
    <tableColumn id="16147" xr3:uid="{F4446C0F-ECA6-4AF9-AD60-29A06C9390DD}" name="Column16132"/>
    <tableColumn id="16148" xr3:uid="{25BC6852-A9D8-4552-B6BE-977A50F160F8}" name="Column16133"/>
    <tableColumn id="16149" xr3:uid="{5E902114-419C-401C-A6DF-70DE232AB8F0}" name="Column16134"/>
    <tableColumn id="16150" xr3:uid="{8695BEC7-633B-48C6-AFD7-818A050FA4F1}" name="Column16135"/>
    <tableColumn id="16151" xr3:uid="{132AF8B3-3911-460D-85DD-E78230CD38B7}" name="Column16136"/>
    <tableColumn id="16152" xr3:uid="{61027229-38EE-4E20-9BEC-86EA2D1BD52A}" name="Column16137"/>
    <tableColumn id="16153" xr3:uid="{41C43CEA-630F-4CFB-9854-264A1D4BFA31}" name="Column16138"/>
    <tableColumn id="16154" xr3:uid="{85C41192-028C-441C-B922-3A6C2CC0E4E3}" name="Column16139"/>
    <tableColumn id="16155" xr3:uid="{3A1BB2E2-095A-4F20-831E-AACFCF6E43B2}" name="Column16140"/>
    <tableColumn id="16156" xr3:uid="{303E7E57-A36A-45F1-9F51-9F120CB5214E}" name="Column16141"/>
    <tableColumn id="16157" xr3:uid="{3933B3C0-BCE6-4797-8A74-2A0E9546C22F}" name="Column16142"/>
    <tableColumn id="16158" xr3:uid="{2B051415-2D2B-41C6-B598-43B0D9542FEA}" name="Column16143"/>
    <tableColumn id="16159" xr3:uid="{682806AD-4618-487E-AF71-7BEC4D0331A1}" name="Column16144"/>
    <tableColumn id="16160" xr3:uid="{40A0D103-A53B-4CD0-8B67-2BDAC669F821}" name="Column16145"/>
    <tableColumn id="16161" xr3:uid="{BBA6EB96-CF9F-48A3-B091-B62880F34701}" name="Column16146"/>
    <tableColumn id="16162" xr3:uid="{79F5B16E-645E-45CF-81B6-503AABF6627E}" name="Column16147"/>
    <tableColumn id="16163" xr3:uid="{FEDB6DF8-0935-4674-A6A1-9C61177213F4}" name="Column16148"/>
    <tableColumn id="16164" xr3:uid="{581B1687-3C06-485E-88BB-04969FEED2EC}" name="Column16149"/>
    <tableColumn id="16165" xr3:uid="{A761F28F-61DF-4D16-BAC7-F5108FE48D13}" name="Column16150"/>
    <tableColumn id="16166" xr3:uid="{1F23EF50-E75E-4326-9639-EDA1BDEF9DD8}" name="Column16151"/>
    <tableColumn id="16167" xr3:uid="{E21BF58E-1C25-4CF4-8C08-0761BFF48C74}" name="Column16152"/>
    <tableColumn id="16168" xr3:uid="{BD87DE4A-8957-4F02-A690-6595F4528C5D}" name="Column16153"/>
    <tableColumn id="16169" xr3:uid="{F098F1A3-5518-49BE-BCEC-372D6570E66D}" name="Column16154"/>
    <tableColumn id="16170" xr3:uid="{EE6B0C9C-B4EE-4408-BD40-A18D509015D9}" name="Column16155"/>
    <tableColumn id="16171" xr3:uid="{D0B292A7-5BA8-47B7-9084-AD21F885A957}" name="Column16156"/>
    <tableColumn id="16172" xr3:uid="{85A38BA7-0F09-4582-BB29-531766FA69C7}" name="Column16157"/>
    <tableColumn id="16173" xr3:uid="{4C4C7854-7AFB-48D2-95D6-03C8C6249FD7}" name="Column16158"/>
    <tableColumn id="16174" xr3:uid="{6FD8E35F-C48C-4D53-AE48-7A3D52559F1A}" name="Column16159"/>
    <tableColumn id="16175" xr3:uid="{A69F0E44-8F62-40AE-A9CA-CC4145EE01D3}" name="Column16160"/>
    <tableColumn id="16176" xr3:uid="{41F810A5-4DB7-4207-8EE1-F60B8793F2EF}" name="Column16161"/>
    <tableColumn id="16177" xr3:uid="{99D5DD78-DD94-466B-B048-FDF5FC8AED5C}" name="Column16162"/>
    <tableColumn id="16178" xr3:uid="{76C598F2-0BE0-4418-8B3E-1BF6DE3177A7}" name="Column16163"/>
    <tableColumn id="16179" xr3:uid="{6BA30A93-2B62-44B0-88FE-AA5E18E624C5}" name="Column16164"/>
    <tableColumn id="16180" xr3:uid="{A9ACFE2C-FDF4-45EA-8861-1EA492964B56}" name="Column16165"/>
    <tableColumn id="16181" xr3:uid="{BA9E8D19-B2C3-43C9-BA85-C7464477DC56}" name="Column16166"/>
    <tableColumn id="16182" xr3:uid="{783291FB-2C64-437C-A2F8-26AF951E8B4E}" name="Column16167"/>
    <tableColumn id="16183" xr3:uid="{29D4548B-483D-4186-982E-92684D28FDC6}" name="Column16168"/>
    <tableColumn id="16184" xr3:uid="{ADCE8F4F-0C31-488F-9EC9-DE197D235655}" name="Column16169"/>
    <tableColumn id="16185" xr3:uid="{3433D6AD-1F21-4C08-9D07-9A2B8D569DF3}" name="Column16170"/>
    <tableColumn id="16186" xr3:uid="{3E65F193-0873-4C52-B756-492C40BA253A}" name="Column16171"/>
    <tableColumn id="16187" xr3:uid="{AE0AF9F6-1CB3-4717-8922-3249ADBD18B0}" name="Column16172"/>
    <tableColumn id="16188" xr3:uid="{3F1C94EA-4F01-439F-A0AA-4AA1E0A0C46E}" name="Column16173"/>
    <tableColumn id="16189" xr3:uid="{428DD433-AB82-4BA5-B9E1-050F67D1E220}" name="Column16174"/>
    <tableColumn id="16190" xr3:uid="{E7CFE51F-16A7-4950-B392-023B0E068099}" name="Column16175"/>
    <tableColumn id="16191" xr3:uid="{4F338729-B6C1-431F-A4B9-7BE56643C822}" name="Column16176"/>
    <tableColumn id="16192" xr3:uid="{2B4F24E8-66E4-46ED-BCB3-6EB1FAA47A06}" name="Column16177"/>
    <tableColumn id="16193" xr3:uid="{82A86BA9-5B84-4ED7-8F1B-A093735DD0D4}" name="Column16178"/>
    <tableColumn id="16194" xr3:uid="{A2372806-FFF9-47D3-ABDC-284ABE4F955B}" name="Column16179"/>
    <tableColumn id="16195" xr3:uid="{FE9C65E5-F0E2-467F-A2F8-ABD710C80A4A}" name="Column16180"/>
    <tableColumn id="16196" xr3:uid="{9A2F7ED7-4D9A-4350-8075-BA83CF62FEAA}" name="Column16181"/>
    <tableColumn id="16197" xr3:uid="{9EC9B316-C0D8-4E5A-8AC9-BC16F468672E}" name="Column16182"/>
    <tableColumn id="16198" xr3:uid="{3E01C449-B7C9-4B3E-B62B-52EC75A3D926}" name="Column16183"/>
    <tableColumn id="16199" xr3:uid="{6574BCB0-36CE-4CF5-B9BB-B223C5E1CD77}" name="Column16184"/>
    <tableColumn id="16200" xr3:uid="{1215E1CF-6CF9-4FBC-9CC9-945AC2F4D59B}" name="Column16185"/>
    <tableColumn id="16201" xr3:uid="{56AE9043-E983-499B-8367-32DC8DC13C4F}" name="Column16186"/>
    <tableColumn id="16202" xr3:uid="{7408109F-B813-4816-838C-792E63D55D2F}" name="Column16187"/>
    <tableColumn id="16203" xr3:uid="{E731E1A5-C2D0-48CD-9EC2-697F23234B3F}" name="Column16188"/>
    <tableColumn id="16204" xr3:uid="{310C28CD-8ED6-45B8-B64F-5168DCAA3E3D}" name="Column16189"/>
    <tableColumn id="16205" xr3:uid="{E4D7B14E-B784-409D-BB9E-D63A8D064745}" name="Column16190"/>
    <tableColumn id="16206" xr3:uid="{F3736348-8487-40E8-A0D8-B1432CE91CE9}" name="Column16191"/>
    <tableColumn id="16207" xr3:uid="{71AC48EC-0EA9-4675-AEB3-DCF613E0231D}" name="Column16192"/>
    <tableColumn id="16208" xr3:uid="{8D13B051-18E5-4DD4-B44C-6192F059F830}" name="Column16193"/>
    <tableColumn id="16209" xr3:uid="{D2558B90-4117-4F62-AAB3-2DEED6A1D908}" name="Column16194"/>
    <tableColumn id="16210" xr3:uid="{B4C6446F-9CF4-422E-B929-F2602B70E8D0}" name="Column16195"/>
    <tableColumn id="16211" xr3:uid="{38FA30F0-BDC2-43FB-842E-A46C0C3864C0}" name="Column16196"/>
    <tableColumn id="16212" xr3:uid="{79C98E1A-4C19-4E4E-B9B8-2395DE20115D}" name="Column16197"/>
    <tableColumn id="16213" xr3:uid="{0D0FAE77-205E-4A88-98D2-4F692633A359}" name="Column16198"/>
    <tableColumn id="16214" xr3:uid="{0A4B91BF-3496-46CC-B8C6-A3C5A00CEFED}" name="Column16199"/>
    <tableColumn id="16215" xr3:uid="{D11FFF70-24CD-4091-8EE0-4DD92BE18337}" name="Column16200"/>
    <tableColumn id="16216" xr3:uid="{F8F90A47-1823-4EF5-9FFF-5DF09EDF185E}" name="Column16201"/>
    <tableColumn id="16217" xr3:uid="{CFDB5314-8BFE-4198-B996-654698863557}" name="Column16202"/>
    <tableColumn id="16218" xr3:uid="{9B521052-21C0-4D0A-A78E-1EE7C0B48796}" name="Column16203"/>
    <tableColumn id="16219" xr3:uid="{483E1311-FE19-44C2-86B1-A2673BAB3BB5}" name="Column16204"/>
    <tableColumn id="16220" xr3:uid="{90CBA8A2-C649-4A3A-84D9-C5B5FB3FAE2D}" name="Column16205"/>
    <tableColumn id="16221" xr3:uid="{21AF91C8-D2A0-47BF-BE7F-0BD819972192}" name="Column16206"/>
    <tableColumn id="16222" xr3:uid="{9DB4CCCD-B4DD-4269-B524-BA0391596C24}" name="Column16207"/>
    <tableColumn id="16223" xr3:uid="{94885525-F5BC-4DB5-9040-734952F2FF9C}" name="Column16208"/>
    <tableColumn id="16224" xr3:uid="{9E8CE82C-64F4-4FC1-93C7-37AFD4495055}" name="Column16209"/>
    <tableColumn id="16225" xr3:uid="{9424CD24-66F4-437F-B8E7-CEFDB59A721F}" name="Column16210"/>
    <tableColumn id="16226" xr3:uid="{0B4AC91F-9C60-41CE-8EA9-B70791D79CDE}" name="Column16211"/>
    <tableColumn id="16227" xr3:uid="{BD870EA0-889C-431A-890B-B5B428EF08D8}" name="Column16212"/>
    <tableColumn id="16228" xr3:uid="{27140253-1E2A-47E1-83A1-E74BE0242C22}" name="Column16213"/>
    <tableColumn id="16229" xr3:uid="{E7D8D917-61EB-4452-8F97-6CA2DE5D7B30}" name="Column16214"/>
    <tableColumn id="16230" xr3:uid="{054FCBE0-3390-40AC-8BBE-5B3C91EBFB83}" name="Column16215"/>
    <tableColumn id="16231" xr3:uid="{5B4A7E06-7BEC-4DB8-88B0-25BEAF634565}" name="Column16216"/>
    <tableColumn id="16232" xr3:uid="{599DDFA6-2E9B-4D17-9ACC-347F2824FCC0}" name="Column16217"/>
    <tableColumn id="16233" xr3:uid="{C52E9286-4799-4EB6-AD67-9CA9510551E1}" name="Column16218"/>
    <tableColumn id="16234" xr3:uid="{44AEF226-06E8-4893-8A36-45140D921C77}" name="Column16219"/>
    <tableColumn id="16235" xr3:uid="{308E0286-A8CF-4B60-AE74-DDC652B1A860}" name="Column16220"/>
    <tableColumn id="16236" xr3:uid="{348A8F71-E3CD-4EA0-8E8B-CBE13E9AE5A2}" name="Column16221"/>
    <tableColumn id="16237" xr3:uid="{B1C9460B-6D7C-4C8A-8015-8DAE22B7FF95}" name="Column16222"/>
    <tableColumn id="16238" xr3:uid="{66F01D84-1781-4D7A-BEE2-3B9F57B78A18}" name="Column16223"/>
    <tableColumn id="16239" xr3:uid="{9472DDAA-9120-406D-8A3C-B1949E545C4B}" name="Column16224"/>
    <tableColumn id="16240" xr3:uid="{35F50683-259F-4268-93C7-13E21B49C3BC}" name="Column16225"/>
    <tableColumn id="16241" xr3:uid="{F08A80AB-46E4-482F-B013-7481ACADE079}" name="Column16226"/>
    <tableColumn id="16242" xr3:uid="{ADF5DFA2-FC08-408A-B346-6F979BD3223B}" name="Column16227"/>
    <tableColumn id="16243" xr3:uid="{AE3ED97C-56BF-4648-B2D1-8935321D4105}" name="Column16228"/>
    <tableColumn id="16244" xr3:uid="{1FD8E635-AED5-4946-8B42-936B0FDBB908}" name="Column16229"/>
    <tableColumn id="16245" xr3:uid="{31CEE62D-A03E-4DE0-98C2-D8A426EBA537}" name="Column16230"/>
    <tableColumn id="16246" xr3:uid="{4C2A5281-1F27-401A-977B-D1A56F0B636C}" name="Column16231"/>
    <tableColumn id="16247" xr3:uid="{9D50F248-8BEB-46A2-96BE-4706B7161EFC}" name="Column16232"/>
    <tableColumn id="16248" xr3:uid="{A25A7115-92BB-43C0-A7E2-265B9D5CE1FE}" name="Column16233"/>
    <tableColumn id="16249" xr3:uid="{E54CBD93-8DD8-4393-AB9E-E737B4A41A6B}" name="Column16234"/>
    <tableColumn id="16250" xr3:uid="{828A1B61-88D1-40E0-9B59-9C67A759B638}" name="Column16235"/>
    <tableColumn id="16251" xr3:uid="{BDBBDC93-2CD9-4AF3-9AA9-DC01183BEAF1}" name="Column16236"/>
    <tableColumn id="16252" xr3:uid="{F451ED9D-DECE-4EC6-955B-740F4C37E00F}" name="Column16237"/>
    <tableColumn id="16253" xr3:uid="{228057E3-DA9D-4D0F-ABF6-7737F7D81D23}" name="Column16238"/>
    <tableColumn id="16254" xr3:uid="{8CDF4C79-4AEE-422F-BF3F-BF9E8E0085A3}" name="Column16239"/>
    <tableColumn id="16255" xr3:uid="{361A7160-9FD1-4CC4-99E6-4F30B9E89D90}" name="Column16240"/>
    <tableColumn id="16256" xr3:uid="{5E69A536-9CB8-433C-80A4-EE9C89B58A6B}" name="Column16241"/>
    <tableColumn id="16257" xr3:uid="{BB5C84D5-BE46-456B-A78F-F4E547B851BC}" name="Column16242"/>
    <tableColumn id="16258" xr3:uid="{2D95E400-5AAA-452F-9FC1-CA2F1C09BF43}" name="Column16243"/>
    <tableColumn id="16259" xr3:uid="{2E74B3F6-5319-47C6-89D6-406285C8415F}" name="Column16244"/>
    <tableColumn id="16260" xr3:uid="{07BD5D9D-7AF7-4CE7-B11F-D64E7E120005}" name="Column16245"/>
    <tableColumn id="16261" xr3:uid="{5BE4BB9D-48D0-4ECA-A2FA-B5D4053E29D6}" name="Column16246"/>
    <tableColumn id="16262" xr3:uid="{5A2427D8-BA0B-4F08-BA23-6271DAD40E98}" name="Column16247"/>
    <tableColumn id="16263" xr3:uid="{4A864E9B-B38C-43E9-8D43-D8915D3C567D}" name="Column16248"/>
    <tableColumn id="16264" xr3:uid="{B5C98E5B-7E23-4708-813B-803E4E4AFF44}" name="Column16249"/>
    <tableColumn id="16265" xr3:uid="{5390B629-0208-47DD-94AB-92894EAD675A}" name="Column16250"/>
    <tableColumn id="16266" xr3:uid="{51877BAB-C08E-41A1-85FC-D9732166FAF2}" name="Column16251"/>
    <tableColumn id="16267" xr3:uid="{46686551-4AA3-4AAA-9B9C-D1C2DCE50C90}" name="Column16252"/>
    <tableColumn id="16268" xr3:uid="{68E89BCC-8A6F-4D77-B0D9-3E4B384A0760}" name="Column16253"/>
    <tableColumn id="16269" xr3:uid="{AA989122-553D-413F-93A5-3CAB2F7914B7}" name="Column16254"/>
    <tableColumn id="16270" xr3:uid="{CB4FCA1D-DC61-430A-ABD0-C9B33A16A862}" name="Column16255"/>
    <tableColumn id="16271" xr3:uid="{AB7BB3E1-B1DC-46F6-8D9F-C70DFA2518B8}" name="Column16256"/>
    <tableColumn id="16272" xr3:uid="{8A317B1B-ECE6-4B0E-B32D-AF943362B2D9}" name="Column16257"/>
    <tableColumn id="16273" xr3:uid="{BA70E837-DD9F-4D01-99E7-F1660DBA4065}" name="Column16258"/>
    <tableColumn id="16274" xr3:uid="{1F491238-1BCE-4D03-8DFD-C179EA774827}" name="Column16259"/>
    <tableColumn id="16275" xr3:uid="{34D67FA9-EC80-4E57-BDF1-4E832391AC02}" name="Column16260"/>
    <tableColumn id="16276" xr3:uid="{6597C125-D31F-406A-B522-30400BB4980C}" name="Column16261"/>
    <tableColumn id="16277" xr3:uid="{18CEBB86-62E0-45C2-961D-B241A053C155}" name="Column16262"/>
    <tableColumn id="16278" xr3:uid="{D6CBBED0-98F7-4A5C-9C8F-8406DD9BB497}" name="Column16263"/>
    <tableColumn id="16279" xr3:uid="{B8175638-5FF0-42B4-A060-5EB3D5B71D97}" name="Column16264"/>
    <tableColumn id="16280" xr3:uid="{3EABA30F-AFD3-4767-8F05-2B514F30A968}" name="Column16265"/>
    <tableColumn id="16281" xr3:uid="{71EC7506-8759-4E4E-BF20-42B5FECE688A}" name="Column16266"/>
    <tableColumn id="16282" xr3:uid="{FB84355A-BBA8-4667-B0D1-84DD0748A98A}" name="Column16267"/>
    <tableColumn id="16283" xr3:uid="{EC2C97BF-8503-4A24-90FC-8209E206B30A}" name="Column16268"/>
    <tableColumn id="16284" xr3:uid="{F260FF4D-302E-43F6-9A37-DDC31E93F2D5}" name="Column16269"/>
    <tableColumn id="16285" xr3:uid="{D48E1320-25BC-4929-A9A6-1BF8BBEAC2CB}" name="Column16270"/>
    <tableColumn id="16286" xr3:uid="{A640F365-C45E-4B75-9953-6A54E10DFAD6}" name="Column16271"/>
    <tableColumn id="16287" xr3:uid="{101160D4-70A3-44DE-8E94-3775F4C47F86}" name="Column16272"/>
    <tableColumn id="16288" xr3:uid="{640D79CC-89BA-415B-AE15-71ED3FA4F160}" name="Column16273"/>
    <tableColumn id="16289" xr3:uid="{EF33E20A-3DFE-458B-9715-DFE6CECEE6E0}" name="Column16274"/>
    <tableColumn id="16290" xr3:uid="{F0D5376E-FA90-4509-A9B0-76626BC130AC}" name="Column16275"/>
    <tableColumn id="16291" xr3:uid="{BC1F3105-ACA6-4A73-8823-0BCFA2BB8CBB}" name="Column16276"/>
    <tableColumn id="16292" xr3:uid="{58689320-EC72-421D-A6D3-7E8E246A9680}" name="Column16277"/>
    <tableColumn id="16293" xr3:uid="{91C2AF3F-C648-42AB-8440-8690DDE31F75}" name="Column16278"/>
    <tableColumn id="16294" xr3:uid="{30EAFBE2-0A74-44EE-AEF8-FBFD8F85BE98}" name="Column16279"/>
    <tableColumn id="16295" xr3:uid="{294C8603-69F0-4ACA-B71E-1F22F571403D}" name="Column16280"/>
    <tableColumn id="16296" xr3:uid="{6A382CB1-9412-4E9A-9A8F-44B502F98422}" name="Column16281"/>
    <tableColumn id="16297" xr3:uid="{D93F68D6-B735-4FE7-9933-DADED3B8E1F7}" name="Column16282"/>
    <tableColumn id="16298" xr3:uid="{4AC65AE9-DD46-404A-A3C2-7CB1829BC6D9}" name="Column16283"/>
    <tableColumn id="16299" xr3:uid="{58B1AB74-91B6-4EA2-8F08-D8F8AE921BA0}" name="Column16284"/>
    <tableColumn id="16300" xr3:uid="{6589312C-64A5-4549-B6E7-F3BAB8FCC897}" name="Column16285"/>
    <tableColumn id="16301" xr3:uid="{2958F509-79F1-4A69-99CA-1023C685396D}" name="Column16286"/>
    <tableColumn id="16302" xr3:uid="{552E7B37-7E6C-4C75-8F6E-B16B557B73C4}" name="Column16287"/>
    <tableColumn id="16303" xr3:uid="{7E468808-AEDF-4DE6-8274-D79F8085A414}" name="Column16288"/>
    <tableColumn id="16304" xr3:uid="{78EE4426-15FC-4322-845C-A337A9DA672E}" name="Column16289"/>
    <tableColumn id="16305" xr3:uid="{50DBF73C-5F38-4A8E-81C2-5BFB22CF5A23}" name="Column16290"/>
    <tableColumn id="16306" xr3:uid="{409FF997-0E1F-4226-B670-1358301BA53F}" name="Column16291"/>
    <tableColumn id="16307" xr3:uid="{E31A6FE7-0829-4EC9-8218-9FCA00A159A6}" name="Column16292"/>
    <tableColumn id="16308" xr3:uid="{1C83A461-5DCB-45BA-AA02-E5E412B51EE4}" name="Column16293"/>
    <tableColumn id="16309" xr3:uid="{31287D5A-C5E7-4162-BC9E-5DC5A7302BBE}" name="Column16294"/>
    <tableColumn id="16310" xr3:uid="{A1927A8E-3F69-4E11-B120-F341783A3438}" name="Column16295"/>
    <tableColumn id="16311" xr3:uid="{35928F0A-4288-46FF-A0B6-67E8E3FDB44E}" name="Column16296"/>
    <tableColumn id="16312" xr3:uid="{152D7A7B-78D9-4AA0-809D-FD823E4736A8}" name="Column16297"/>
    <tableColumn id="16313" xr3:uid="{FBE10EF7-E3E8-451B-AFB5-C935E05E1B45}" name="Column16298"/>
    <tableColumn id="16314" xr3:uid="{A5487F54-1677-4C29-9AD8-1DC471CDFE28}" name="Column16299"/>
    <tableColumn id="16315" xr3:uid="{2AE1DEDE-4773-4535-912F-E69CAD6B495F}" name="Column16300"/>
    <tableColumn id="16316" xr3:uid="{3EA53E1A-C48E-4430-9392-99B12AC16CAF}" name="Column16301"/>
    <tableColumn id="16317" xr3:uid="{F8D7D08C-7B99-420B-B564-FB315F96B0D5}" name="Column16302"/>
    <tableColumn id="16318" xr3:uid="{ADD051FB-A82A-4139-9178-3E2139CE887A}" name="Column16303"/>
    <tableColumn id="16319" xr3:uid="{C3F8D629-94B1-4FBD-AC39-22ECBF1A1442}" name="Column16304"/>
    <tableColumn id="16320" xr3:uid="{972469D4-A4A5-478B-8D46-89B90AD1ACA3}" name="Column16305"/>
    <tableColumn id="16321" xr3:uid="{5D518CAA-1E3E-42A0-BB41-45F47BA68A0E}" name="Column16306"/>
    <tableColumn id="16322" xr3:uid="{02C446A8-2B00-4CF1-8CAF-07D4D0F2968C}" name="Column16307"/>
    <tableColumn id="16323" xr3:uid="{FDEA468F-B63D-4499-86B6-C884E8F4B704}" name="Column16308"/>
    <tableColumn id="16324" xr3:uid="{446849E2-340F-4CC1-B04F-52442B446D25}" name="Column16309"/>
    <tableColumn id="16325" xr3:uid="{649E4839-C5A6-43A2-85CF-3C78459DEC81}" name="Column16310"/>
    <tableColumn id="16326" xr3:uid="{4E2FB458-D09A-4CF9-86A6-AA167B4D322B}" name="Column16311"/>
    <tableColumn id="16327" xr3:uid="{9A031B3E-AEF1-44A4-AC72-F46CC47924A8}" name="Column16312"/>
    <tableColumn id="16328" xr3:uid="{AC485EFD-960C-4DC9-9ADE-8C8B327AD928}" name="Column16313"/>
    <tableColumn id="16329" xr3:uid="{3B33E5DE-3659-4FAE-A300-20DF7ABA05B9}" name="Column16314"/>
    <tableColumn id="16330" xr3:uid="{F618E1BA-7CD9-4BA8-AC34-FC39BDD41551}" name="Column16315"/>
    <tableColumn id="16331" xr3:uid="{2EA2341C-2D49-4D86-B9A1-9EAFF4172421}" name="Column16316"/>
    <tableColumn id="16332" xr3:uid="{19C82C6D-B6DC-49F4-9643-D4DE06BFD319}" name="Column16317"/>
    <tableColumn id="16333" xr3:uid="{48D73E1A-F8ED-4E8D-9580-C9F874D63460}" name="Column16318"/>
    <tableColumn id="16334" xr3:uid="{C255CEF6-DDB5-452A-9255-96F0EE28A68D}" name="Column16319"/>
    <tableColumn id="16335" xr3:uid="{446447AC-3E56-4267-A7EC-263283F55844}" name="Column16320"/>
    <tableColumn id="16336" xr3:uid="{033D0A61-D3B2-4240-B233-864C65AF236F}" name="Column16321"/>
    <tableColumn id="16337" xr3:uid="{AFC1C50A-5ED4-42E6-96F0-29AC2A37F680}" name="Column16322"/>
    <tableColumn id="16338" xr3:uid="{082740CA-3D2C-4E4E-A7D0-57C057BA6708}" name="Column16323"/>
    <tableColumn id="16339" xr3:uid="{D6382E71-8AA6-4EE7-89D4-21D443A3DB5B}" name="Column16324"/>
    <tableColumn id="16340" xr3:uid="{5B228FCC-FD8D-4BCC-8C2D-C947AC03B6AA}" name="Column16325"/>
    <tableColumn id="16341" xr3:uid="{2CD76956-C836-4834-945D-800095443084}" name="Column16326"/>
    <tableColumn id="16342" xr3:uid="{68A34E3D-5B2F-473C-998F-A203EFF402F8}" name="Column16327"/>
    <tableColumn id="16343" xr3:uid="{C613E0E4-268A-4751-AEDE-663761348647}" name="Column16328"/>
    <tableColumn id="16344" xr3:uid="{43C18039-E60B-4CA8-8E68-8E5A64D53487}" name="Column16329"/>
    <tableColumn id="16345" xr3:uid="{36FFA33B-04BB-4AC0-95BF-90FDEA836175}" name="Column16330"/>
    <tableColumn id="16346" xr3:uid="{617D3F8D-768A-4831-B082-9E8120C43F69}" name="Column16331"/>
    <tableColumn id="16347" xr3:uid="{3C0E1026-8FC2-4E8C-9D76-FAF4AADF55AB}" name="Column16332"/>
    <tableColumn id="16348" xr3:uid="{46C03B8B-56B7-43E4-9DEE-786803404DAF}" name="Column16333"/>
    <tableColumn id="16349" xr3:uid="{97370AC7-CA1C-4807-A731-691E28995BB0}" name="Column16334"/>
    <tableColumn id="16350" xr3:uid="{0202D74D-C7E8-4B89-BB88-EA2D8E44FB39}" name="Column16335"/>
    <tableColumn id="16351" xr3:uid="{15BF5410-923B-473B-AAEC-966E79D3FC20}" name="Column16336"/>
    <tableColumn id="16352" xr3:uid="{01EE871D-1B59-4CEE-AA4C-428887FAA57B}" name="Column16337"/>
    <tableColumn id="16353" xr3:uid="{898C9499-8384-4A49-9040-A0DCC646F43B}" name="Column16338"/>
    <tableColumn id="16354" xr3:uid="{B355DE84-E813-4A47-A72B-00E1AB0BA515}" name="Column16339"/>
    <tableColumn id="16355" xr3:uid="{AC8BDAE6-77CF-4EC7-920E-9133845D2522}" name="Column16340"/>
    <tableColumn id="16356" xr3:uid="{D6ECB2D1-0781-4EF6-BA33-82D1A68FBE9C}" name="Column16341"/>
    <tableColumn id="16357" xr3:uid="{536E2D4B-F28D-4F82-B381-913A58D6532B}" name="Column16342"/>
    <tableColumn id="16358" xr3:uid="{CED182E0-D758-4A7D-A2E2-D907FFCF535E}" name="Column16343"/>
    <tableColumn id="16359" xr3:uid="{97D0C59B-5F7D-4D56-8B80-F64A4278647C}" name="Column16344"/>
    <tableColumn id="16360" xr3:uid="{A0A20C72-55FA-4B0B-B190-461B661A8400}" name="Column16345"/>
    <tableColumn id="16361" xr3:uid="{B7A95BB2-D9B0-40B3-BAA9-6D4F37F6CC75}" name="Column16346"/>
    <tableColumn id="16362" xr3:uid="{ED6DB094-4F40-4824-B9B9-04E62207EE6D}" name="Column16347"/>
    <tableColumn id="16363" xr3:uid="{F6763769-3546-45E4-A264-9A0D6E852D1C}" name="Column16348"/>
    <tableColumn id="16364" xr3:uid="{9AF0286F-2D03-44F0-8617-25664FA65F1E}" name="Column16349"/>
    <tableColumn id="16365" xr3:uid="{C7A45887-6FA7-4C2E-8504-2B2A5AB50169}" name="Column16350"/>
    <tableColumn id="16366" xr3:uid="{4F747E42-0C92-4793-9198-E41E88A688DD}" name="Column16351"/>
    <tableColumn id="16367" xr3:uid="{9C08BBD5-7562-42DC-967E-6ABA0A1B5D85}" name="Column16352"/>
    <tableColumn id="16368" xr3:uid="{A2D45FFC-74A9-4187-AFAD-B3360E0EA5C0}" name="Column16353"/>
    <tableColumn id="16369" xr3:uid="{C4DA3378-867A-4321-BEE0-0C9B9909FFD5}" name="Column16354"/>
    <tableColumn id="16370" xr3:uid="{C261046C-232E-45DE-AE70-48511355A1AD}" name="Column16355"/>
    <tableColumn id="16371" xr3:uid="{3470F067-8E6C-451E-B643-6BD8D8D4B4ED}" name="Column16356"/>
    <tableColumn id="16372" xr3:uid="{2BF9352D-185F-428D-BE4A-044B2C06A84B}" name="Column16357"/>
    <tableColumn id="16373" xr3:uid="{0D03D270-C874-4397-ACA6-8DF43CF58310}" name="Column16358"/>
    <tableColumn id="16374" xr3:uid="{E02D9BBC-D526-40FE-9FB7-863D627A2D67}" name="Column16359"/>
    <tableColumn id="16375" xr3:uid="{3DF4624F-7EE9-4512-95E9-3EB8D7B4FB6D}" name="Column16360"/>
    <tableColumn id="16376" xr3:uid="{C508E0FD-3622-4069-916F-E2B2C0BC1595}" name="Column16361"/>
    <tableColumn id="16377" xr3:uid="{20E23B53-F7E9-42E8-9DA9-82F0BCC8D4D7}" name="Column16362"/>
    <tableColumn id="16378" xr3:uid="{B36A08CF-76C1-4FDA-ADC9-0D8B99B52BD7}" name="Column16363"/>
    <tableColumn id="16379" xr3:uid="{1993D866-C672-43C8-9FBB-0641AA426301}" name="Column16364"/>
    <tableColumn id="16380" xr3:uid="{DE710B8F-B884-407E-A582-2E58B4661758}" name="Column16365"/>
    <tableColumn id="16381" xr3:uid="{A383D07D-12DD-4207-BBB0-74D696CAF523}" name="Column16366"/>
    <tableColumn id="16382" xr3:uid="{B9500B05-6C39-4DF2-BA3E-9A2472477191}" name="Column16367"/>
    <tableColumn id="16383" xr3:uid="{F86D4E84-AEDC-408D-A945-049B0DFA8038}" name="Column16368"/>
    <tableColumn id="16384" xr3:uid="{D608DD92-7579-4120-B5F4-36AB7D9E1093}" name="Column16369"/>
  </tableColumns>
  <tableStyleInfo name="TableStyleLight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FBC8EAE-3231-4CC5-BA32-51ABA120513A}" sourceName="Order Date">
  <pivotTables>
    <pivotTable tabId="20" name="Total Sales"/>
    <pivotTable tabId="21" name="Total Sales"/>
    <pivotTable tabId="24" name="Total Sales"/>
  </pivotTables>
  <state minimalRefreshVersion="6" lastRefreshVersion="6" pivotCacheId="213628428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958F1B1-3F68-406A-9A30-ED8DC32857B3}" cache="NativeTimeline_Order_Date" caption="Order Date" level="2" selectionLevel="2" scrollPosition="2019-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B909E528-4B0E-4DFF-AC2C-2F3BB7898A94}" cache="NativeTimeline_Order_Date" caption="Order Date" level="2" selectionLevel="2" scrollPosition="2019-01-01T00:00:00" style="Timeline Style 1"/>
</timeline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M25" sqref="M25"/>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s="4" customFormat="1" x14ac:dyDescent="0.3">
      <c r="A1" s="4" t="s">
        <v>11</v>
      </c>
      <c r="B1" s="4" t="s">
        <v>9</v>
      </c>
      <c r="C1" s="4" t="s">
        <v>10</v>
      </c>
      <c r="D1" s="4" t="s">
        <v>12</v>
      </c>
      <c r="E1" s="4" t="s">
        <v>13</v>
      </c>
      <c r="F1" s="4" t="s">
        <v>17</v>
      </c>
      <c r="G1" s="4"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election sqref="A1:XFD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s="4" customFormat="1" x14ac:dyDescent="0.3">
      <c r="A1" s="3" t="s">
        <v>3</v>
      </c>
      <c r="B1" s="3" t="s">
        <v>4</v>
      </c>
      <c r="C1" s="3" t="s">
        <v>2</v>
      </c>
      <c r="D1" s="3" t="s">
        <v>317</v>
      </c>
      <c r="E1" s="3" t="s">
        <v>5</v>
      </c>
      <c r="F1" s="3" t="s">
        <v>6</v>
      </c>
      <c r="G1" s="3" t="s">
        <v>7</v>
      </c>
      <c r="H1" s="3" t="s">
        <v>8</v>
      </c>
      <c r="I1" s="3"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52E6A-1D2E-40B2-B9D5-F67D82EC3EC4}">
  <dimension ref="A1:P1001"/>
  <sheetViews>
    <sheetView topLeftCell="E1" workbookViewId="0">
      <selection activeCell="Q8" sqref="Q8"/>
    </sheetView>
  </sheetViews>
  <sheetFormatPr defaultRowHeight="14.4" x14ac:dyDescent="0.3"/>
  <cols>
    <col min="1" max="1" width="15.21875" bestFit="1" customWidth="1"/>
    <col min="2" max="2" width="12" customWidth="1"/>
    <col min="3" max="3" width="16" bestFit="1" customWidth="1"/>
    <col min="4" max="4" width="11.77734375" customWidth="1"/>
    <col min="5" max="5" width="10.21875" customWidth="1"/>
    <col min="6" max="6" width="21.77734375" bestFit="1" customWidth="1"/>
    <col min="7" max="7" width="35.5546875" bestFit="1" customWidth="1"/>
    <col min="8" max="8" width="14" bestFit="1" customWidth="1"/>
    <col min="9" max="9" width="13" customWidth="1"/>
    <col min="10" max="10" width="12.109375" customWidth="1"/>
    <col min="12" max="12" width="11" customWidth="1"/>
    <col min="14" max="14" width="18.44140625" customWidth="1"/>
    <col min="15" max="15" width="17.5546875" customWidth="1"/>
    <col min="16" max="16" width="13.6640625" bestFit="1" customWidth="1"/>
  </cols>
  <sheetData>
    <row r="1" spans="1:16" x14ac:dyDescent="0.3">
      <c r="A1" t="s">
        <v>0</v>
      </c>
      <c r="B1" t="s">
        <v>1</v>
      </c>
      <c r="C1" t="s">
        <v>3</v>
      </c>
      <c r="D1" t="s">
        <v>11</v>
      </c>
      <c r="E1" t="s">
        <v>14</v>
      </c>
      <c r="F1" t="s">
        <v>4</v>
      </c>
      <c r="G1" t="s">
        <v>2</v>
      </c>
      <c r="H1" t="s">
        <v>7</v>
      </c>
      <c r="I1" t="s">
        <v>9</v>
      </c>
      <c r="J1" t="s">
        <v>10</v>
      </c>
      <c r="K1" t="s">
        <v>12</v>
      </c>
      <c r="L1" t="s">
        <v>13</v>
      </c>
      <c r="M1" t="s">
        <v>15</v>
      </c>
      <c r="N1" t="s">
        <v>6196</v>
      </c>
      <c r="O1" t="s">
        <v>6197</v>
      </c>
      <c r="P1" t="s">
        <v>6189</v>
      </c>
    </row>
    <row r="2" spans="1:16" x14ac:dyDescent="0.3">
      <c r="A2" t="s">
        <v>490</v>
      </c>
      <c r="B2" s="10">
        <v>43713</v>
      </c>
      <c r="C2" t="s">
        <v>491</v>
      </c>
      <c r="D2" t="s">
        <v>6138</v>
      </c>
      <c r="E2">
        <v>2</v>
      </c>
      <c r="F2" t="s">
        <v>492</v>
      </c>
      <c r="G2" t="s">
        <v>493</v>
      </c>
      <c r="H2" t="s">
        <v>19</v>
      </c>
      <c r="I2" t="s">
        <v>6192</v>
      </c>
      <c r="J2" t="s">
        <v>6188</v>
      </c>
      <c r="K2">
        <v>1</v>
      </c>
      <c r="L2">
        <v>9.9499999999999993</v>
      </c>
      <c r="M2">
        <v>19.899999999999999</v>
      </c>
      <c r="N2" t="s">
        <v>22568</v>
      </c>
      <c r="O2" t="s">
        <v>22569</v>
      </c>
      <c r="P2" t="str">
        <f>_xlfn.XLOOKUP(orders_final[[#This Row],[Customer ID]], customers!$A$1:$A$1001, customers!$I$1:$I$1001, 0)</f>
        <v>Yes</v>
      </c>
    </row>
    <row r="3" spans="1:16" x14ac:dyDescent="0.3">
      <c r="A3" t="s">
        <v>490</v>
      </c>
      <c r="B3" s="10">
        <v>43713</v>
      </c>
      <c r="C3" t="s">
        <v>491</v>
      </c>
      <c r="D3" t="s">
        <v>6139</v>
      </c>
      <c r="E3">
        <v>5</v>
      </c>
      <c r="F3" t="s">
        <v>492</v>
      </c>
      <c r="G3" t="s">
        <v>493</v>
      </c>
      <c r="H3" t="s">
        <v>19</v>
      </c>
      <c r="I3" t="s">
        <v>6194</v>
      </c>
      <c r="J3" t="s">
        <v>6188</v>
      </c>
      <c r="K3">
        <v>0.5</v>
      </c>
      <c r="L3">
        <v>8.25</v>
      </c>
      <c r="M3">
        <v>41.25</v>
      </c>
      <c r="N3" t="s">
        <v>22570</v>
      </c>
      <c r="O3" t="s">
        <v>22569</v>
      </c>
      <c r="P3" t="str">
        <f>_xlfn.XLOOKUP(orders_final[[#This Row],[Customer ID]], customers!$A$1:$A$1001, customers!$I$1:$I$1001, 0)</f>
        <v>Yes</v>
      </c>
    </row>
    <row r="4" spans="1:16" x14ac:dyDescent="0.3">
      <c r="A4" t="s">
        <v>501</v>
      </c>
      <c r="B4" s="10">
        <v>44364</v>
      </c>
      <c r="C4" t="s">
        <v>502</v>
      </c>
      <c r="D4" t="s">
        <v>6140</v>
      </c>
      <c r="E4">
        <v>1</v>
      </c>
      <c r="F4" t="s">
        <v>503</v>
      </c>
      <c r="G4" t="s">
        <v>504</v>
      </c>
      <c r="H4" t="s">
        <v>19</v>
      </c>
      <c r="I4" t="s">
        <v>6193</v>
      </c>
      <c r="J4" t="s">
        <v>6186</v>
      </c>
      <c r="K4">
        <v>1</v>
      </c>
      <c r="L4">
        <v>12.95</v>
      </c>
      <c r="M4">
        <v>12.95</v>
      </c>
      <c r="N4" t="s">
        <v>22571</v>
      </c>
      <c r="O4" t="s">
        <v>22572</v>
      </c>
      <c r="P4" t="str">
        <f>_xlfn.XLOOKUP(orders_final[[#This Row],[Customer ID]], customers!$A$1:$A$1001, customers!$I$1:$I$1001, 0)</f>
        <v>Yes</v>
      </c>
    </row>
    <row r="5" spans="1:16" x14ac:dyDescent="0.3">
      <c r="A5" t="s">
        <v>512</v>
      </c>
      <c r="B5" s="10">
        <v>44392</v>
      </c>
      <c r="C5" t="s">
        <v>513</v>
      </c>
      <c r="D5" t="s">
        <v>6141</v>
      </c>
      <c r="E5">
        <v>2</v>
      </c>
      <c r="F5" t="s">
        <v>514</v>
      </c>
      <c r="G5" t="s">
        <v>22573</v>
      </c>
      <c r="H5" t="s">
        <v>318</v>
      </c>
      <c r="I5" t="s">
        <v>6194</v>
      </c>
      <c r="J5" t="s">
        <v>6188</v>
      </c>
      <c r="K5">
        <v>1</v>
      </c>
      <c r="L5">
        <v>13.75</v>
      </c>
      <c r="M5">
        <v>27.5</v>
      </c>
      <c r="N5" t="s">
        <v>22570</v>
      </c>
      <c r="O5" t="s">
        <v>22569</v>
      </c>
      <c r="P5" t="str">
        <f>_xlfn.XLOOKUP(orders_final[[#This Row],[Customer ID]], customers!$A$1:$A$1001, customers!$I$1:$I$1001, 0)</f>
        <v>No</v>
      </c>
    </row>
    <row r="6" spans="1:16" x14ac:dyDescent="0.3">
      <c r="A6" t="s">
        <v>512</v>
      </c>
      <c r="B6" s="10">
        <v>44392</v>
      </c>
      <c r="C6" t="s">
        <v>513</v>
      </c>
      <c r="D6" t="s">
        <v>6142</v>
      </c>
      <c r="E6">
        <v>2</v>
      </c>
      <c r="F6" t="s">
        <v>514</v>
      </c>
      <c r="G6" t="s">
        <v>22573</v>
      </c>
      <c r="H6" t="s">
        <v>318</v>
      </c>
      <c r="I6" t="s">
        <v>6192</v>
      </c>
      <c r="J6" t="s">
        <v>6186</v>
      </c>
      <c r="K6">
        <v>2.5</v>
      </c>
      <c r="L6">
        <v>27.484999999999996</v>
      </c>
      <c r="M6">
        <v>54.969999999999992</v>
      </c>
      <c r="N6" t="s">
        <v>22568</v>
      </c>
      <c r="O6" t="s">
        <v>22572</v>
      </c>
      <c r="P6" t="str">
        <f>_xlfn.XLOOKUP(orders_final[[#This Row],[Customer ID]], customers!$A$1:$A$1001, customers!$I$1:$I$1001, 0)</f>
        <v>No</v>
      </c>
    </row>
    <row r="7" spans="1:16" x14ac:dyDescent="0.3">
      <c r="A7" t="s">
        <v>519</v>
      </c>
      <c r="B7" s="10">
        <v>44412</v>
      </c>
      <c r="C7" t="s">
        <v>520</v>
      </c>
      <c r="D7" t="s">
        <v>6143</v>
      </c>
      <c r="E7">
        <v>3</v>
      </c>
      <c r="F7" t="s">
        <v>521</v>
      </c>
      <c r="G7" t="s">
        <v>22573</v>
      </c>
      <c r="H7" t="s">
        <v>19</v>
      </c>
      <c r="I7" t="s">
        <v>6195</v>
      </c>
      <c r="J7" t="s">
        <v>6187</v>
      </c>
      <c r="K7">
        <v>1</v>
      </c>
      <c r="L7">
        <v>12.95</v>
      </c>
      <c r="M7">
        <v>38.849999999999994</v>
      </c>
      <c r="N7" t="s">
        <v>22574</v>
      </c>
      <c r="O7" t="s">
        <v>22575</v>
      </c>
      <c r="P7" t="str">
        <f>_xlfn.XLOOKUP(orders_final[[#This Row],[Customer ID]], customers!$A$1:$A$1001, customers!$I$1:$I$1001, 0)</f>
        <v>No</v>
      </c>
    </row>
    <row r="8" spans="1:16" x14ac:dyDescent="0.3">
      <c r="A8" t="s">
        <v>524</v>
      </c>
      <c r="B8" s="10">
        <v>44582</v>
      </c>
      <c r="C8" t="s">
        <v>525</v>
      </c>
      <c r="D8" t="s">
        <v>6144</v>
      </c>
      <c r="E8">
        <v>3</v>
      </c>
      <c r="F8" t="s">
        <v>526</v>
      </c>
      <c r="G8" t="s">
        <v>527</v>
      </c>
      <c r="H8" t="s">
        <v>19</v>
      </c>
      <c r="I8" t="s">
        <v>6194</v>
      </c>
      <c r="J8" t="s">
        <v>6187</v>
      </c>
      <c r="K8">
        <v>0.5</v>
      </c>
      <c r="L8">
        <v>7.29</v>
      </c>
      <c r="M8">
        <v>21.87</v>
      </c>
      <c r="N8" t="s">
        <v>22570</v>
      </c>
      <c r="O8" t="s">
        <v>22575</v>
      </c>
      <c r="P8" t="str">
        <f>_xlfn.XLOOKUP(orders_final[[#This Row],[Customer ID]], customers!$A$1:$A$1001, customers!$I$1:$I$1001, 0)</f>
        <v>Yes</v>
      </c>
    </row>
    <row r="9" spans="1:16" x14ac:dyDescent="0.3">
      <c r="A9" t="s">
        <v>530</v>
      </c>
      <c r="B9" s="10">
        <v>44701</v>
      </c>
      <c r="C9" t="s">
        <v>531</v>
      </c>
      <c r="D9" t="s">
        <v>6145</v>
      </c>
      <c r="E9">
        <v>1</v>
      </c>
      <c r="F9" t="s">
        <v>532</v>
      </c>
      <c r="G9" t="s">
        <v>22573</v>
      </c>
      <c r="H9" t="s">
        <v>318</v>
      </c>
      <c r="I9" t="s">
        <v>6195</v>
      </c>
      <c r="J9" t="s">
        <v>6186</v>
      </c>
      <c r="K9">
        <v>0.2</v>
      </c>
      <c r="L9">
        <v>4.7549999999999999</v>
      </c>
      <c r="M9">
        <v>4.7549999999999999</v>
      </c>
      <c r="N9" t="s">
        <v>22574</v>
      </c>
      <c r="O9" t="s">
        <v>22572</v>
      </c>
      <c r="P9" t="str">
        <f>_xlfn.XLOOKUP(orders_final[[#This Row],[Customer ID]], customers!$A$1:$A$1001, customers!$I$1:$I$1001, 0)</f>
        <v>Yes</v>
      </c>
    </row>
    <row r="10" spans="1:16" x14ac:dyDescent="0.3">
      <c r="A10" t="s">
        <v>535</v>
      </c>
      <c r="B10" s="10">
        <v>43467</v>
      </c>
      <c r="C10" t="s">
        <v>536</v>
      </c>
      <c r="D10" t="s">
        <v>6146</v>
      </c>
      <c r="E10">
        <v>3</v>
      </c>
      <c r="F10" t="s">
        <v>537</v>
      </c>
      <c r="G10" t="s">
        <v>538</v>
      </c>
      <c r="H10" t="s">
        <v>19</v>
      </c>
      <c r="I10" t="s">
        <v>6192</v>
      </c>
      <c r="J10" t="s">
        <v>6188</v>
      </c>
      <c r="K10">
        <v>0.5</v>
      </c>
      <c r="L10">
        <v>5.97</v>
      </c>
      <c r="M10">
        <v>17.91</v>
      </c>
      <c r="N10" t="s">
        <v>22568</v>
      </c>
      <c r="O10" t="s">
        <v>22569</v>
      </c>
      <c r="P10" t="str">
        <f>_xlfn.XLOOKUP(orders_final[[#This Row],[Customer ID]], customers!$A$1:$A$1001, customers!$I$1:$I$1001, 0)</f>
        <v>No</v>
      </c>
    </row>
    <row r="11" spans="1:16" x14ac:dyDescent="0.3">
      <c r="A11" t="s">
        <v>541</v>
      </c>
      <c r="B11" s="10">
        <v>43713</v>
      </c>
      <c r="C11" t="s">
        <v>542</v>
      </c>
      <c r="D11" t="s">
        <v>6146</v>
      </c>
      <c r="E11">
        <v>1</v>
      </c>
      <c r="F11" t="s">
        <v>543</v>
      </c>
      <c r="G11" t="s">
        <v>544</v>
      </c>
      <c r="H11" t="s">
        <v>19</v>
      </c>
      <c r="I11" t="s">
        <v>6192</v>
      </c>
      <c r="J11" t="s">
        <v>6188</v>
      </c>
      <c r="K11">
        <v>0.5</v>
      </c>
      <c r="L11">
        <v>5.97</v>
      </c>
      <c r="M11">
        <v>5.97</v>
      </c>
      <c r="N11" t="s">
        <v>22568</v>
      </c>
      <c r="O11" t="s">
        <v>22569</v>
      </c>
      <c r="P11" t="str">
        <f>_xlfn.XLOOKUP(orders_final[[#This Row],[Customer ID]], customers!$A$1:$A$1001, customers!$I$1:$I$1001, 0)</f>
        <v>No</v>
      </c>
    </row>
    <row r="12" spans="1:16" x14ac:dyDescent="0.3">
      <c r="A12" t="s">
        <v>547</v>
      </c>
      <c r="B12" s="10">
        <v>44263</v>
      </c>
      <c r="C12" t="s">
        <v>548</v>
      </c>
      <c r="D12" t="s">
        <v>6147</v>
      </c>
      <c r="E12">
        <v>4</v>
      </c>
      <c r="F12" t="s">
        <v>549</v>
      </c>
      <c r="G12" t="s">
        <v>550</v>
      </c>
      <c r="H12" t="s">
        <v>19</v>
      </c>
      <c r="I12" t="s">
        <v>6193</v>
      </c>
      <c r="J12" t="s">
        <v>6187</v>
      </c>
      <c r="K12">
        <v>1</v>
      </c>
      <c r="L12">
        <v>9.9499999999999993</v>
      </c>
      <c r="M12">
        <v>39.799999999999997</v>
      </c>
      <c r="N12" t="s">
        <v>22571</v>
      </c>
      <c r="O12" t="s">
        <v>22575</v>
      </c>
      <c r="P12" t="str">
        <f>_xlfn.XLOOKUP(orders_final[[#This Row],[Customer ID]], customers!$A$1:$A$1001, customers!$I$1:$I$1001, 0)</f>
        <v>No</v>
      </c>
    </row>
    <row r="13" spans="1:16" x14ac:dyDescent="0.3">
      <c r="A13" t="s">
        <v>553</v>
      </c>
      <c r="B13" s="10">
        <v>44132</v>
      </c>
      <c r="C13" t="s">
        <v>554</v>
      </c>
      <c r="D13" t="s">
        <v>6148</v>
      </c>
      <c r="E13">
        <v>5</v>
      </c>
      <c r="F13" t="s">
        <v>555</v>
      </c>
      <c r="G13" t="s">
        <v>556</v>
      </c>
      <c r="H13" t="s">
        <v>19</v>
      </c>
      <c r="I13" t="s">
        <v>6194</v>
      </c>
      <c r="J13" t="s">
        <v>6186</v>
      </c>
      <c r="K13">
        <v>2.5</v>
      </c>
      <c r="L13">
        <v>34.154999999999994</v>
      </c>
      <c r="M13">
        <v>170.77499999999998</v>
      </c>
      <c r="N13" t="s">
        <v>22570</v>
      </c>
      <c r="O13" t="s">
        <v>22572</v>
      </c>
      <c r="P13" t="str">
        <f>_xlfn.XLOOKUP(orders_final[[#This Row],[Customer ID]], customers!$A$1:$A$1001, customers!$I$1:$I$1001, 0)</f>
        <v>Yes</v>
      </c>
    </row>
    <row r="14" spans="1:16" x14ac:dyDescent="0.3">
      <c r="A14" t="s">
        <v>559</v>
      </c>
      <c r="B14" s="10">
        <v>44744</v>
      </c>
      <c r="C14" t="s">
        <v>560</v>
      </c>
      <c r="D14" t="s">
        <v>6138</v>
      </c>
      <c r="E14">
        <v>5</v>
      </c>
      <c r="F14" t="s">
        <v>561</v>
      </c>
      <c r="G14" t="s">
        <v>562</v>
      </c>
      <c r="H14" t="s">
        <v>19</v>
      </c>
      <c r="I14" t="s">
        <v>6192</v>
      </c>
      <c r="J14" t="s">
        <v>6188</v>
      </c>
      <c r="K14">
        <v>1</v>
      </c>
      <c r="L14">
        <v>9.9499999999999993</v>
      </c>
      <c r="M14">
        <v>49.75</v>
      </c>
      <c r="N14" t="s">
        <v>22568</v>
      </c>
      <c r="O14" t="s">
        <v>22569</v>
      </c>
      <c r="P14" t="str">
        <f>_xlfn.XLOOKUP(orders_final[[#This Row],[Customer ID]], customers!$A$1:$A$1001, customers!$I$1:$I$1001, 0)</f>
        <v>No</v>
      </c>
    </row>
    <row r="15" spans="1:16" x14ac:dyDescent="0.3">
      <c r="A15" t="s">
        <v>565</v>
      </c>
      <c r="B15" s="10">
        <v>43973</v>
      </c>
      <c r="C15" t="s">
        <v>566</v>
      </c>
      <c r="D15" t="s">
        <v>6149</v>
      </c>
      <c r="E15">
        <v>2</v>
      </c>
      <c r="F15" t="s">
        <v>567</v>
      </c>
      <c r="G15" t="s">
        <v>568</v>
      </c>
      <c r="H15" t="s">
        <v>19</v>
      </c>
      <c r="I15" t="s">
        <v>6192</v>
      </c>
      <c r="J15" t="s">
        <v>6187</v>
      </c>
      <c r="K15">
        <v>2.5</v>
      </c>
      <c r="L15">
        <v>20.584999999999997</v>
      </c>
      <c r="M15">
        <v>41.169999999999995</v>
      </c>
      <c r="N15" t="s">
        <v>22568</v>
      </c>
      <c r="O15" t="s">
        <v>22575</v>
      </c>
      <c r="P15" t="str">
        <f>_xlfn.XLOOKUP(orders_final[[#This Row],[Customer ID]], customers!$A$1:$A$1001, customers!$I$1:$I$1001, 0)</f>
        <v>No</v>
      </c>
    </row>
    <row r="16" spans="1:16" x14ac:dyDescent="0.3">
      <c r="A16" t="s">
        <v>570</v>
      </c>
      <c r="B16" s="10">
        <v>44656</v>
      </c>
      <c r="C16" t="s">
        <v>571</v>
      </c>
      <c r="D16" t="s">
        <v>6150</v>
      </c>
      <c r="E16">
        <v>3</v>
      </c>
      <c r="F16" t="s">
        <v>572</v>
      </c>
      <c r="G16" t="s">
        <v>573</v>
      </c>
      <c r="H16" t="s">
        <v>19</v>
      </c>
      <c r="I16" t="s">
        <v>6195</v>
      </c>
      <c r="J16" t="s">
        <v>6187</v>
      </c>
      <c r="K16">
        <v>0.2</v>
      </c>
      <c r="L16">
        <v>3.8849999999999998</v>
      </c>
      <c r="M16">
        <v>11.654999999999999</v>
      </c>
      <c r="N16" t="s">
        <v>22574</v>
      </c>
      <c r="O16" t="s">
        <v>22575</v>
      </c>
      <c r="P16" t="str">
        <f>_xlfn.XLOOKUP(orders_final[[#This Row],[Customer ID]], customers!$A$1:$A$1001, customers!$I$1:$I$1001, 0)</f>
        <v>Yes</v>
      </c>
    </row>
    <row r="17" spans="1:16" x14ac:dyDescent="0.3">
      <c r="A17" t="s">
        <v>576</v>
      </c>
      <c r="B17" s="10">
        <v>44719</v>
      </c>
      <c r="C17" t="s">
        <v>577</v>
      </c>
      <c r="D17" t="s">
        <v>6151</v>
      </c>
      <c r="E17">
        <v>5</v>
      </c>
      <c r="F17" t="s">
        <v>578</v>
      </c>
      <c r="G17" t="s">
        <v>579</v>
      </c>
      <c r="H17" t="s">
        <v>19</v>
      </c>
      <c r="I17" t="s">
        <v>6192</v>
      </c>
      <c r="J17" t="s">
        <v>6188</v>
      </c>
      <c r="K17">
        <v>2.5</v>
      </c>
      <c r="L17">
        <v>22.884999999999998</v>
      </c>
      <c r="M17">
        <v>114.42499999999998</v>
      </c>
      <c r="N17" t="s">
        <v>22568</v>
      </c>
      <c r="O17" t="s">
        <v>22569</v>
      </c>
      <c r="P17" t="str">
        <f>_xlfn.XLOOKUP(orders_final[[#This Row],[Customer ID]], customers!$A$1:$A$1001, customers!$I$1:$I$1001, 0)</f>
        <v>No</v>
      </c>
    </row>
    <row r="18" spans="1:16" x14ac:dyDescent="0.3">
      <c r="A18" t="s">
        <v>581</v>
      </c>
      <c r="B18" s="10">
        <v>43544</v>
      </c>
      <c r="C18" t="s">
        <v>582</v>
      </c>
      <c r="D18" t="s">
        <v>6152</v>
      </c>
      <c r="E18">
        <v>6</v>
      </c>
      <c r="F18" t="s">
        <v>583</v>
      </c>
      <c r="G18" t="s">
        <v>584</v>
      </c>
      <c r="H18" t="s">
        <v>19</v>
      </c>
      <c r="I18" t="s">
        <v>6193</v>
      </c>
      <c r="J18" t="s">
        <v>6188</v>
      </c>
      <c r="K18">
        <v>0.2</v>
      </c>
      <c r="L18">
        <v>3.375</v>
      </c>
      <c r="M18">
        <v>20.25</v>
      </c>
      <c r="N18" t="s">
        <v>22571</v>
      </c>
      <c r="O18" t="s">
        <v>22569</v>
      </c>
      <c r="P18" t="str">
        <f>_xlfn.XLOOKUP(orders_final[[#This Row],[Customer ID]], customers!$A$1:$A$1001, customers!$I$1:$I$1001, 0)</f>
        <v>No</v>
      </c>
    </row>
    <row r="19" spans="1:16" x14ac:dyDescent="0.3">
      <c r="A19" t="s">
        <v>587</v>
      </c>
      <c r="B19" s="10">
        <v>43757</v>
      </c>
      <c r="C19" t="s">
        <v>588</v>
      </c>
      <c r="D19" t="s">
        <v>6140</v>
      </c>
      <c r="E19">
        <v>6</v>
      </c>
      <c r="F19" t="s">
        <v>589</v>
      </c>
      <c r="G19" t="s">
        <v>590</v>
      </c>
      <c r="H19" t="s">
        <v>19</v>
      </c>
      <c r="I19" t="s">
        <v>6193</v>
      </c>
      <c r="J19" t="s">
        <v>6186</v>
      </c>
      <c r="K19">
        <v>1</v>
      </c>
      <c r="L19">
        <v>12.95</v>
      </c>
      <c r="M19">
        <v>77.699999999999989</v>
      </c>
      <c r="N19" t="s">
        <v>22571</v>
      </c>
      <c r="O19" t="s">
        <v>22572</v>
      </c>
      <c r="P19" t="str">
        <f>_xlfn.XLOOKUP(orders_final[[#This Row],[Customer ID]], customers!$A$1:$A$1001, customers!$I$1:$I$1001, 0)</f>
        <v>No</v>
      </c>
    </row>
    <row r="20" spans="1:16" x14ac:dyDescent="0.3">
      <c r="A20" t="s">
        <v>593</v>
      </c>
      <c r="B20" s="10">
        <v>43629</v>
      </c>
      <c r="C20" t="s">
        <v>594</v>
      </c>
      <c r="D20" t="s">
        <v>6149</v>
      </c>
      <c r="E20">
        <v>4</v>
      </c>
      <c r="F20" t="s">
        <v>595</v>
      </c>
      <c r="G20" t="s">
        <v>596</v>
      </c>
      <c r="H20" t="s">
        <v>318</v>
      </c>
      <c r="I20" t="s">
        <v>6192</v>
      </c>
      <c r="J20" t="s">
        <v>6187</v>
      </c>
      <c r="K20">
        <v>2.5</v>
      </c>
      <c r="L20">
        <v>20.584999999999997</v>
      </c>
      <c r="M20">
        <v>82.339999999999989</v>
      </c>
      <c r="N20" t="s">
        <v>22568</v>
      </c>
      <c r="O20" t="s">
        <v>22575</v>
      </c>
      <c r="P20" t="str">
        <f>_xlfn.XLOOKUP(orders_final[[#This Row],[Customer ID]], customers!$A$1:$A$1001, customers!$I$1:$I$1001, 0)</f>
        <v>Yes</v>
      </c>
    </row>
    <row r="21" spans="1:16" x14ac:dyDescent="0.3">
      <c r="A21" t="s">
        <v>598</v>
      </c>
      <c r="B21" s="10">
        <v>44169</v>
      </c>
      <c r="C21" t="s">
        <v>599</v>
      </c>
      <c r="D21" t="s">
        <v>6152</v>
      </c>
      <c r="E21">
        <v>5</v>
      </c>
      <c r="F21" t="s">
        <v>600</v>
      </c>
      <c r="G21" t="s">
        <v>601</v>
      </c>
      <c r="H21" t="s">
        <v>19</v>
      </c>
      <c r="I21" t="s">
        <v>6193</v>
      </c>
      <c r="J21" t="s">
        <v>6188</v>
      </c>
      <c r="K21">
        <v>0.2</v>
      </c>
      <c r="L21">
        <v>3.375</v>
      </c>
      <c r="M21">
        <v>16.875</v>
      </c>
      <c r="N21" t="s">
        <v>22571</v>
      </c>
      <c r="O21" t="s">
        <v>22569</v>
      </c>
      <c r="P21" t="str">
        <f>_xlfn.XLOOKUP(orders_final[[#This Row],[Customer ID]], customers!$A$1:$A$1001, customers!$I$1:$I$1001, 0)</f>
        <v>Yes</v>
      </c>
    </row>
    <row r="22" spans="1:16" x14ac:dyDescent="0.3">
      <c r="A22" t="s">
        <v>598</v>
      </c>
      <c r="B22" s="10">
        <v>44169</v>
      </c>
      <c r="C22" t="s">
        <v>599</v>
      </c>
      <c r="D22" t="s">
        <v>6153</v>
      </c>
      <c r="E22">
        <v>4</v>
      </c>
      <c r="F22" t="s">
        <v>600</v>
      </c>
      <c r="G22" t="s">
        <v>601</v>
      </c>
      <c r="H22" t="s">
        <v>19</v>
      </c>
      <c r="I22" t="s">
        <v>6194</v>
      </c>
      <c r="J22" t="s">
        <v>6187</v>
      </c>
      <c r="K22">
        <v>0.2</v>
      </c>
      <c r="L22">
        <v>3.645</v>
      </c>
      <c r="M22">
        <v>14.58</v>
      </c>
      <c r="N22" t="s">
        <v>22570</v>
      </c>
      <c r="O22" t="s">
        <v>22575</v>
      </c>
      <c r="P22" t="str">
        <f>_xlfn.XLOOKUP(orders_final[[#This Row],[Customer ID]], customers!$A$1:$A$1001, customers!$I$1:$I$1001, 0)</f>
        <v>Yes</v>
      </c>
    </row>
    <row r="23" spans="1:16" x14ac:dyDescent="0.3">
      <c r="A23" t="s">
        <v>608</v>
      </c>
      <c r="B23" s="10">
        <v>44169</v>
      </c>
      <c r="C23" t="s">
        <v>609</v>
      </c>
      <c r="D23" t="s">
        <v>6154</v>
      </c>
      <c r="E23">
        <v>6</v>
      </c>
      <c r="F23" t="s">
        <v>610</v>
      </c>
      <c r="G23" t="s">
        <v>611</v>
      </c>
      <c r="H23" t="s">
        <v>19</v>
      </c>
      <c r="I23" t="s">
        <v>6193</v>
      </c>
      <c r="J23" t="s">
        <v>6187</v>
      </c>
      <c r="K23">
        <v>0.2</v>
      </c>
      <c r="L23">
        <v>2.9849999999999999</v>
      </c>
      <c r="M23">
        <v>17.91</v>
      </c>
      <c r="N23" t="s">
        <v>22571</v>
      </c>
      <c r="O23" t="s">
        <v>22575</v>
      </c>
      <c r="P23" t="str">
        <f>_xlfn.XLOOKUP(orders_final[[#This Row],[Customer ID]], customers!$A$1:$A$1001, customers!$I$1:$I$1001, 0)</f>
        <v>No</v>
      </c>
    </row>
    <row r="24" spans="1:16" x14ac:dyDescent="0.3">
      <c r="A24" t="s">
        <v>614</v>
      </c>
      <c r="B24" s="10">
        <v>44218</v>
      </c>
      <c r="C24" t="s">
        <v>615</v>
      </c>
      <c r="D24" t="s">
        <v>6151</v>
      </c>
      <c r="E24">
        <v>4</v>
      </c>
      <c r="F24" t="s">
        <v>616</v>
      </c>
      <c r="G24" t="s">
        <v>617</v>
      </c>
      <c r="H24" t="s">
        <v>19</v>
      </c>
      <c r="I24" t="s">
        <v>6192</v>
      </c>
      <c r="J24" t="s">
        <v>6188</v>
      </c>
      <c r="K24">
        <v>2.5</v>
      </c>
      <c r="L24">
        <v>22.884999999999998</v>
      </c>
      <c r="M24">
        <v>91.539999999999992</v>
      </c>
      <c r="N24" t="s">
        <v>22568</v>
      </c>
      <c r="O24" t="s">
        <v>22569</v>
      </c>
      <c r="P24" t="str">
        <f>_xlfn.XLOOKUP(orders_final[[#This Row],[Customer ID]], customers!$A$1:$A$1001, customers!$I$1:$I$1001, 0)</f>
        <v>Yes</v>
      </c>
    </row>
    <row r="25" spans="1:16" x14ac:dyDescent="0.3">
      <c r="A25" t="s">
        <v>620</v>
      </c>
      <c r="B25" s="10">
        <v>44603</v>
      </c>
      <c r="C25" t="s">
        <v>621</v>
      </c>
      <c r="D25" t="s">
        <v>6154</v>
      </c>
      <c r="E25">
        <v>4</v>
      </c>
      <c r="F25" t="s">
        <v>622</v>
      </c>
      <c r="G25" t="s">
        <v>623</v>
      </c>
      <c r="H25" t="s">
        <v>19</v>
      </c>
      <c r="I25" t="s">
        <v>6193</v>
      </c>
      <c r="J25" t="s">
        <v>6187</v>
      </c>
      <c r="K25">
        <v>0.2</v>
      </c>
      <c r="L25">
        <v>2.9849999999999999</v>
      </c>
      <c r="M25">
        <v>11.94</v>
      </c>
      <c r="N25" t="s">
        <v>22571</v>
      </c>
      <c r="O25" t="s">
        <v>22575</v>
      </c>
      <c r="P25" t="str">
        <f>_xlfn.XLOOKUP(orders_final[[#This Row],[Customer ID]], customers!$A$1:$A$1001, customers!$I$1:$I$1001, 0)</f>
        <v>Yes</v>
      </c>
    </row>
    <row r="26" spans="1:16" x14ac:dyDescent="0.3">
      <c r="A26" t="s">
        <v>626</v>
      </c>
      <c r="B26" s="10">
        <v>44454</v>
      </c>
      <c r="C26" t="s">
        <v>627</v>
      </c>
      <c r="D26" t="s">
        <v>6155</v>
      </c>
      <c r="E26">
        <v>1</v>
      </c>
      <c r="F26" t="s">
        <v>628</v>
      </c>
      <c r="G26" t="s">
        <v>629</v>
      </c>
      <c r="H26" t="s">
        <v>19</v>
      </c>
      <c r="I26" t="s">
        <v>6193</v>
      </c>
      <c r="J26" t="s">
        <v>6188</v>
      </c>
      <c r="K26">
        <v>1</v>
      </c>
      <c r="L26">
        <v>11.25</v>
      </c>
      <c r="M26">
        <v>11.25</v>
      </c>
      <c r="N26" t="s">
        <v>22571</v>
      </c>
      <c r="O26" t="s">
        <v>22569</v>
      </c>
      <c r="P26" t="str">
        <f>_xlfn.XLOOKUP(orders_final[[#This Row],[Customer ID]], customers!$A$1:$A$1001, customers!$I$1:$I$1001, 0)</f>
        <v>No</v>
      </c>
    </row>
    <row r="27" spans="1:16" x14ac:dyDescent="0.3">
      <c r="A27" t="s">
        <v>632</v>
      </c>
      <c r="B27" s="10">
        <v>44128</v>
      </c>
      <c r="C27" t="s">
        <v>633</v>
      </c>
      <c r="D27" t="s">
        <v>6156</v>
      </c>
      <c r="E27">
        <v>3</v>
      </c>
      <c r="F27" t="s">
        <v>634</v>
      </c>
      <c r="G27" t="s">
        <v>22573</v>
      </c>
      <c r="H27" t="s">
        <v>19</v>
      </c>
      <c r="I27" t="s">
        <v>6194</v>
      </c>
      <c r="J27" t="s">
        <v>6188</v>
      </c>
      <c r="K27">
        <v>0.2</v>
      </c>
      <c r="L27">
        <v>4.125</v>
      </c>
      <c r="M27">
        <v>12.375</v>
      </c>
      <c r="N27" t="s">
        <v>22570</v>
      </c>
      <c r="O27" t="s">
        <v>22569</v>
      </c>
      <c r="P27" t="str">
        <f>_xlfn.XLOOKUP(orders_final[[#This Row],[Customer ID]], customers!$A$1:$A$1001, customers!$I$1:$I$1001, 0)</f>
        <v>Yes</v>
      </c>
    </row>
    <row r="28" spans="1:16" x14ac:dyDescent="0.3">
      <c r="A28" t="s">
        <v>637</v>
      </c>
      <c r="B28" s="10">
        <v>43516</v>
      </c>
      <c r="C28" t="s">
        <v>638</v>
      </c>
      <c r="D28" t="s">
        <v>6157</v>
      </c>
      <c r="E28">
        <v>4</v>
      </c>
      <c r="F28" t="s">
        <v>639</v>
      </c>
      <c r="G28" t="s">
        <v>640</v>
      </c>
      <c r="H28" t="s">
        <v>19</v>
      </c>
      <c r="I28" t="s">
        <v>6193</v>
      </c>
      <c r="J28" t="s">
        <v>6188</v>
      </c>
      <c r="K28">
        <v>0.5</v>
      </c>
      <c r="L28">
        <v>6.75</v>
      </c>
      <c r="M28">
        <v>27</v>
      </c>
      <c r="N28" t="s">
        <v>22571</v>
      </c>
      <c r="O28" t="s">
        <v>22569</v>
      </c>
      <c r="P28" t="str">
        <f>_xlfn.XLOOKUP(orders_final[[#This Row],[Customer ID]], customers!$A$1:$A$1001, customers!$I$1:$I$1001, 0)</f>
        <v>Yes</v>
      </c>
    </row>
    <row r="29" spans="1:16" x14ac:dyDescent="0.3">
      <c r="A29" t="s">
        <v>643</v>
      </c>
      <c r="B29" s="10">
        <v>43746</v>
      </c>
      <c r="C29" t="s">
        <v>644</v>
      </c>
      <c r="D29" t="s">
        <v>6152</v>
      </c>
      <c r="E29">
        <v>5</v>
      </c>
      <c r="F29" t="s">
        <v>645</v>
      </c>
      <c r="G29" t="s">
        <v>646</v>
      </c>
      <c r="H29" t="s">
        <v>318</v>
      </c>
      <c r="I29" t="s">
        <v>6193</v>
      </c>
      <c r="J29" t="s">
        <v>6188</v>
      </c>
      <c r="K29">
        <v>0.2</v>
      </c>
      <c r="L29">
        <v>3.375</v>
      </c>
      <c r="M29">
        <v>16.875</v>
      </c>
      <c r="N29" t="s">
        <v>22571</v>
      </c>
      <c r="O29" t="s">
        <v>22569</v>
      </c>
      <c r="P29" t="str">
        <f>_xlfn.XLOOKUP(orders_final[[#This Row],[Customer ID]], customers!$A$1:$A$1001, customers!$I$1:$I$1001, 0)</f>
        <v>No</v>
      </c>
    </row>
    <row r="30" spans="1:16" x14ac:dyDescent="0.3">
      <c r="A30" t="s">
        <v>649</v>
      </c>
      <c r="B30" s="10">
        <v>44775</v>
      </c>
      <c r="C30" t="s">
        <v>650</v>
      </c>
      <c r="D30" t="s">
        <v>6158</v>
      </c>
      <c r="E30">
        <v>3</v>
      </c>
      <c r="F30" t="s">
        <v>651</v>
      </c>
      <c r="G30" t="s">
        <v>652</v>
      </c>
      <c r="H30" t="s">
        <v>318</v>
      </c>
      <c r="I30" t="s">
        <v>6193</v>
      </c>
      <c r="J30" t="s">
        <v>6187</v>
      </c>
      <c r="K30">
        <v>0.5</v>
      </c>
      <c r="L30">
        <v>5.97</v>
      </c>
      <c r="M30">
        <v>17.91</v>
      </c>
      <c r="N30" t="s">
        <v>22571</v>
      </c>
      <c r="O30" t="s">
        <v>22575</v>
      </c>
      <c r="P30" t="str">
        <f>_xlfn.XLOOKUP(orders_final[[#This Row],[Customer ID]], customers!$A$1:$A$1001, customers!$I$1:$I$1001, 0)</f>
        <v>No</v>
      </c>
    </row>
    <row r="31" spans="1:16" x14ac:dyDescent="0.3">
      <c r="A31" t="s">
        <v>655</v>
      </c>
      <c r="B31" s="10">
        <v>43516</v>
      </c>
      <c r="C31" t="s">
        <v>656</v>
      </c>
      <c r="D31" t="s">
        <v>6147</v>
      </c>
      <c r="E31">
        <v>4</v>
      </c>
      <c r="F31" t="s">
        <v>657</v>
      </c>
      <c r="G31" t="s">
        <v>658</v>
      </c>
      <c r="H31" t="s">
        <v>318</v>
      </c>
      <c r="I31" t="s">
        <v>6193</v>
      </c>
      <c r="J31" t="s">
        <v>6187</v>
      </c>
      <c r="K31">
        <v>1</v>
      </c>
      <c r="L31">
        <v>9.9499999999999993</v>
      </c>
      <c r="M31">
        <v>39.799999999999997</v>
      </c>
      <c r="N31" t="s">
        <v>22571</v>
      </c>
      <c r="O31" t="s">
        <v>22575</v>
      </c>
      <c r="P31" t="str">
        <f>_xlfn.XLOOKUP(orders_final[[#This Row],[Customer ID]], customers!$A$1:$A$1001, customers!$I$1:$I$1001, 0)</f>
        <v>Yes</v>
      </c>
    </row>
    <row r="32" spans="1:16" x14ac:dyDescent="0.3">
      <c r="A32" t="s">
        <v>661</v>
      </c>
      <c r="B32" s="10">
        <v>44464</v>
      </c>
      <c r="C32" t="s">
        <v>662</v>
      </c>
      <c r="D32" t="s">
        <v>6159</v>
      </c>
      <c r="E32">
        <v>5</v>
      </c>
      <c r="F32" t="s">
        <v>663</v>
      </c>
      <c r="G32" t="s">
        <v>22573</v>
      </c>
      <c r="H32" t="s">
        <v>19</v>
      </c>
      <c r="I32" t="s">
        <v>6195</v>
      </c>
      <c r="J32" t="s">
        <v>6188</v>
      </c>
      <c r="K32">
        <v>0.2</v>
      </c>
      <c r="L32">
        <v>4.3650000000000002</v>
      </c>
      <c r="M32">
        <v>21.825000000000003</v>
      </c>
      <c r="N32" t="s">
        <v>22574</v>
      </c>
      <c r="O32" t="s">
        <v>22569</v>
      </c>
      <c r="P32" t="str">
        <f>_xlfn.XLOOKUP(orders_final[[#This Row],[Customer ID]], customers!$A$1:$A$1001, customers!$I$1:$I$1001, 0)</f>
        <v>No</v>
      </c>
    </row>
    <row r="33" spans="1:16" x14ac:dyDescent="0.3">
      <c r="A33" t="s">
        <v>661</v>
      </c>
      <c r="B33" s="10">
        <v>44464</v>
      </c>
      <c r="C33" t="s">
        <v>662</v>
      </c>
      <c r="D33" t="s">
        <v>6158</v>
      </c>
      <c r="E33">
        <v>6</v>
      </c>
      <c r="F33" t="s">
        <v>663</v>
      </c>
      <c r="G33" t="s">
        <v>22573</v>
      </c>
      <c r="H33" t="s">
        <v>19</v>
      </c>
      <c r="I33" t="s">
        <v>6193</v>
      </c>
      <c r="J33" t="s">
        <v>6187</v>
      </c>
      <c r="K33">
        <v>0.5</v>
      </c>
      <c r="L33">
        <v>5.97</v>
      </c>
      <c r="M33">
        <v>35.82</v>
      </c>
      <c r="N33" t="s">
        <v>22571</v>
      </c>
      <c r="O33" t="s">
        <v>22575</v>
      </c>
      <c r="P33" t="str">
        <f>_xlfn.XLOOKUP(orders_final[[#This Row],[Customer ID]], customers!$A$1:$A$1001, customers!$I$1:$I$1001, 0)</f>
        <v>No</v>
      </c>
    </row>
    <row r="34" spans="1:16" x14ac:dyDescent="0.3">
      <c r="A34" t="s">
        <v>661</v>
      </c>
      <c r="B34" s="10">
        <v>44464</v>
      </c>
      <c r="C34" t="s">
        <v>662</v>
      </c>
      <c r="D34" t="s">
        <v>6160</v>
      </c>
      <c r="E34">
        <v>6</v>
      </c>
      <c r="F34" t="s">
        <v>663</v>
      </c>
      <c r="G34" t="s">
        <v>22573</v>
      </c>
      <c r="H34" t="s">
        <v>19</v>
      </c>
      <c r="I34" t="s">
        <v>6195</v>
      </c>
      <c r="J34" t="s">
        <v>6188</v>
      </c>
      <c r="K34">
        <v>0.5</v>
      </c>
      <c r="L34">
        <v>8.73</v>
      </c>
      <c r="M34">
        <v>52.38</v>
      </c>
      <c r="N34" t="s">
        <v>22574</v>
      </c>
      <c r="O34" t="s">
        <v>22569</v>
      </c>
      <c r="P34" t="str">
        <f>_xlfn.XLOOKUP(orders_final[[#This Row],[Customer ID]], customers!$A$1:$A$1001, customers!$I$1:$I$1001, 0)</f>
        <v>No</v>
      </c>
    </row>
    <row r="35" spans="1:16" x14ac:dyDescent="0.3">
      <c r="A35" t="s">
        <v>676</v>
      </c>
      <c r="B35" s="10">
        <v>44394</v>
      </c>
      <c r="C35" t="s">
        <v>677</v>
      </c>
      <c r="D35" t="s">
        <v>6145</v>
      </c>
      <c r="E35">
        <v>5</v>
      </c>
      <c r="F35" t="s">
        <v>678</v>
      </c>
      <c r="G35" t="s">
        <v>679</v>
      </c>
      <c r="H35" t="s">
        <v>19</v>
      </c>
      <c r="I35" t="s">
        <v>6195</v>
      </c>
      <c r="J35" t="s">
        <v>6186</v>
      </c>
      <c r="K35">
        <v>0.2</v>
      </c>
      <c r="L35">
        <v>4.7549999999999999</v>
      </c>
      <c r="M35">
        <v>23.774999999999999</v>
      </c>
      <c r="N35" t="s">
        <v>22574</v>
      </c>
      <c r="O35" t="s">
        <v>22572</v>
      </c>
      <c r="P35" t="str">
        <f>_xlfn.XLOOKUP(orders_final[[#This Row],[Customer ID]], customers!$A$1:$A$1001, customers!$I$1:$I$1001, 0)</f>
        <v>No</v>
      </c>
    </row>
    <row r="36" spans="1:16" x14ac:dyDescent="0.3">
      <c r="A36" t="s">
        <v>681</v>
      </c>
      <c r="B36" s="10">
        <v>44011</v>
      </c>
      <c r="C36" t="s">
        <v>682</v>
      </c>
      <c r="D36" t="s">
        <v>6161</v>
      </c>
      <c r="E36">
        <v>6</v>
      </c>
      <c r="F36" t="s">
        <v>683</v>
      </c>
      <c r="G36" t="s">
        <v>684</v>
      </c>
      <c r="H36" t="s">
        <v>28</v>
      </c>
      <c r="I36" t="s">
        <v>6195</v>
      </c>
      <c r="J36" t="s">
        <v>6186</v>
      </c>
      <c r="K36">
        <v>0.5</v>
      </c>
      <c r="L36">
        <v>9.51</v>
      </c>
      <c r="M36">
        <v>57.06</v>
      </c>
      <c r="N36" t="s">
        <v>22574</v>
      </c>
      <c r="O36" t="s">
        <v>22572</v>
      </c>
      <c r="P36" t="str">
        <f>_xlfn.XLOOKUP(orders_final[[#This Row],[Customer ID]], customers!$A$1:$A$1001, customers!$I$1:$I$1001, 0)</f>
        <v>Yes</v>
      </c>
    </row>
    <row r="37" spans="1:16" x14ac:dyDescent="0.3">
      <c r="A37" t="s">
        <v>687</v>
      </c>
      <c r="B37" s="10">
        <v>44348</v>
      </c>
      <c r="C37" t="s">
        <v>688</v>
      </c>
      <c r="D37" t="s">
        <v>6158</v>
      </c>
      <c r="E37">
        <v>6</v>
      </c>
      <c r="F37" t="s">
        <v>689</v>
      </c>
      <c r="G37" t="s">
        <v>690</v>
      </c>
      <c r="H37" t="s">
        <v>19</v>
      </c>
      <c r="I37" t="s">
        <v>6193</v>
      </c>
      <c r="J37" t="s">
        <v>6187</v>
      </c>
      <c r="K37">
        <v>0.5</v>
      </c>
      <c r="L37">
        <v>5.97</v>
      </c>
      <c r="M37">
        <v>35.82</v>
      </c>
      <c r="N37" t="s">
        <v>22571</v>
      </c>
      <c r="O37" t="s">
        <v>22575</v>
      </c>
      <c r="P37" t="str">
        <f>_xlfn.XLOOKUP(orders_final[[#This Row],[Customer ID]], customers!$A$1:$A$1001, customers!$I$1:$I$1001, 0)</f>
        <v>No</v>
      </c>
    </row>
    <row r="38" spans="1:16" x14ac:dyDescent="0.3">
      <c r="A38" t="s">
        <v>693</v>
      </c>
      <c r="B38" s="10">
        <v>44233</v>
      </c>
      <c r="C38" t="s">
        <v>694</v>
      </c>
      <c r="D38" t="s">
        <v>6159</v>
      </c>
      <c r="E38">
        <v>2</v>
      </c>
      <c r="F38" t="s">
        <v>695</v>
      </c>
      <c r="G38" t="s">
        <v>696</v>
      </c>
      <c r="H38" t="s">
        <v>19</v>
      </c>
      <c r="I38" t="s">
        <v>6195</v>
      </c>
      <c r="J38" t="s">
        <v>6188</v>
      </c>
      <c r="K38">
        <v>0.2</v>
      </c>
      <c r="L38">
        <v>4.3650000000000002</v>
      </c>
      <c r="M38">
        <v>8.73</v>
      </c>
      <c r="N38" t="s">
        <v>22574</v>
      </c>
      <c r="O38" t="s">
        <v>22569</v>
      </c>
      <c r="P38" t="str">
        <f>_xlfn.XLOOKUP(orders_final[[#This Row],[Customer ID]], customers!$A$1:$A$1001, customers!$I$1:$I$1001, 0)</f>
        <v>No</v>
      </c>
    </row>
    <row r="39" spans="1:16" x14ac:dyDescent="0.3">
      <c r="A39" t="s">
        <v>699</v>
      </c>
      <c r="B39" s="10">
        <v>43580</v>
      </c>
      <c r="C39" t="s">
        <v>700</v>
      </c>
      <c r="D39" t="s">
        <v>6161</v>
      </c>
      <c r="E39">
        <v>3</v>
      </c>
      <c r="F39" t="s">
        <v>701</v>
      </c>
      <c r="G39" t="s">
        <v>702</v>
      </c>
      <c r="H39" t="s">
        <v>19</v>
      </c>
      <c r="I39" t="s">
        <v>6195</v>
      </c>
      <c r="J39" t="s">
        <v>6186</v>
      </c>
      <c r="K39">
        <v>0.5</v>
      </c>
      <c r="L39">
        <v>9.51</v>
      </c>
      <c r="M39">
        <v>28.53</v>
      </c>
      <c r="N39" t="s">
        <v>22574</v>
      </c>
      <c r="O39" t="s">
        <v>22572</v>
      </c>
      <c r="P39" t="str">
        <f>_xlfn.XLOOKUP(orders_final[[#This Row],[Customer ID]], customers!$A$1:$A$1001, customers!$I$1:$I$1001, 0)</f>
        <v>No</v>
      </c>
    </row>
    <row r="40" spans="1:16" x14ac:dyDescent="0.3">
      <c r="A40" t="s">
        <v>705</v>
      </c>
      <c r="B40" s="10">
        <v>43946</v>
      </c>
      <c r="C40" t="s">
        <v>706</v>
      </c>
      <c r="D40" t="s">
        <v>6151</v>
      </c>
      <c r="E40">
        <v>5</v>
      </c>
      <c r="F40" t="s">
        <v>707</v>
      </c>
      <c r="G40" t="s">
        <v>708</v>
      </c>
      <c r="H40" t="s">
        <v>19</v>
      </c>
      <c r="I40" t="s">
        <v>6192</v>
      </c>
      <c r="J40" t="s">
        <v>6188</v>
      </c>
      <c r="K40">
        <v>2.5</v>
      </c>
      <c r="L40">
        <v>22.884999999999998</v>
      </c>
      <c r="M40">
        <v>114.42499999999998</v>
      </c>
      <c r="N40" t="s">
        <v>22568</v>
      </c>
      <c r="O40" t="s">
        <v>22569</v>
      </c>
      <c r="P40" t="str">
        <f>_xlfn.XLOOKUP(orders_final[[#This Row],[Customer ID]], customers!$A$1:$A$1001, customers!$I$1:$I$1001, 0)</f>
        <v>No</v>
      </c>
    </row>
    <row r="41" spans="1:16" x14ac:dyDescent="0.3">
      <c r="A41" t="s">
        <v>711</v>
      </c>
      <c r="B41" s="10">
        <v>44524</v>
      </c>
      <c r="C41" t="s">
        <v>712</v>
      </c>
      <c r="D41" t="s">
        <v>6138</v>
      </c>
      <c r="E41">
        <v>6</v>
      </c>
      <c r="F41" t="s">
        <v>713</v>
      </c>
      <c r="G41" t="s">
        <v>22573</v>
      </c>
      <c r="H41" t="s">
        <v>19</v>
      </c>
      <c r="I41" t="s">
        <v>6192</v>
      </c>
      <c r="J41" t="s">
        <v>6188</v>
      </c>
      <c r="K41">
        <v>1</v>
      </c>
      <c r="L41">
        <v>9.9499999999999993</v>
      </c>
      <c r="M41">
        <v>59.699999999999996</v>
      </c>
      <c r="N41" t="s">
        <v>22568</v>
      </c>
      <c r="O41" t="s">
        <v>22569</v>
      </c>
      <c r="P41" t="str">
        <f>_xlfn.XLOOKUP(orders_final[[#This Row],[Customer ID]], customers!$A$1:$A$1001, customers!$I$1:$I$1001, 0)</f>
        <v>Yes</v>
      </c>
    </row>
    <row r="42" spans="1:16" x14ac:dyDescent="0.3">
      <c r="A42" t="s">
        <v>715</v>
      </c>
      <c r="B42" s="10">
        <v>44305</v>
      </c>
      <c r="C42" t="s">
        <v>716</v>
      </c>
      <c r="D42" t="s">
        <v>6162</v>
      </c>
      <c r="E42">
        <v>3</v>
      </c>
      <c r="F42" t="s">
        <v>717</v>
      </c>
      <c r="G42" t="s">
        <v>22573</v>
      </c>
      <c r="H42" t="s">
        <v>19</v>
      </c>
      <c r="I42" t="s">
        <v>6195</v>
      </c>
      <c r="J42" t="s">
        <v>6188</v>
      </c>
      <c r="K42">
        <v>1</v>
      </c>
      <c r="L42">
        <v>14.55</v>
      </c>
      <c r="M42">
        <v>43.650000000000006</v>
      </c>
      <c r="N42" t="s">
        <v>22574</v>
      </c>
      <c r="O42" t="s">
        <v>22569</v>
      </c>
      <c r="P42" t="str">
        <f>_xlfn.XLOOKUP(orders_final[[#This Row],[Customer ID]], customers!$A$1:$A$1001, customers!$I$1:$I$1001, 0)</f>
        <v>No</v>
      </c>
    </row>
    <row r="43" spans="1:16" x14ac:dyDescent="0.3">
      <c r="A43" t="s">
        <v>720</v>
      </c>
      <c r="B43" s="10">
        <v>44749</v>
      </c>
      <c r="C43" t="s">
        <v>721</v>
      </c>
      <c r="D43" t="s">
        <v>6153</v>
      </c>
      <c r="E43">
        <v>2</v>
      </c>
      <c r="F43" t="s">
        <v>722</v>
      </c>
      <c r="G43" t="s">
        <v>723</v>
      </c>
      <c r="H43" t="s">
        <v>19</v>
      </c>
      <c r="I43" t="s">
        <v>6194</v>
      </c>
      <c r="J43" t="s">
        <v>6187</v>
      </c>
      <c r="K43">
        <v>0.2</v>
      </c>
      <c r="L43">
        <v>3.645</v>
      </c>
      <c r="M43">
        <v>7.29</v>
      </c>
      <c r="N43" t="s">
        <v>22570</v>
      </c>
      <c r="O43" t="s">
        <v>22575</v>
      </c>
      <c r="P43" t="str">
        <f>_xlfn.XLOOKUP(orders_final[[#This Row],[Customer ID]], customers!$A$1:$A$1001, customers!$I$1:$I$1001, 0)</f>
        <v>Yes</v>
      </c>
    </row>
    <row r="44" spans="1:16" x14ac:dyDescent="0.3">
      <c r="A44" t="s">
        <v>726</v>
      </c>
      <c r="B44" s="10">
        <v>43607</v>
      </c>
      <c r="C44" t="s">
        <v>727</v>
      </c>
      <c r="D44" t="s">
        <v>6163</v>
      </c>
      <c r="E44">
        <v>3</v>
      </c>
      <c r="F44" t="s">
        <v>728</v>
      </c>
      <c r="G44" t="s">
        <v>729</v>
      </c>
      <c r="H44" t="s">
        <v>19</v>
      </c>
      <c r="I44" t="s">
        <v>6192</v>
      </c>
      <c r="J44" t="s">
        <v>6187</v>
      </c>
      <c r="K44">
        <v>0.2</v>
      </c>
      <c r="L44">
        <v>2.6849999999999996</v>
      </c>
      <c r="M44">
        <v>8.0549999999999997</v>
      </c>
      <c r="N44" t="s">
        <v>22568</v>
      </c>
      <c r="O44" t="s">
        <v>22575</v>
      </c>
      <c r="P44" t="str">
        <f>_xlfn.XLOOKUP(orders_final[[#This Row],[Customer ID]], customers!$A$1:$A$1001, customers!$I$1:$I$1001, 0)</f>
        <v>Yes</v>
      </c>
    </row>
    <row r="45" spans="1:16" x14ac:dyDescent="0.3">
      <c r="A45" t="s">
        <v>733</v>
      </c>
      <c r="B45" s="10">
        <v>44473</v>
      </c>
      <c r="C45" t="s">
        <v>734</v>
      </c>
      <c r="D45" t="s">
        <v>6164</v>
      </c>
      <c r="E45">
        <v>2</v>
      </c>
      <c r="F45" t="s">
        <v>735</v>
      </c>
      <c r="G45" t="s">
        <v>22573</v>
      </c>
      <c r="H45" t="s">
        <v>19</v>
      </c>
      <c r="I45" t="s">
        <v>6195</v>
      </c>
      <c r="J45" t="s">
        <v>6186</v>
      </c>
      <c r="K45">
        <v>2.5</v>
      </c>
      <c r="L45">
        <v>36.454999999999998</v>
      </c>
      <c r="M45">
        <v>72.91</v>
      </c>
      <c r="N45" t="s">
        <v>22574</v>
      </c>
      <c r="O45" t="s">
        <v>22572</v>
      </c>
      <c r="P45" t="str">
        <f>_xlfn.XLOOKUP(orders_final[[#This Row],[Customer ID]], customers!$A$1:$A$1001, customers!$I$1:$I$1001, 0)</f>
        <v>No</v>
      </c>
    </row>
    <row r="46" spans="1:16" x14ac:dyDescent="0.3">
      <c r="A46" t="s">
        <v>738</v>
      </c>
      <c r="B46" s="10">
        <v>43932</v>
      </c>
      <c r="C46" t="s">
        <v>739</v>
      </c>
      <c r="D46" t="s">
        <v>6139</v>
      </c>
      <c r="E46">
        <v>2</v>
      </c>
      <c r="F46" t="s">
        <v>740</v>
      </c>
      <c r="G46" t="s">
        <v>741</v>
      </c>
      <c r="H46" t="s">
        <v>19</v>
      </c>
      <c r="I46" t="s">
        <v>6194</v>
      </c>
      <c r="J46" t="s">
        <v>6188</v>
      </c>
      <c r="K46">
        <v>0.5</v>
      </c>
      <c r="L46">
        <v>8.25</v>
      </c>
      <c r="M46">
        <v>16.5</v>
      </c>
      <c r="N46" t="s">
        <v>22570</v>
      </c>
      <c r="O46" t="s">
        <v>22569</v>
      </c>
      <c r="P46" t="str">
        <f>_xlfn.XLOOKUP(orders_final[[#This Row],[Customer ID]], customers!$A$1:$A$1001, customers!$I$1:$I$1001, 0)</f>
        <v>Yes</v>
      </c>
    </row>
    <row r="47" spans="1:16" x14ac:dyDescent="0.3">
      <c r="A47" t="s">
        <v>744</v>
      </c>
      <c r="B47" s="10">
        <v>44592</v>
      </c>
      <c r="C47" t="s">
        <v>745</v>
      </c>
      <c r="D47" t="s">
        <v>6165</v>
      </c>
      <c r="E47">
        <v>6</v>
      </c>
      <c r="F47" t="s">
        <v>746</v>
      </c>
      <c r="G47" t="s">
        <v>747</v>
      </c>
      <c r="H47" t="s">
        <v>19</v>
      </c>
      <c r="I47" t="s">
        <v>6195</v>
      </c>
      <c r="J47" t="s">
        <v>6187</v>
      </c>
      <c r="K47">
        <v>2.5</v>
      </c>
      <c r="L47">
        <v>29.784999999999997</v>
      </c>
      <c r="M47">
        <v>178.70999999999998</v>
      </c>
      <c r="N47" t="s">
        <v>22574</v>
      </c>
      <c r="O47" t="s">
        <v>22575</v>
      </c>
      <c r="P47" t="str">
        <f>_xlfn.XLOOKUP(orders_final[[#This Row],[Customer ID]], customers!$A$1:$A$1001, customers!$I$1:$I$1001, 0)</f>
        <v>No</v>
      </c>
    </row>
    <row r="48" spans="1:16" x14ac:dyDescent="0.3">
      <c r="A48" t="s">
        <v>750</v>
      </c>
      <c r="B48" s="10">
        <v>43776</v>
      </c>
      <c r="C48" t="s">
        <v>751</v>
      </c>
      <c r="D48" t="s">
        <v>6166</v>
      </c>
      <c r="E48">
        <v>2</v>
      </c>
      <c r="F48" t="s">
        <v>752</v>
      </c>
      <c r="G48" t="s">
        <v>22573</v>
      </c>
      <c r="H48" t="s">
        <v>19</v>
      </c>
      <c r="I48" t="s">
        <v>6194</v>
      </c>
      <c r="J48" t="s">
        <v>6188</v>
      </c>
      <c r="K48">
        <v>2.5</v>
      </c>
      <c r="L48">
        <v>31.624999999999996</v>
      </c>
      <c r="M48">
        <v>63.249999999999993</v>
      </c>
      <c r="N48" t="s">
        <v>22570</v>
      </c>
      <c r="O48" t="s">
        <v>22569</v>
      </c>
      <c r="P48" t="str">
        <f>_xlfn.XLOOKUP(orders_final[[#This Row],[Customer ID]], customers!$A$1:$A$1001, customers!$I$1:$I$1001, 0)</f>
        <v>Yes</v>
      </c>
    </row>
    <row r="49" spans="1:16" x14ac:dyDescent="0.3">
      <c r="A49" t="s">
        <v>755</v>
      </c>
      <c r="B49" s="10">
        <v>43644</v>
      </c>
      <c r="C49" t="s">
        <v>756</v>
      </c>
      <c r="D49" t="s">
        <v>6167</v>
      </c>
      <c r="E49">
        <v>2</v>
      </c>
      <c r="F49" t="s">
        <v>757</v>
      </c>
      <c r="G49" t="s">
        <v>758</v>
      </c>
      <c r="H49" t="s">
        <v>19</v>
      </c>
      <c r="I49" t="s">
        <v>6193</v>
      </c>
      <c r="J49" t="s">
        <v>6186</v>
      </c>
      <c r="K49">
        <v>0.2</v>
      </c>
      <c r="L49">
        <v>3.8849999999999998</v>
      </c>
      <c r="M49">
        <v>7.77</v>
      </c>
      <c r="N49" t="s">
        <v>22571</v>
      </c>
      <c r="O49" t="s">
        <v>22572</v>
      </c>
      <c r="P49" t="str">
        <f>_xlfn.XLOOKUP(orders_final[[#This Row],[Customer ID]], customers!$A$1:$A$1001, customers!$I$1:$I$1001, 0)</f>
        <v>Yes</v>
      </c>
    </row>
    <row r="50" spans="1:16" x14ac:dyDescent="0.3">
      <c r="A50" t="s">
        <v>761</v>
      </c>
      <c r="B50" s="10">
        <v>44085</v>
      </c>
      <c r="C50" t="s">
        <v>762</v>
      </c>
      <c r="D50" t="s">
        <v>6168</v>
      </c>
      <c r="E50">
        <v>4</v>
      </c>
      <c r="F50" t="s">
        <v>763</v>
      </c>
      <c r="G50" t="s">
        <v>764</v>
      </c>
      <c r="H50" t="s">
        <v>19</v>
      </c>
      <c r="I50" t="s">
        <v>6193</v>
      </c>
      <c r="J50" t="s">
        <v>6187</v>
      </c>
      <c r="K50">
        <v>2.5</v>
      </c>
      <c r="L50">
        <v>22.884999999999998</v>
      </c>
      <c r="M50">
        <v>91.539999999999992</v>
      </c>
      <c r="N50" t="s">
        <v>22571</v>
      </c>
      <c r="O50" t="s">
        <v>22575</v>
      </c>
      <c r="P50" t="str">
        <f>_xlfn.XLOOKUP(orders_final[[#This Row],[Customer ID]], customers!$A$1:$A$1001, customers!$I$1:$I$1001, 0)</f>
        <v>No</v>
      </c>
    </row>
    <row r="51" spans="1:16" x14ac:dyDescent="0.3">
      <c r="A51" t="s">
        <v>766</v>
      </c>
      <c r="B51" s="10">
        <v>44790</v>
      </c>
      <c r="C51" t="s">
        <v>767</v>
      </c>
      <c r="D51" t="s">
        <v>6140</v>
      </c>
      <c r="E51">
        <v>3</v>
      </c>
      <c r="F51" t="s">
        <v>768</v>
      </c>
      <c r="G51" t="s">
        <v>769</v>
      </c>
      <c r="H51" t="s">
        <v>19</v>
      </c>
      <c r="I51" t="s">
        <v>6193</v>
      </c>
      <c r="J51" t="s">
        <v>6186</v>
      </c>
      <c r="K51">
        <v>1</v>
      </c>
      <c r="L51">
        <v>12.95</v>
      </c>
      <c r="M51">
        <v>38.849999999999994</v>
      </c>
      <c r="N51" t="s">
        <v>22571</v>
      </c>
      <c r="O51" t="s">
        <v>22572</v>
      </c>
      <c r="P51" t="str">
        <f>_xlfn.XLOOKUP(orders_final[[#This Row],[Customer ID]], customers!$A$1:$A$1001, customers!$I$1:$I$1001, 0)</f>
        <v>No</v>
      </c>
    </row>
    <row r="52" spans="1:16" x14ac:dyDescent="0.3">
      <c r="A52" t="s">
        <v>772</v>
      </c>
      <c r="B52" s="10">
        <v>44792</v>
      </c>
      <c r="C52" t="s">
        <v>773</v>
      </c>
      <c r="D52" t="s">
        <v>6169</v>
      </c>
      <c r="E52">
        <v>2</v>
      </c>
      <c r="F52" t="s">
        <v>774</v>
      </c>
      <c r="G52" t="s">
        <v>775</v>
      </c>
      <c r="H52" t="s">
        <v>19</v>
      </c>
      <c r="I52" t="s">
        <v>6195</v>
      </c>
      <c r="J52" t="s">
        <v>6187</v>
      </c>
      <c r="K52">
        <v>0.5</v>
      </c>
      <c r="L52">
        <v>7.77</v>
      </c>
      <c r="M52">
        <v>15.54</v>
      </c>
      <c r="N52" t="s">
        <v>22574</v>
      </c>
      <c r="O52" t="s">
        <v>22575</v>
      </c>
      <c r="P52" t="str">
        <f>_xlfn.XLOOKUP(orders_final[[#This Row],[Customer ID]], customers!$A$1:$A$1001, customers!$I$1:$I$1001, 0)</f>
        <v>No</v>
      </c>
    </row>
    <row r="53" spans="1:16" x14ac:dyDescent="0.3">
      <c r="A53" t="s">
        <v>778</v>
      </c>
      <c r="B53" s="10">
        <v>43600</v>
      </c>
      <c r="C53" t="s">
        <v>779</v>
      </c>
      <c r="D53" t="s">
        <v>6164</v>
      </c>
      <c r="E53">
        <v>4</v>
      </c>
      <c r="F53" t="s">
        <v>780</v>
      </c>
      <c r="G53" t="s">
        <v>781</v>
      </c>
      <c r="H53" t="s">
        <v>318</v>
      </c>
      <c r="I53" t="s">
        <v>6195</v>
      </c>
      <c r="J53" t="s">
        <v>6186</v>
      </c>
      <c r="K53">
        <v>2.5</v>
      </c>
      <c r="L53">
        <v>36.454999999999998</v>
      </c>
      <c r="M53">
        <v>145.82</v>
      </c>
      <c r="N53" t="s">
        <v>22574</v>
      </c>
      <c r="O53" t="s">
        <v>22572</v>
      </c>
      <c r="P53" t="str">
        <f>_xlfn.XLOOKUP(orders_final[[#This Row],[Customer ID]], customers!$A$1:$A$1001, customers!$I$1:$I$1001, 0)</f>
        <v>Yes</v>
      </c>
    </row>
    <row r="54" spans="1:16" x14ac:dyDescent="0.3">
      <c r="A54" t="s">
        <v>784</v>
      </c>
      <c r="B54" s="10">
        <v>43719</v>
      </c>
      <c r="C54" t="s">
        <v>785</v>
      </c>
      <c r="D54" t="s">
        <v>6146</v>
      </c>
      <c r="E54">
        <v>5</v>
      </c>
      <c r="F54" t="s">
        <v>786</v>
      </c>
      <c r="G54" t="s">
        <v>787</v>
      </c>
      <c r="H54" t="s">
        <v>28</v>
      </c>
      <c r="I54" t="s">
        <v>6192</v>
      </c>
      <c r="J54" t="s">
        <v>6188</v>
      </c>
      <c r="K54">
        <v>0.5</v>
      </c>
      <c r="L54">
        <v>5.97</v>
      </c>
      <c r="M54">
        <v>29.849999999999998</v>
      </c>
      <c r="N54" t="s">
        <v>22568</v>
      </c>
      <c r="O54" t="s">
        <v>22569</v>
      </c>
      <c r="P54" t="str">
        <f>_xlfn.XLOOKUP(orders_final[[#This Row],[Customer ID]], customers!$A$1:$A$1001, customers!$I$1:$I$1001, 0)</f>
        <v>No</v>
      </c>
    </row>
    <row r="55" spans="1:16" x14ac:dyDescent="0.3">
      <c r="A55" t="s">
        <v>784</v>
      </c>
      <c r="B55" s="10">
        <v>43719</v>
      </c>
      <c r="C55" t="s">
        <v>785</v>
      </c>
      <c r="D55" t="s">
        <v>6164</v>
      </c>
      <c r="E55">
        <v>2</v>
      </c>
      <c r="F55" t="s">
        <v>786</v>
      </c>
      <c r="G55" t="s">
        <v>787</v>
      </c>
      <c r="H55" t="s">
        <v>28</v>
      </c>
      <c r="I55" t="s">
        <v>6195</v>
      </c>
      <c r="J55" t="s">
        <v>6186</v>
      </c>
      <c r="K55">
        <v>2.5</v>
      </c>
      <c r="L55">
        <v>36.454999999999998</v>
      </c>
      <c r="M55">
        <v>72.91</v>
      </c>
      <c r="N55" t="s">
        <v>22574</v>
      </c>
      <c r="O55" t="s">
        <v>22572</v>
      </c>
      <c r="P55" t="str">
        <f>_xlfn.XLOOKUP(orders_final[[#This Row],[Customer ID]], customers!$A$1:$A$1001, customers!$I$1:$I$1001, 0)</f>
        <v>No</v>
      </c>
    </row>
    <row r="56" spans="1:16" x14ac:dyDescent="0.3">
      <c r="A56" t="s">
        <v>794</v>
      </c>
      <c r="B56" s="10">
        <v>44271</v>
      </c>
      <c r="C56" t="s">
        <v>795</v>
      </c>
      <c r="D56" t="s">
        <v>6162</v>
      </c>
      <c r="E56">
        <v>5</v>
      </c>
      <c r="F56" t="s">
        <v>796</v>
      </c>
      <c r="G56" t="s">
        <v>797</v>
      </c>
      <c r="H56" t="s">
        <v>19</v>
      </c>
      <c r="I56" t="s">
        <v>6195</v>
      </c>
      <c r="J56" t="s">
        <v>6188</v>
      </c>
      <c r="K56">
        <v>1</v>
      </c>
      <c r="L56">
        <v>14.55</v>
      </c>
      <c r="M56">
        <v>72.75</v>
      </c>
      <c r="N56" t="s">
        <v>22574</v>
      </c>
      <c r="O56" t="s">
        <v>22569</v>
      </c>
      <c r="P56" t="str">
        <f>_xlfn.XLOOKUP(orders_final[[#This Row],[Customer ID]], customers!$A$1:$A$1001, customers!$I$1:$I$1001, 0)</f>
        <v>No</v>
      </c>
    </row>
    <row r="57" spans="1:16" x14ac:dyDescent="0.3">
      <c r="A57" t="s">
        <v>800</v>
      </c>
      <c r="B57" s="10">
        <v>44168</v>
      </c>
      <c r="C57" t="s">
        <v>801</v>
      </c>
      <c r="D57" t="s">
        <v>6170</v>
      </c>
      <c r="E57">
        <v>3</v>
      </c>
      <c r="F57" t="s">
        <v>802</v>
      </c>
      <c r="G57" t="s">
        <v>22573</v>
      </c>
      <c r="H57" t="s">
        <v>19</v>
      </c>
      <c r="I57" t="s">
        <v>6195</v>
      </c>
      <c r="J57" t="s">
        <v>6186</v>
      </c>
      <c r="K57">
        <v>1</v>
      </c>
      <c r="L57">
        <v>15.85</v>
      </c>
      <c r="M57">
        <v>47.55</v>
      </c>
      <c r="N57" t="s">
        <v>22574</v>
      </c>
      <c r="O57" t="s">
        <v>22572</v>
      </c>
      <c r="P57" t="str">
        <f>_xlfn.XLOOKUP(orders_final[[#This Row],[Customer ID]], customers!$A$1:$A$1001, customers!$I$1:$I$1001, 0)</f>
        <v>No</v>
      </c>
    </row>
    <row r="58" spans="1:16" x14ac:dyDescent="0.3">
      <c r="A58" t="s">
        <v>805</v>
      </c>
      <c r="B58" s="10">
        <v>43857</v>
      </c>
      <c r="C58" t="s">
        <v>806</v>
      </c>
      <c r="D58" t="s">
        <v>6153</v>
      </c>
      <c r="E58">
        <v>3</v>
      </c>
      <c r="F58" t="s">
        <v>807</v>
      </c>
      <c r="G58" t="s">
        <v>808</v>
      </c>
      <c r="H58" t="s">
        <v>19</v>
      </c>
      <c r="I58" t="s">
        <v>6194</v>
      </c>
      <c r="J58" t="s">
        <v>6187</v>
      </c>
      <c r="K58">
        <v>0.2</v>
      </c>
      <c r="L58">
        <v>3.645</v>
      </c>
      <c r="M58">
        <v>10.935</v>
      </c>
      <c r="N58" t="s">
        <v>22570</v>
      </c>
      <c r="O58" t="s">
        <v>22575</v>
      </c>
      <c r="P58" t="str">
        <f>_xlfn.XLOOKUP(orders_final[[#This Row],[Customer ID]], customers!$A$1:$A$1001, customers!$I$1:$I$1001, 0)</f>
        <v>Yes</v>
      </c>
    </row>
    <row r="59" spans="1:16" x14ac:dyDescent="0.3">
      <c r="A59" t="s">
        <v>811</v>
      </c>
      <c r="B59" s="10">
        <v>44759</v>
      </c>
      <c r="C59" t="s">
        <v>812</v>
      </c>
      <c r="D59" t="s">
        <v>6171</v>
      </c>
      <c r="E59">
        <v>4</v>
      </c>
      <c r="F59" t="s">
        <v>813</v>
      </c>
      <c r="G59" t="s">
        <v>814</v>
      </c>
      <c r="H59" t="s">
        <v>19</v>
      </c>
      <c r="I59" t="s">
        <v>6194</v>
      </c>
      <c r="J59" t="s">
        <v>6186</v>
      </c>
      <c r="K59">
        <v>1</v>
      </c>
      <c r="L59">
        <v>14.85</v>
      </c>
      <c r="M59">
        <v>59.4</v>
      </c>
      <c r="N59" t="s">
        <v>22570</v>
      </c>
      <c r="O59" t="s">
        <v>22572</v>
      </c>
      <c r="P59" t="str">
        <f>_xlfn.XLOOKUP(orders_final[[#This Row],[Customer ID]], customers!$A$1:$A$1001, customers!$I$1:$I$1001, 0)</f>
        <v>No</v>
      </c>
    </row>
    <row r="60" spans="1:16" x14ac:dyDescent="0.3">
      <c r="A60" t="s">
        <v>817</v>
      </c>
      <c r="B60" s="10">
        <v>44624</v>
      </c>
      <c r="C60" t="s">
        <v>818</v>
      </c>
      <c r="D60" t="s">
        <v>6165</v>
      </c>
      <c r="E60">
        <v>3</v>
      </c>
      <c r="F60" t="s">
        <v>819</v>
      </c>
      <c r="G60" t="s">
        <v>22573</v>
      </c>
      <c r="H60" t="s">
        <v>19</v>
      </c>
      <c r="I60" t="s">
        <v>6195</v>
      </c>
      <c r="J60" t="s">
        <v>6187</v>
      </c>
      <c r="K60">
        <v>2.5</v>
      </c>
      <c r="L60">
        <v>29.784999999999997</v>
      </c>
      <c r="M60">
        <v>89.35499999999999</v>
      </c>
      <c r="N60" t="s">
        <v>22574</v>
      </c>
      <c r="O60" t="s">
        <v>22575</v>
      </c>
      <c r="P60" t="str">
        <f>_xlfn.XLOOKUP(orders_final[[#This Row],[Customer ID]], customers!$A$1:$A$1001, customers!$I$1:$I$1001, 0)</f>
        <v>Yes</v>
      </c>
    </row>
    <row r="61" spans="1:16" x14ac:dyDescent="0.3">
      <c r="A61" t="s">
        <v>822</v>
      </c>
      <c r="B61" s="10">
        <v>44537</v>
      </c>
      <c r="C61" t="s">
        <v>823</v>
      </c>
      <c r="D61" t="s">
        <v>6160</v>
      </c>
      <c r="E61">
        <v>3</v>
      </c>
      <c r="F61" t="s">
        <v>824</v>
      </c>
      <c r="G61" t="s">
        <v>825</v>
      </c>
      <c r="H61" t="s">
        <v>19</v>
      </c>
      <c r="I61" t="s">
        <v>6195</v>
      </c>
      <c r="J61" t="s">
        <v>6188</v>
      </c>
      <c r="K61">
        <v>0.5</v>
      </c>
      <c r="L61">
        <v>8.73</v>
      </c>
      <c r="M61">
        <v>26.19</v>
      </c>
      <c r="N61" t="s">
        <v>22574</v>
      </c>
      <c r="O61" t="s">
        <v>22569</v>
      </c>
      <c r="P61" t="str">
        <f>_xlfn.XLOOKUP(orders_final[[#This Row],[Customer ID]], customers!$A$1:$A$1001, customers!$I$1:$I$1001, 0)</f>
        <v>Yes</v>
      </c>
    </row>
    <row r="62" spans="1:16" x14ac:dyDescent="0.3">
      <c r="A62" t="s">
        <v>827</v>
      </c>
      <c r="B62" s="10">
        <v>44252</v>
      </c>
      <c r="C62" t="s">
        <v>828</v>
      </c>
      <c r="D62" t="s">
        <v>6168</v>
      </c>
      <c r="E62">
        <v>5</v>
      </c>
      <c r="F62" t="s">
        <v>829</v>
      </c>
      <c r="G62" t="s">
        <v>830</v>
      </c>
      <c r="H62" t="s">
        <v>19</v>
      </c>
      <c r="I62" t="s">
        <v>6193</v>
      </c>
      <c r="J62" t="s">
        <v>6187</v>
      </c>
      <c r="K62">
        <v>2.5</v>
      </c>
      <c r="L62">
        <v>22.884999999999998</v>
      </c>
      <c r="M62">
        <v>114.42499999999998</v>
      </c>
      <c r="N62" t="s">
        <v>22571</v>
      </c>
      <c r="O62" t="s">
        <v>22575</v>
      </c>
      <c r="P62" t="str">
        <f>_xlfn.XLOOKUP(orders_final[[#This Row],[Customer ID]], customers!$A$1:$A$1001, customers!$I$1:$I$1001, 0)</f>
        <v>No</v>
      </c>
    </row>
    <row r="63" spans="1:16" x14ac:dyDescent="0.3">
      <c r="A63" t="s">
        <v>833</v>
      </c>
      <c r="B63" s="10">
        <v>43521</v>
      </c>
      <c r="C63" t="s">
        <v>834</v>
      </c>
      <c r="D63" t="s">
        <v>6172</v>
      </c>
      <c r="E63">
        <v>5</v>
      </c>
      <c r="F63" t="s">
        <v>835</v>
      </c>
      <c r="G63" t="s">
        <v>22573</v>
      </c>
      <c r="H63" t="s">
        <v>28</v>
      </c>
      <c r="I63" t="s">
        <v>6192</v>
      </c>
      <c r="J63" t="s">
        <v>6187</v>
      </c>
      <c r="K63">
        <v>0.5</v>
      </c>
      <c r="L63">
        <v>5.3699999999999992</v>
      </c>
      <c r="M63">
        <v>26.849999999999994</v>
      </c>
      <c r="N63" t="s">
        <v>22568</v>
      </c>
      <c r="O63" t="s">
        <v>22575</v>
      </c>
      <c r="P63" t="str">
        <f>_xlfn.XLOOKUP(orders_final[[#This Row],[Customer ID]], customers!$A$1:$A$1001, customers!$I$1:$I$1001, 0)</f>
        <v>Yes</v>
      </c>
    </row>
    <row r="64" spans="1:16" x14ac:dyDescent="0.3">
      <c r="A64" t="s">
        <v>838</v>
      </c>
      <c r="B64" s="10">
        <v>43505</v>
      </c>
      <c r="C64" t="s">
        <v>839</v>
      </c>
      <c r="D64" t="s">
        <v>6145</v>
      </c>
      <c r="E64">
        <v>5</v>
      </c>
      <c r="F64" t="s">
        <v>840</v>
      </c>
      <c r="G64" t="s">
        <v>22573</v>
      </c>
      <c r="H64" t="s">
        <v>19</v>
      </c>
      <c r="I64" t="s">
        <v>6195</v>
      </c>
      <c r="J64" t="s">
        <v>6186</v>
      </c>
      <c r="K64">
        <v>0.2</v>
      </c>
      <c r="L64">
        <v>4.7549999999999999</v>
      </c>
      <c r="M64">
        <v>23.774999999999999</v>
      </c>
      <c r="N64" t="s">
        <v>22574</v>
      </c>
      <c r="O64" t="s">
        <v>22572</v>
      </c>
      <c r="P64" t="str">
        <f>_xlfn.XLOOKUP(orders_final[[#This Row],[Customer ID]], customers!$A$1:$A$1001, customers!$I$1:$I$1001, 0)</f>
        <v>Yes</v>
      </c>
    </row>
    <row r="65" spans="1:16" x14ac:dyDescent="0.3">
      <c r="A65" t="s">
        <v>843</v>
      </c>
      <c r="B65" s="10">
        <v>43868</v>
      </c>
      <c r="C65" t="s">
        <v>844</v>
      </c>
      <c r="D65" t="s">
        <v>6157</v>
      </c>
      <c r="E65">
        <v>1</v>
      </c>
      <c r="F65" t="s">
        <v>845</v>
      </c>
      <c r="G65" t="s">
        <v>846</v>
      </c>
      <c r="H65" t="s">
        <v>19</v>
      </c>
      <c r="I65" t="s">
        <v>6193</v>
      </c>
      <c r="J65" t="s">
        <v>6188</v>
      </c>
      <c r="K65">
        <v>0.5</v>
      </c>
      <c r="L65">
        <v>6.75</v>
      </c>
      <c r="M65">
        <v>6.75</v>
      </c>
      <c r="N65" t="s">
        <v>22571</v>
      </c>
      <c r="O65" t="s">
        <v>22569</v>
      </c>
      <c r="P65" t="str">
        <f>_xlfn.XLOOKUP(orders_final[[#This Row],[Customer ID]], customers!$A$1:$A$1001, customers!$I$1:$I$1001, 0)</f>
        <v>No</v>
      </c>
    </row>
    <row r="66" spans="1:16" x14ac:dyDescent="0.3">
      <c r="A66" t="s">
        <v>849</v>
      </c>
      <c r="B66" s="10">
        <v>43913</v>
      </c>
      <c r="C66" t="s">
        <v>850</v>
      </c>
      <c r="D66" t="s">
        <v>6146</v>
      </c>
      <c r="E66">
        <v>6</v>
      </c>
      <c r="F66" t="s">
        <v>851</v>
      </c>
      <c r="G66" t="s">
        <v>22573</v>
      </c>
      <c r="H66" t="s">
        <v>19</v>
      </c>
      <c r="I66" t="s">
        <v>6192</v>
      </c>
      <c r="J66" t="s">
        <v>6188</v>
      </c>
      <c r="K66">
        <v>0.5</v>
      </c>
      <c r="L66">
        <v>5.97</v>
      </c>
      <c r="M66">
        <v>35.82</v>
      </c>
      <c r="N66" t="s">
        <v>22568</v>
      </c>
      <c r="O66" t="s">
        <v>22569</v>
      </c>
      <c r="P66" t="str">
        <f>_xlfn.XLOOKUP(orders_final[[#This Row],[Customer ID]], customers!$A$1:$A$1001, customers!$I$1:$I$1001, 0)</f>
        <v>Yes</v>
      </c>
    </row>
    <row r="67" spans="1:16" x14ac:dyDescent="0.3">
      <c r="A67" t="s">
        <v>854</v>
      </c>
      <c r="B67" s="10">
        <v>44626</v>
      </c>
      <c r="C67" t="s">
        <v>855</v>
      </c>
      <c r="D67" t="s">
        <v>6149</v>
      </c>
      <c r="E67">
        <v>4</v>
      </c>
      <c r="F67" t="s">
        <v>856</v>
      </c>
      <c r="G67" t="s">
        <v>857</v>
      </c>
      <c r="H67" t="s">
        <v>19</v>
      </c>
      <c r="I67" t="s">
        <v>6192</v>
      </c>
      <c r="J67" t="s">
        <v>6187</v>
      </c>
      <c r="K67">
        <v>2.5</v>
      </c>
      <c r="L67">
        <v>20.584999999999997</v>
      </c>
      <c r="M67">
        <v>82.339999999999989</v>
      </c>
      <c r="N67" t="s">
        <v>22568</v>
      </c>
      <c r="O67" t="s">
        <v>22575</v>
      </c>
      <c r="P67" t="str">
        <f>_xlfn.XLOOKUP(orders_final[[#This Row],[Customer ID]], customers!$A$1:$A$1001, customers!$I$1:$I$1001, 0)</f>
        <v>Yes</v>
      </c>
    </row>
    <row r="68" spans="1:16" x14ac:dyDescent="0.3">
      <c r="A68" t="s">
        <v>860</v>
      </c>
      <c r="B68" s="10">
        <v>44666</v>
      </c>
      <c r="C68" t="s">
        <v>861</v>
      </c>
      <c r="D68" t="s">
        <v>6173</v>
      </c>
      <c r="E68">
        <v>1</v>
      </c>
      <c r="F68" t="s">
        <v>862</v>
      </c>
      <c r="G68" t="s">
        <v>863</v>
      </c>
      <c r="H68" t="s">
        <v>19</v>
      </c>
      <c r="I68" t="s">
        <v>6192</v>
      </c>
      <c r="J68" t="s">
        <v>6186</v>
      </c>
      <c r="K68">
        <v>0.5</v>
      </c>
      <c r="L68">
        <v>7.169999999999999</v>
      </c>
      <c r="M68">
        <v>7.169999999999999</v>
      </c>
      <c r="N68" t="s">
        <v>22568</v>
      </c>
      <c r="O68" t="s">
        <v>22572</v>
      </c>
      <c r="P68" t="str">
        <f>_xlfn.XLOOKUP(orders_final[[#This Row],[Customer ID]], customers!$A$1:$A$1001, customers!$I$1:$I$1001, 0)</f>
        <v>Yes</v>
      </c>
    </row>
    <row r="69" spans="1:16" x14ac:dyDescent="0.3">
      <c r="A69" t="s">
        <v>866</v>
      </c>
      <c r="B69" s="10">
        <v>44519</v>
      </c>
      <c r="C69" t="s">
        <v>867</v>
      </c>
      <c r="D69" t="s">
        <v>6145</v>
      </c>
      <c r="E69">
        <v>2</v>
      </c>
      <c r="F69" t="s">
        <v>868</v>
      </c>
      <c r="G69" t="s">
        <v>869</v>
      </c>
      <c r="H69" t="s">
        <v>19</v>
      </c>
      <c r="I69" t="s">
        <v>6195</v>
      </c>
      <c r="J69" t="s">
        <v>6186</v>
      </c>
      <c r="K69">
        <v>0.2</v>
      </c>
      <c r="L69">
        <v>4.7549999999999999</v>
      </c>
      <c r="M69">
        <v>9.51</v>
      </c>
      <c r="N69" t="s">
        <v>22574</v>
      </c>
      <c r="O69" t="s">
        <v>22572</v>
      </c>
      <c r="P69" t="str">
        <f>_xlfn.XLOOKUP(orders_final[[#This Row],[Customer ID]], customers!$A$1:$A$1001, customers!$I$1:$I$1001, 0)</f>
        <v>No</v>
      </c>
    </row>
    <row r="70" spans="1:16" x14ac:dyDescent="0.3">
      <c r="A70" t="s">
        <v>872</v>
      </c>
      <c r="B70" s="10">
        <v>43754</v>
      </c>
      <c r="C70" t="s">
        <v>873</v>
      </c>
      <c r="D70" t="s">
        <v>6174</v>
      </c>
      <c r="E70">
        <v>1</v>
      </c>
      <c r="F70" t="s">
        <v>874</v>
      </c>
      <c r="G70" t="s">
        <v>875</v>
      </c>
      <c r="H70" t="s">
        <v>19</v>
      </c>
      <c r="I70" t="s">
        <v>6192</v>
      </c>
      <c r="J70" t="s">
        <v>6188</v>
      </c>
      <c r="K70">
        <v>0.2</v>
      </c>
      <c r="L70">
        <v>2.9849999999999999</v>
      </c>
      <c r="M70">
        <v>2.9849999999999999</v>
      </c>
      <c r="N70" t="s">
        <v>22568</v>
      </c>
      <c r="O70" t="s">
        <v>22569</v>
      </c>
      <c r="P70" t="str">
        <f>_xlfn.XLOOKUP(orders_final[[#This Row],[Customer ID]], customers!$A$1:$A$1001, customers!$I$1:$I$1001, 0)</f>
        <v>No</v>
      </c>
    </row>
    <row r="71" spans="1:16" x14ac:dyDescent="0.3">
      <c r="A71" t="s">
        <v>878</v>
      </c>
      <c r="B71" s="10">
        <v>43795</v>
      </c>
      <c r="C71" t="s">
        <v>879</v>
      </c>
      <c r="D71" t="s">
        <v>6138</v>
      </c>
      <c r="E71">
        <v>6</v>
      </c>
      <c r="F71" t="s">
        <v>880</v>
      </c>
      <c r="G71" t="s">
        <v>881</v>
      </c>
      <c r="H71" t="s">
        <v>28</v>
      </c>
      <c r="I71" t="s">
        <v>6192</v>
      </c>
      <c r="J71" t="s">
        <v>6188</v>
      </c>
      <c r="K71">
        <v>1</v>
      </c>
      <c r="L71">
        <v>9.9499999999999993</v>
      </c>
      <c r="M71">
        <v>59.699999999999996</v>
      </c>
      <c r="N71" t="s">
        <v>22568</v>
      </c>
      <c r="O71" t="s">
        <v>22569</v>
      </c>
      <c r="P71" t="str">
        <f>_xlfn.XLOOKUP(orders_final[[#This Row],[Customer ID]], customers!$A$1:$A$1001, customers!$I$1:$I$1001, 0)</f>
        <v>Yes</v>
      </c>
    </row>
    <row r="72" spans="1:16" x14ac:dyDescent="0.3">
      <c r="A72" t="s">
        <v>885</v>
      </c>
      <c r="B72" s="10">
        <v>43646</v>
      </c>
      <c r="C72" t="s">
        <v>886</v>
      </c>
      <c r="D72" t="s">
        <v>6148</v>
      </c>
      <c r="E72">
        <v>4</v>
      </c>
      <c r="F72" t="s">
        <v>887</v>
      </c>
      <c r="G72" t="s">
        <v>888</v>
      </c>
      <c r="H72" t="s">
        <v>19</v>
      </c>
      <c r="I72" t="s">
        <v>6194</v>
      </c>
      <c r="J72" t="s">
        <v>6186</v>
      </c>
      <c r="K72">
        <v>2.5</v>
      </c>
      <c r="L72">
        <v>34.154999999999994</v>
      </c>
      <c r="M72">
        <v>136.61999999999998</v>
      </c>
      <c r="N72" t="s">
        <v>22570</v>
      </c>
      <c r="O72" t="s">
        <v>22572</v>
      </c>
      <c r="P72" t="str">
        <f>_xlfn.XLOOKUP(orders_final[[#This Row],[Customer ID]], customers!$A$1:$A$1001, customers!$I$1:$I$1001, 0)</f>
        <v>No</v>
      </c>
    </row>
    <row r="73" spans="1:16" x14ac:dyDescent="0.3">
      <c r="A73" t="s">
        <v>891</v>
      </c>
      <c r="B73" s="10">
        <v>44200</v>
      </c>
      <c r="C73" t="s">
        <v>892</v>
      </c>
      <c r="D73" t="s">
        <v>6145</v>
      </c>
      <c r="E73">
        <v>2</v>
      </c>
      <c r="F73" t="s">
        <v>893</v>
      </c>
      <c r="G73" t="s">
        <v>894</v>
      </c>
      <c r="H73" t="s">
        <v>318</v>
      </c>
      <c r="I73" t="s">
        <v>6195</v>
      </c>
      <c r="J73" t="s">
        <v>6186</v>
      </c>
      <c r="K73">
        <v>0.2</v>
      </c>
      <c r="L73">
        <v>4.7549999999999999</v>
      </c>
      <c r="M73">
        <v>9.51</v>
      </c>
      <c r="N73" t="s">
        <v>22574</v>
      </c>
      <c r="O73" t="s">
        <v>22572</v>
      </c>
      <c r="P73" t="str">
        <f>_xlfn.XLOOKUP(orders_final[[#This Row],[Customer ID]], customers!$A$1:$A$1001, customers!$I$1:$I$1001, 0)</f>
        <v>No</v>
      </c>
    </row>
    <row r="74" spans="1:16" x14ac:dyDescent="0.3">
      <c r="A74" t="s">
        <v>897</v>
      </c>
      <c r="B74" s="10">
        <v>44131</v>
      </c>
      <c r="C74" t="s">
        <v>898</v>
      </c>
      <c r="D74" t="s">
        <v>6175</v>
      </c>
      <c r="E74">
        <v>3</v>
      </c>
      <c r="F74" t="s">
        <v>899</v>
      </c>
      <c r="G74" t="s">
        <v>22573</v>
      </c>
      <c r="H74" t="s">
        <v>19</v>
      </c>
      <c r="I74" t="s">
        <v>6193</v>
      </c>
      <c r="J74" t="s">
        <v>6188</v>
      </c>
      <c r="K74">
        <v>2.5</v>
      </c>
      <c r="L74">
        <v>25.874999999999996</v>
      </c>
      <c r="M74">
        <v>77.624999999999986</v>
      </c>
      <c r="N74" t="s">
        <v>22571</v>
      </c>
      <c r="O74" t="s">
        <v>22569</v>
      </c>
      <c r="P74" t="str">
        <f>_xlfn.XLOOKUP(orders_final[[#This Row],[Customer ID]], customers!$A$1:$A$1001, customers!$I$1:$I$1001, 0)</f>
        <v>No</v>
      </c>
    </row>
    <row r="75" spans="1:16" x14ac:dyDescent="0.3">
      <c r="A75" t="s">
        <v>902</v>
      </c>
      <c r="B75" s="10">
        <v>44362</v>
      </c>
      <c r="C75" t="s">
        <v>903</v>
      </c>
      <c r="D75" t="s">
        <v>6159</v>
      </c>
      <c r="E75">
        <v>5</v>
      </c>
      <c r="F75" t="s">
        <v>904</v>
      </c>
      <c r="G75" t="s">
        <v>22573</v>
      </c>
      <c r="H75" t="s">
        <v>19</v>
      </c>
      <c r="I75" t="s">
        <v>6195</v>
      </c>
      <c r="J75" t="s">
        <v>6188</v>
      </c>
      <c r="K75">
        <v>0.2</v>
      </c>
      <c r="L75">
        <v>4.3650000000000002</v>
      </c>
      <c r="M75">
        <v>21.825000000000003</v>
      </c>
      <c r="N75" t="s">
        <v>22574</v>
      </c>
      <c r="O75" t="s">
        <v>22569</v>
      </c>
      <c r="P75" t="str">
        <f>_xlfn.XLOOKUP(orders_final[[#This Row],[Customer ID]], customers!$A$1:$A$1001, customers!$I$1:$I$1001, 0)</f>
        <v>Yes</v>
      </c>
    </row>
    <row r="76" spans="1:16" x14ac:dyDescent="0.3">
      <c r="A76" t="s">
        <v>907</v>
      </c>
      <c r="B76" s="10">
        <v>44396</v>
      </c>
      <c r="C76" t="s">
        <v>908</v>
      </c>
      <c r="D76" t="s">
        <v>6176</v>
      </c>
      <c r="E76">
        <v>2</v>
      </c>
      <c r="F76" t="s">
        <v>909</v>
      </c>
      <c r="G76" t="s">
        <v>910</v>
      </c>
      <c r="H76" t="s">
        <v>19</v>
      </c>
      <c r="I76" t="s">
        <v>6194</v>
      </c>
      <c r="J76" t="s">
        <v>6186</v>
      </c>
      <c r="K76">
        <v>0.5</v>
      </c>
      <c r="L76">
        <v>8.91</v>
      </c>
      <c r="M76">
        <v>17.82</v>
      </c>
      <c r="N76" t="s">
        <v>22570</v>
      </c>
      <c r="O76" t="s">
        <v>22572</v>
      </c>
      <c r="P76" t="str">
        <f>_xlfn.XLOOKUP(orders_final[[#This Row],[Customer ID]], customers!$A$1:$A$1001, customers!$I$1:$I$1001, 0)</f>
        <v>Yes</v>
      </c>
    </row>
    <row r="77" spans="1:16" x14ac:dyDescent="0.3">
      <c r="A77" t="s">
        <v>913</v>
      </c>
      <c r="B77" s="10">
        <v>44400</v>
      </c>
      <c r="C77" t="s">
        <v>914</v>
      </c>
      <c r="D77" t="s">
        <v>6177</v>
      </c>
      <c r="E77">
        <v>6</v>
      </c>
      <c r="F77" t="s">
        <v>915</v>
      </c>
      <c r="G77" t="s">
        <v>916</v>
      </c>
      <c r="H77" t="s">
        <v>318</v>
      </c>
      <c r="I77" t="s">
        <v>6192</v>
      </c>
      <c r="J77" t="s">
        <v>6187</v>
      </c>
      <c r="K77">
        <v>1</v>
      </c>
      <c r="L77">
        <v>8.9499999999999993</v>
      </c>
      <c r="M77">
        <v>53.699999999999996</v>
      </c>
      <c r="N77" t="s">
        <v>22568</v>
      </c>
      <c r="O77" t="s">
        <v>22575</v>
      </c>
      <c r="P77" t="str">
        <f>_xlfn.XLOOKUP(orders_final[[#This Row],[Customer ID]], customers!$A$1:$A$1001, customers!$I$1:$I$1001, 0)</f>
        <v>Yes</v>
      </c>
    </row>
    <row r="78" spans="1:16" x14ac:dyDescent="0.3">
      <c r="A78" t="s">
        <v>919</v>
      </c>
      <c r="B78" s="10">
        <v>43855</v>
      </c>
      <c r="C78" t="s">
        <v>920</v>
      </c>
      <c r="D78" t="s">
        <v>6178</v>
      </c>
      <c r="E78">
        <v>1</v>
      </c>
      <c r="F78" t="s">
        <v>921</v>
      </c>
      <c r="G78" t="s">
        <v>22573</v>
      </c>
      <c r="H78" t="s">
        <v>318</v>
      </c>
      <c r="I78" t="s">
        <v>6192</v>
      </c>
      <c r="J78" t="s">
        <v>6186</v>
      </c>
      <c r="K78">
        <v>0.2</v>
      </c>
      <c r="L78">
        <v>3.5849999999999995</v>
      </c>
      <c r="M78">
        <v>3.5849999999999995</v>
      </c>
      <c r="N78" t="s">
        <v>22568</v>
      </c>
      <c r="O78" t="s">
        <v>22572</v>
      </c>
      <c r="P78" t="str">
        <f>_xlfn.XLOOKUP(orders_final[[#This Row],[Customer ID]], customers!$A$1:$A$1001, customers!$I$1:$I$1001, 0)</f>
        <v>Yes</v>
      </c>
    </row>
    <row r="79" spans="1:16" x14ac:dyDescent="0.3">
      <c r="A79" t="s">
        <v>924</v>
      </c>
      <c r="B79" s="10">
        <v>43594</v>
      </c>
      <c r="C79" t="s">
        <v>925</v>
      </c>
      <c r="D79" t="s">
        <v>6153</v>
      </c>
      <c r="E79">
        <v>2</v>
      </c>
      <c r="F79" t="s">
        <v>926</v>
      </c>
      <c r="G79" t="s">
        <v>927</v>
      </c>
      <c r="H79" t="s">
        <v>19</v>
      </c>
      <c r="I79" t="s">
        <v>6194</v>
      </c>
      <c r="J79" t="s">
        <v>6187</v>
      </c>
      <c r="K79">
        <v>0.2</v>
      </c>
      <c r="L79">
        <v>3.645</v>
      </c>
      <c r="M79">
        <v>7.29</v>
      </c>
      <c r="N79" t="s">
        <v>22570</v>
      </c>
      <c r="O79" t="s">
        <v>22575</v>
      </c>
      <c r="P79" t="str">
        <f>_xlfn.XLOOKUP(orders_final[[#This Row],[Customer ID]], customers!$A$1:$A$1001, customers!$I$1:$I$1001, 0)</f>
        <v>No</v>
      </c>
    </row>
    <row r="80" spans="1:16" x14ac:dyDescent="0.3">
      <c r="A80" t="s">
        <v>930</v>
      </c>
      <c r="B80" s="10">
        <v>43920</v>
      </c>
      <c r="C80" t="s">
        <v>931</v>
      </c>
      <c r="D80" t="s">
        <v>6157</v>
      </c>
      <c r="E80">
        <v>6</v>
      </c>
      <c r="F80" t="s">
        <v>932</v>
      </c>
      <c r="G80" t="s">
        <v>933</v>
      </c>
      <c r="H80" t="s">
        <v>19</v>
      </c>
      <c r="I80" t="s">
        <v>6193</v>
      </c>
      <c r="J80" t="s">
        <v>6188</v>
      </c>
      <c r="K80">
        <v>0.5</v>
      </c>
      <c r="L80">
        <v>6.75</v>
      </c>
      <c r="M80">
        <v>40.5</v>
      </c>
      <c r="N80" t="s">
        <v>22571</v>
      </c>
      <c r="O80" t="s">
        <v>22569</v>
      </c>
      <c r="P80" t="str">
        <f>_xlfn.XLOOKUP(orders_final[[#This Row],[Customer ID]], customers!$A$1:$A$1001, customers!$I$1:$I$1001, 0)</f>
        <v>Yes</v>
      </c>
    </row>
    <row r="81" spans="1:16" x14ac:dyDescent="0.3">
      <c r="A81" t="s">
        <v>936</v>
      </c>
      <c r="B81" s="10">
        <v>44633</v>
      </c>
      <c r="C81" t="s">
        <v>937</v>
      </c>
      <c r="D81" t="s">
        <v>6179</v>
      </c>
      <c r="E81">
        <v>4</v>
      </c>
      <c r="F81" t="s">
        <v>938</v>
      </c>
      <c r="G81" t="s">
        <v>939</v>
      </c>
      <c r="H81" t="s">
        <v>19</v>
      </c>
      <c r="I81" t="s">
        <v>6192</v>
      </c>
      <c r="J81" t="s">
        <v>6186</v>
      </c>
      <c r="K81">
        <v>1</v>
      </c>
      <c r="L81">
        <v>11.95</v>
      </c>
      <c r="M81">
        <v>47.8</v>
      </c>
      <c r="N81" t="s">
        <v>22568</v>
      </c>
      <c r="O81" t="s">
        <v>22572</v>
      </c>
      <c r="P81" t="str">
        <f>_xlfn.XLOOKUP(orders_final[[#This Row],[Customer ID]], customers!$A$1:$A$1001, customers!$I$1:$I$1001, 0)</f>
        <v>No</v>
      </c>
    </row>
    <row r="82" spans="1:16" x14ac:dyDescent="0.3">
      <c r="A82" t="s">
        <v>942</v>
      </c>
      <c r="B82" s="10">
        <v>43572</v>
      </c>
      <c r="C82" t="s">
        <v>943</v>
      </c>
      <c r="D82" t="s">
        <v>6180</v>
      </c>
      <c r="E82">
        <v>5</v>
      </c>
      <c r="F82" t="s">
        <v>944</v>
      </c>
      <c r="G82" t="s">
        <v>945</v>
      </c>
      <c r="H82" t="s">
        <v>19</v>
      </c>
      <c r="I82" t="s">
        <v>6193</v>
      </c>
      <c r="J82" t="s">
        <v>6186</v>
      </c>
      <c r="K82">
        <v>0.5</v>
      </c>
      <c r="L82">
        <v>7.77</v>
      </c>
      <c r="M82">
        <v>38.849999999999994</v>
      </c>
      <c r="N82" t="s">
        <v>22571</v>
      </c>
      <c r="O82" t="s">
        <v>22572</v>
      </c>
      <c r="P82" t="str">
        <f>_xlfn.XLOOKUP(orders_final[[#This Row],[Customer ID]], customers!$A$1:$A$1001, customers!$I$1:$I$1001, 0)</f>
        <v>Yes</v>
      </c>
    </row>
    <row r="83" spans="1:16" x14ac:dyDescent="0.3">
      <c r="A83" t="s">
        <v>948</v>
      </c>
      <c r="B83" s="10">
        <v>43763</v>
      </c>
      <c r="C83" t="s">
        <v>949</v>
      </c>
      <c r="D83" t="s">
        <v>6164</v>
      </c>
      <c r="E83">
        <v>3</v>
      </c>
      <c r="F83" t="s">
        <v>950</v>
      </c>
      <c r="G83" t="s">
        <v>951</v>
      </c>
      <c r="H83" t="s">
        <v>19</v>
      </c>
      <c r="I83" t="s">
        <v>6195</v>
      </c>
      <c r="J83" t="s">
        <v>6186</v>
      </c>
      <c r="K83">
        <v>2.5</v>
      </c>
      <c r="L83">
        <v>36.454999999999998</v>
      </c>
      <c r="M83">
        <v>109.36499999999999</v>
      </c>
      <c r="N83" t="s">
        <v>22574</v>
      </c>
      <c r="O83" t="s">
        <v>22572</v>
      </c>
      <c r="P83" t="str">
        <f>_xlfn.XLOOKUP(orders_final[[#This Row],[Customer ID]], customers!$A$1:$A$1001, customers!$I$1:$I$1001, 0)</f>
        <v>Yes</v>
      </c>
    </row>
    <row r="84" spans="1:16" x14ac:dyDescent="0.3">
      <c r="A84" t="s">
        <v>954</v>
      </c>
      <c r="B84" s="10">
        <v>43721</v>
      </c>
      <c r="C84" t="s">
        <v>955</v>
      </c>
      <c r="D84" t="s">
        <v>6181</v>
      </c>
      <c r="E84">
        <v>3</v>
      </c>
      <c r="F84" t="s">
        <v>956</v>
      </c>
      <c r="G84" t="s">
        <v>957</v>
      </c>
      <c r="H84" t="s">
        <v>318</v>
      </c>
      <c r="I84" t="s">
        <v>6195</v>
      </c>
      <c r="J84" t="s">
        <v>6188</v>
      </c>
      <c r="K84">
        <v>2.5</v>
      </c>
      <c r="L84">
        <v>33.464999999999996</v>
      </c>
      <c r="M84">
        <v>100.39499999999998</v>
      </c>
      <c r="N84" t="s">
        <v>22574</v>
      </c>
      <c r="O84" t="s">
        <v>22569</v>
      </c>
      <c r="P84" t="str">
        <f>_xlfn.XLOOKUP(orders_final[[#This Row],[Customer ID]], customers!$A$1:$A$1001, customers!$I$1:$I$1001, 0)</f>
        <v>Yes</v>
      </c>
    </row>
    <row r="85" spans="1:16" x14ac:dyDescent="0.3">
      <c r="A85" t="s">
        <v>960</v>
      </c>
      <c r="B85" s="10">
        <v>43933</v>
      </c>
      <c r="C85" t="s">
        <v>961</v>
      </c>
      <c r="D85" t="s">
        <v>6149</v>
      </c>
      <c r="E85">
        <v>4</v>
      </c>
      <c r="F85" t="s">
        <v>962</v>
      </c>
      <c r="G85" t="s">
        <v>22573</v>
      </c>
      <c r="H85" t="s">
        <v>19</v>
      </c>
      <c r="I85" t="s">
        <v>6192</v>
      </c>
      <c r="J85" t="s">
        <v>6187</v>
      </c>
      <c r="K85">
        <v>2.5</v>
      </c>
      <c r="L85">
        <v>20.584999999999997</v>
      </c>
      <c r="M85">
        <v>82.339999999999989</v>
      </c>
      <c r="N85" t="s">
        <v>22568</v>
      </c>
      <c r="O85" t="s">
        <v>22575</v>
      </c>
      <c r="P85" t="str">
        <f>_xlfn.XLOOKUP(orders_final[[#This Row],[Customer ID]], customers!$A$1:$A$1001, customers!$I$1:$I$1001, 0)</f>
        <v>Yes</v>
      </c>
    </row>
    <row r="86" spans="1:16" x14ac:dyDescent="0.3">
      <c r="A86" t="s">
        <v>965</v>
      </c>
      <c r="B86" s="10">
        <v>43783</v>
      </c>
      <c r="C86" t="s">
        <v>966</v>
      </c>
      <c r="D86" t="s">
        <v>6161</v>
      </c>
      <c r="E86">
        <v>1</v>
      </c>
      <c r="F86" t="s">
        <v>967</v>
      </c>
      <c r="G86" t="s">
        <v>968</v>
      </c>
      <c r="H86" t="s">
        <v>19</v>
      </c>
      <c r="I86" t="s">
        <v>6195</v>
      </c>
      <c r="J86" t="s">
        <v>6186</v>
      </c>
      <c r="K86">
        <v>0.5</v>
      </c>
      <c r="L86">
        <v>9.51</v>
      </c>
      <c r="M86">
        <v>9.51</v>
      </c>
      <c r="N86" t="s">
        <v>22574</v>
      </c>
      <c r="O86" t="s">
        <v>22572</v>
      </c>
      <c r="P86" t="str">
        <f>_xlfn.XLOOKUP(orders_final[[#This Row],[Customer ID]], customers!$A$1:$A$1001, customers!$I$1:$I$1001, 0)</f>
        <v>No</v>
      </c>
    </row>
    <row r="87" spans="1:16" x14ac:dyDescent="0.3">
      <c r="A87" t="s">
        <v>971</v>
      </c>
      <c r="B87" s="10">
        <v>43664</v>
      </c>
      <c r="C87" t="s">
        <v>972</v>
      </c>
      <c r="D87" t="s">
        <v>6182</v>
      </c>
      <c r="E87">
        <v>3</v>
      </c>
      <c r="F87" t="s">
        <v>973</v>
      </c>
      <c r="G87" t="s">
        <v>974</v>
      </c>
      <c r="H87" t="s">
        <v>19</v>
      </c>
      <c r="I87" t="s">
        <v>6193</v>
      </c>
      <c r="J87" t="s">
        <v>6186</v>
      </c>
      <c r="K87">
        <v>2.5</v>
      </c>
      <c r="L87">
        <v>29.784999999999997</v>
      </c>
      <c r="M87">
        <v>89.35499999999999</v>
      </c>
      <c r="N87" t="s">
        <v>22571</v>
      </c>
      <c r="O87" t="s">
        <v>22572</v>
      </c>
      <c r="P87" t="str">
        <f>_xlfn.XLOOKUP(orders_final[[#This Row],[Customer ID]], customers!$A$1:$A$1001, customers!$I$1:$I$1001, 0)</f>
        <v>No</v>
      </c>
    </row>
    <row r="88" spans="1:16" x14ac:dyDescent="0.3">
      <c r="A88" t="s">
        <v>971</v>
      </c>
      <c r="B88" s="10">
        <v>43664</v>
      </c>
      <c r="C88" t="s">
        <v>972</v>
      </c>
      <c r="D88" t="s">
        <v>6154</v>
      </c>
      <c r="E88">
        <v>4</v>
      </c>
      <c r="F88" t="s">
        <v>973</v>
      </c>
      <c r="G88" t="s">
        <v>974</v>
      </c>
      <c r="H88" t="s">
        <v>19</v>
      </c>
      <c r="I88" t="s">
        <v>6193</v>
      </c>
      <c r="J88" t="s">
        <v>6187</v>
      </c>
      <c r="K88">
        <v>0.2</v>
      </c>
      <c r="L88">
        <v>2.9849999999999999</v>
      </c>
      <c r="M88">
        <v>11.94</v>
      </c>
      <c r="N88" t="s">
        <v>22571</v>
      </c>
      <c r="O88" t="s">
        <v>22575</v>
      </c>
      <c r="P88" t="str">
        <f>_xlfn.XLOOKUP(orders_final[[#This Row],[Customer ID]], customers!$A$1:$A$1001, customers!$I$1:$I$1001, 0)</f>
        <v>No</v>
      </c>
    </row>
    <row r="89" spans="1:16" x14ac:dyDescent="0.3">
      <c r="A89" t="s">
        <v>980</v>
      </c>
      <c r="B89" s="10">
        <v>44289</v>
      </c>
      <c r="C89" t="s">
        <v>981</v>
      </c>
      <c r="D89" t="s">
        <v>6155</v>
      </c>
      <c r="E89">
        <v>3</v>
      </c>
      <c r="F89" t="s">
        <v>982</v>
      </c>
      <c r="G89" t="s">
        <v>983</v>
      </c>
      <c r="H89" t="s">
        <v>19</v>
      </c>
      <c r="I89" t="s">
        <v>6193</v>
      </c>
      <c r="J89" t="s">
        <v>6188</v>
      </c>
      <c r="K89">
        <v>1</v>
      </c>
      <c r="L89">
        <v>11.25</v>
      </c>
      <c r="M89">
        <v>33.75</v>
      </c>
      <c r="N89" t="s">
        <v>22571</v>
      </c>
      <c r="O89" t="s">
        <v>22569</v>
      </c>
      <c r="P89" t="str">
        <f>_xlfn.XLOOKUP(orders_final[[#This Row],[Customer ID]], customers!$A$1:$A$1001, customers!$I$1:$I$1001, 0)</f>
        <v>No</v>
      </c>
    </row>
    <row r="90" spans="1:16" x14ac:dyDescent="0.3">
      <c r="A90" t="s">
        <v>985</v>
      </c>
      <c r="B90" s="10">
        <v>44284</v>
      </c>
      <c r="C90" t="s">
        <v>986</v>
      </c>
      <c r="D90" t="s">
        <v>6179</v>
      </c>
      <c r="E90">
        <v>3</v>
      </c>
      <c r="F90" t="s">
        <v>987</v>
      </c>
      <c r="G90" t="s">
        <v>988</v>
      </c>
      <c r="H90" t="s">
        <v>19</v>
      </c>
      <c r="I90" t="s">
        <v>6192</v>
      </c>
      <c r="J90" t="s">
        <v>6186</v>
      </c>
      <c r="K90">
        <v>1</v>
      </c>
      <c r="L90">
        <v>11.95</v>
      </c>
      <c r="M90">
        <v>35.849999999999994</v>
      </c>
      <c r="N90" t="s">
        <v>22568</v>
      </c>
      <c r="O90" t="s">
        <v>22572</v>
      </c>
      <c r="P90" t="str">
        <f>_xlfn.XLOOKUP(orders_final[[#This Row],[Customer ID]], customers!$A$1:$A$1001, customers!$I$1:$I$1001, 0)</f>
        <v>No</v>
      </c>
    </row>
    <row r="91" spans="1:16" x14ac:dyDescent="0.3">
      <c r="A91" t="s">
        <v>990</v>
      </c>
      <c r="B91" s="10">
        <v>44545</v>
      </c>
      <c r="C91" t="s">
        <v>991</v>
      </c>
      <c r="D91" t="s">
        <v>6140</v>
      </c>
      <c r="E91">
        <v>6</v>
      </c>
      <c r="F91" t="s">
        <v>992</v>
      </c>
      <c r="G91" t="s">
        <v>993</v>
      </c>
      <c r="H91" t="s">
        <v>19</v>
      </c>
      <c r="I91" t="s">
        <v>6193</v>
      </c>
      <c r="J91" t="s">
        <v>6186</v>
      </c>
      <c r="K91">
        <v>1</v>
      </c>
      <c r="L91">
        <v>12.95</v>
      </c>
      <c r="M91">
        <v>77.699999999999989</v>
      </c>
      <c r="N91" t="s">
        <v>22571</v>
      </c>
      <c r="O91" t="s">
        <v>22572</v>
      </c>
      <c r="P91" t="str">
        <f>_xlfn.XLOOKUP(orders_final[[#This Row],[Customer ID]], customers!$A$1:$A$1001, customers!$I$1:$I$1001, 0)</f>
        <v>No</v>
      </c>
    </row>
    <row r="92" spans="1:16" x14ac:dyDescent="0.3">
      <c r="A92" t="s">
        <v>996</v>
      </c>
      <c r="B92" s="10">
        <v>43971</v>
      </c>
      <c r="C92" t="s">
        <v>997</v>
      </c>
      <c r="D92" t="s">
        <v>6140</v>
      </c>
      <c r="E92">
        <v>4</v>
      </c>
      <c r="F92" t="s">
        <v>998</v>
      </c>
      <c r="G92" t="s">
        <v>22573</v>
      </c>
      <c r="H92" t="s">
        <v>318</v>
      </c>
      <c r="I92" t="s">
        <v>6193</v>
      </c>
      <c r="J92" t="s">
        <v>6186</v>
      </c>
      <c r="K92">
        <v>1</v>
      </c>
      <c r="L92">
        <v>12.95</v>
      </c>
      <c r="M92">
        <v>51.8</v>
      </c>
      <c r="N92" t="s">
        <v>22571</v>
      </c>
      <c r="O92" t="s">
        <v>22572</v>
      </c>
      <c r="P92" t="str">
        <f>_xlfn.XLOOKUP(orders_final[[#This Row],[Customer ID]], customers!$A$1:$A$1001, customers!$I$1:$I$1001, 0)</f>
        <v>Yes</v>
      </c>
    </row>
    <row r="93" spans="1:16" x14ac:dyDescent="0.3">
      <c r="A93" t="s">
        <v>1001</v>
      </c>
      <c r="B93" s="10">
        <v>44137</v>
      </c>
      <c r="C93" t="s">
        <v>1002</v>
      </c>
      <c r="D93" t="s">
        <v>6175</v>
      </c>
      <c r="E93">
        <v>4</v>
      </c>
      <c r="F93" t="s">
        <v>1003</v>
      </c>
      <c r="G93" t="s">
        <v>1004</v>
      </c>
      <c r="H93" t="s">
        <v>19</v>
      </c>
      <c r="I93" t="s">
        <v>6193</v>
      </c>
      <c r="J93" t="s">
        <v>6188</v>
      </c>
      <c r="K93">
        <v>2.5</v>
      </c>
      <c r="L93">
        <v>25.874999999999996</v>
      </c>
      <c r="M93">
        <v>103.49999999999999</v>
      </c>
      <c r="N93" t="s">
        <v>22571</v>
      </c>
      <c r="O93" t="s">
        <v>22569</v>
      </c>
      <c r="P93" t="str">
        <f>_xlfn.XLOOKUP(orders_final[[#This Row],[Customer ID]], customers!$A$1:$A$1001, customers!$I$1:$I$1001, 0)</f>
        <v>No</v>
      </c>
    </row>
    <row r="94" spans="1:16" x14ac:dyDescent="0.3">
      <c r="A94" t="s">
        <v>1007</v>
      </c>
      <c r="B94" s="10">
        <v>44037</v>
      </c>
      <c r="C94" t="s">
        <v>1008</v>
      </c>
      <c r="D94" t="s">
        <v>6171</v>
      </c>
      <c r="E94">
        <v>3</v>
      </c>
      <c r="F94" t="s">
        <v>1009</v>
      </c>
      <c r="G94" t="s">
        <v>22573</v>
      </c>
      <c r="H94" t="s">
        <v>19</v>
      </c>
      <c r="I94" t="s">
        <v>6194</v>
      </c>
      <c r="J94" t="s">
        <v>6186</v>
      </c>
      <c r="K94">
        <v>1</v>
      </c>
      <c r="L94">
        <v>14.85</v>
      </c>
      <c r="M94">
        <v>44.55</v>
      </c>
      <c r="N94" t="s">
        <v>22570</v>
      </c>
      <c r="O94" t="s">
        <v>22572</v>
      </c>
      <c r="P94" t="str">
        <f>_xlfn.XLOOKUP(orders_final[[#This Row],[Customer ID]], customers!$A$1:$A$1001, customers!$I$1:$I$1001, 0)</f>
        <v>Yes</v>
      </c>
    </row>
    <row r="95" spans="1:16" x14ac:dyDescent="0.3">
      <c r="A95" t="s">
        <v>1012</v>
      </c>
      <c r="B95" s="10">
        <v>43538</v>
      </c>
      <c r="C95" t="s">
        <v>1013</v>
      </c>
      <c r="D95" t="s">
        <v>6176</v>
      </c>
      <c r="E95">
        <v>4</v>
      </c>
      <c r="F95" t="s">
        <v>1014</v>
      </c>
      <c r="G95" t="s">
        <v>1015</v>
      </c>
      <c r="H95" t="s">
        <v>28</v>
      </c>
      <c r="I95" t="s">
        <v>6194</v>
      </c>
      <c r="J95" t="s">
        <v>6186</v>
      </c>
      <c r="K95">
        <v>0.5</v>
      </c>
      <c r="L95">
        <v>8.91</v>
      </c>
      <c r="M95">
        <v>35.64</v>
      </c>
      <c r="N95" t="s">
        <v>22570</v>
      </c>
      <c r="O95" t="s">
        <v>22572</v>
      </c>
      <c r="P95" t="str">
        <f>_xlfn.XLOOKUP(orders_final[[#This Row],[Customer ID]], customers!$A$1:$A$1001, customers!$I$1:$I$1001, 0)</f>
        <v>Yes</v>
      </c>
    </row>
    <row r="96" spans="1:16" x14ac:dyDescent="0.3">
      <c r="A96" t="s">
        <v>1018</v>
      </c>
      <c r="B96" s="10">
        <v>44014</v>
      </c>
      <c r="C96" t="s">
        <v>1019</v>
      </c>
      <c r="D96" t="s">
        <v>6154</v>
      </c>
      <c r="E96">
        <v>6</v>
      </c>
      <c r="F96" t="s">
        <v>1020</v>
      </c>
      <c r="G96" t="s">
        <v>22573</v>
      </c>
      <c r="H96" t="s">
        <v>318</v>
      </c>
      <c r="I96" t="s">
        <v>6193</v>
      </c>
      <c r="J96" t="s">
        <v>6187</v>
      </c>
      <c r="K96">
        <v>0.2</v>
      </c>
      <c r="L96">
        <v>2.9849999999999999</v>
      </c>
      <c r="M96">
        <v>17.91</v>
      </c>
      <c r="N96" t="s">
        <v>22571</v>
      </c>
      <c r="O96" t="s">
        <v>22575</v>
      </c>
      <c r="P96" t="str">
        <f>_xlfn.XLOOKUP(orders_final[[#This Row],[Customer ID]], customers!$A$1:$A$1001, customers!$I$1:$I$1001, 0)</f>
        <v>Yes</v>
      </c>
    </row>
    <row r="97" spans="1:16" x14ac:dyDescent="0.3">
      <c r="A97" t="s">
        <v>1022</v>
      </c>
      <c r="B97" s="10">
        <v>43816</v>
      </c>
      <c r="C97" t="s">
        <v>1023</v>
      </c>
      <c r="D97" t="s">
        <v>6175</v>
      </c>
      <c r="E97">
        <v>6</v>
      </c>
      <c r="F97" t="s">
        <v>1024</v>
      </c>
      <c r="G97" t="s">
        <v>1025</v>
      </c>
      <c r="H97" t="s">
        <v>19</v>
      </c>
      <c r="I97" t="s">
        <v>6193</v>
      </c>
      <c r="J97" t="s">
        <v>6188</v>
      </c>
      <c r="K97">
        <v>2.5</v>
      </c>
      <c r="L97">
        <v>25.874999999999996</v>
      </c>
      <c r="M97">
        <v>155.24999999999997</v>
      </c>
      <c r="N97" t="s">
        <v>22571</v>
      </c>
      <c r="O97" t="s">
        <v>22569</v>
      </c>
      <c r="P97" t="str">
        <f>_xlfn.XLOOKUP(orders_final[[#This Row],[Customer ID]], customers!$A$1:$A$1001, customers!$I$1:$I$1001, 0)</f>
        <v>No</v>
      </c>
    </row>
    <row r="98" spans="1:16" x14ac:dyDescent="0.3">
      <c r="A98" t="s">
        <v>1027</v>
      </c>
      <c r="B98" s="10">
        <v>44171</v>
      </c>
      <c r="C98" t="s">
        <v>1028</v>
      </c>
      <c r="D98" t="s">
        <v>6154</v>
      </c>
      <c r="E98">
        <v>2</v>
      </c>
      <c r="F98" t="s">
        <v>1029</v>
      </c>
      <c r="G98" t="s">
        <v>1030</v>
      </c>
      <c r="H98" t="s">
        <v>19</v>
      </c>
      <c r="I98" t="s">
        <v>6193</v>
      </c>
      <c r="J98" t="s">
        <v>6187</v>
      </c>
      <c r="K98">
        <v>0.2</v>
      </c>
      <c r="L98">
        <v>2.9849999999999999</v>
      </c>
      <c r="M98">
        <v>5.97</v>
      </c>
      <c r="N98" t="s">
        <v>22571</v>
      </c>
      <c r="O98" t="s">
        <v>22575</v>
      </c>
      <c r="P98" t="str">
        <f>_xlfn.XLOOKUP(orders_final[[#This Row],[Customer ID]], customers!$A$1:$A$1001, customers!$I$1:$I$1001, 0)</f>
        <v>No</v>
      </c>
    </row>
    <row r="99" spans="1:16" x14ac:dyDescent="0.3">
      <c r="A99" t="s">
        <v>1032</v>
      </c>
      <c r="B99" s="10">
        <v>44259</v>
      </c>
      <c r="C99" t="s">
        <v>1033</v>
      </c>
      <c r="D99" t="s">
        <v>6157</v>
      </c>
      <c r="E99">
        <v>2</v>
      </c>
      <c r="F99" t="s">
        <v>1034</v>
      </c>
      <c r="G99" t="s">
        <v>1035</v>
      </c>
      <c r="H99" t="s">
        <v>19</v>
      </c>
      <c r="I99" t="s">
        <v>6193</v>
      </c>
      <c r="J99" t="s">
        <v>6188</v>
      </c>
      <c r="K99">
        <v>0.5</v>
      </c>
      <c r="L99">
        <v>6.75</v>
      </c>
      <c r="M99">
        <v>13.5</v>
      </c>
      <c r="N99" t="s">
        <v>22571</v>
      </c>
      <c r="O99" t="s">
        <v>22569</v>
      </c>
      <c r="P99" t="str">
        <f>_xlfn.XLOOKUP(orders_final[[#This Row],[Customer ID]], customers!$A$1:$A$1001, customers!$I$1:$I$1001, 0)</f>
        <v>No</v>
      </c>
    </row>
    <row r="100" spans="1:16" x14ac:dyDescent="0.3">
      <c r="A100" t="s">
        <v>1038</v>
      </c>
      <c r="B100" s="10">
        <v>44394</v>
      </c>
      <c r="C100" t="s">
        <v>1039</v>
      </c>
      <c r="D100" t="s">
        <v>6154</v>
      </c>
      <c r="E100">
        <v>1</v>
      </c>
      <c r="F100" t="s">
        <v>1040</v>
      </c>
      <c r="G100" t="s">
        <v>22573</v>
      </c>
      <c r="H100" t="s">
        <v>318</v>
      </c>
      <c r="I100" t="s">
        <v>6193</v>
      </c>
      <c r="J100" t="s">
        <v>6187</v>
      </c>
      <c r="K100">
        <v>0.2</v>
      </c>
      <c r="L100">
        <v>2.9849999999999999</v>
      </c>
      <c r="M100">
        <v>2.9849999999999999</v>
      </c>
      <c r="N100" t="s">
        <v>22571</v>
      </c>
      <c r="O100" t="s">
        <v>22575</v>
      </c>
      <c r="P100" t="str">
        <f>_xlfn.XLOOKUP(orders_final[[#This Row],[Customer ID]], customers!$A$1:$A$1001, customers!$I$1:$I$1001, 0)</f>
        <v>No</v>
      </c>
    </row>
    <row r="101" spans="1:16" x14ac:dyDescent="0.3">
      <c r="A101" t="s">
        <v>1043</v>
      </c>
      <c r="B101" s="10">
        <v>44139</v>
      </c>
      <c r="C101" t="s">
        <v>1044</v>
      </c>
      <c r="D101" t="s">
        <v>6159</v>
      </c>
      <c r="E101">
        <v>3</v>
      </c>
      <c r="F101" t="s">
        <v>1045</v>
      </c>
      <c r="G101" t="s">
        <v>22573</v>
      </c>
      <c r="H101" t="s">
        <v>19</v>
      </c>
      <c r="I101" t="s">
        <v>6195</v>
      </c>
      <c r="J101" t="s">
        <v>6188</v>
      </c>
      <c r="K101">
        <v>0.2</v>
      </c>
      <c r="L101">
        <v>4.3650000000000002</v>
      </c>
      <c r="M101">
        <v>13.095000000000001</v>
      </c>
      <c r="N101" t="s">
        <v>22574</v>
      </c>
      <c r="O101" t="s">
        <v>22569</v>
      </c>
      <c r="P101" t="str">
        <f>_xlfn.XLOOKUP(orders_final[[#This Row],[Customer ID]], customers!$A$1:$A$1001, customers!$I$1:$I$1001, 0)</f>
        <v>Yes</v>
      </c>
    </row>
    <row r="102" spans="1:16" x14ac:dyDescent="0.3">
      <c r="A102" t="s">
        <v>1048</v>
      </c>
      <c r="B102" s="10">
        <v>44291</v>
      </c>
      <c r="C102" t="s">
        <v>1049</v>
      </c>
      <c r="D102" t="s">
        <v>6167</v>
      </c>
      <c r="E102">
        <v>2</v>
      </c>
      <c r="F102" t="s">
        <v>1050</v>
      </c>
      <c r="G102" t="s">
        <v>22573</v>
      </c>
      <c r="H102" t="s">
        <v>19</v>
      </c>
      <c r="I102" t="s">
        <v>6193</v>
      </c>
      <c r="J102" t="s">
        <v>6186</v>
      </c>
      <c r="K102">
        <v>0.2</v>
      </c>
      <c r="L102">
        <v>3.8849999999999998</v>
      </c>
      <c r="M102">
        <v>7.77</v>
      </c>
      <c r="N102" t="s">
        <v>22571</v>
      </c>
      <c r="O102" t="s">
        <v>22572</v>
      </c>
      <c r="P102" t="str">
        <f>_xlfn.XLOOKUP(orders_final[[#This Row],[Customer ID]], customers!$A$1:$A$1001, customers!$I$1:$I$1001, 0)</f>
        <v>Yes</v>
      </c>
    </row>
    <row r="103" spans="1:16" x14ac:dyDescent="0.3">
      <c r="A103" t="s">
        <v>1053</v>
      </c>
      <c r="B103" s="10">
        <v>43891</v>
      </c>
      <c r="C103" t="s">
        <v>1054</v>
      </c>
      <c r="D103" t="s">
        <v>6165</v>
      </c>
      <c r="E103">
        <v>5</v>
      </c>
      <c r="F103" t="s">
        <v>1055</v>
      </c>
      <c r="G103" t="s">
        <v>1056</v>
      </c>
      <c r="H103" t="s">
        <v>318</v>
      </c>
      <c r="I103" t="s">
        <v>6195</v>
      </c>
      <c r="J103" t="s">
        <v>6187</v>
      </c>
      <c r="K103">
        <v>2.5</v>
      </c>
      <c r="L103">
        <v>29.784999999999997</v>
      </c>
      <c r="M103">
        <v>148.92499999999998</v>
      </c>
      <c r="N103" t="s">
        <v>22574</v>
      </c>
      <c r="O103" t="s">
        <v>22575</v>
      </c>
      <c r="P103" t="str">
        <f>_xlfn.XLOOKUP(orders_final[[#This Row],[Customer ID]], customers!$A$1:$A$1001, customers!$I$1:$I$1001, 0)</f>
        <v>Yes</v>
      </c>
    </row>
    <row r="104" spans="1:16" x14ac:dyDescent="0.3">
      <c r="A104" t="s">
        <v>1059</v>
      </c>
      <c r="B104" s="10">
        <v>44488</v>
      </c>
      <c r="C104" t="s">
        <v>1060</v>
      </c>
      <c r="D104" t="s">
        <v>6143</v>
      </c>
      <c r="E104">
        <v>3</v>
      </c>
      <c r="F104" t="s">
        <v>1061</v>
      </c>
      <c r="G104" t="s">
        <v>1062</v>
      </c>
      <c r="H104" t="s">
        <v>318</v>
      </c>
      <c r="I104" t="s">
        <v>6195</v>
      </c>
      <c r="J104" t="s">
        <v>6187</v>
      </c>
      <c r="K104">
        <v>1</v>
      </c>
      <c r="L104">
        <v>12.95</v>
      </c>
      <c r="M104">
        <v>38.849999999999994</v>
      </c>
      <c r="N104" t="s">
        <v>22574</v>
      </c>
      <c r="O104" t="s">
        <v>22575</v>
      </c>
      <c r="P104" t="str">
        <f>_xlfn.XLOOKUP(orders_final[[#This Row],[Customer ID]], customers!$A$1:$A$1001, customers!$I$1:$I$1001, 0)</f>
        <v>Yes</v>
      </c>
    </row>
    <row r="105" spans="1:16" x14ac:dyDescent="0.3">
      <c r="A105" t="s">
        <v>1065</v>
      </c>
      <c r="B105" s="10">
        <v>44750</v>
      </c>
      <c r="C105" t="s">
        <v>1066</v>
      </c>
      <c r="D105" t="s">
        <v>6174</v>
      </c>
      <c r="E105">
        <v>4</v>
      </c>
      <c r="F105" t="s">
        <v>1067</v>
      </c>
      <c r="G105" t="s">
        <v>1068</v>
      </c>
      <c r="H105" t="s">
        <v>19</v>
      </c>
      <c r="I105" t="s">
        <v>6192</v>
      </c>
      <c r="J105" t="s">
        <v>6188</v>
      </c>
      <c r="K105">
        <v>0.2</v>
      </c>
      <c r="L105">
        <v>2.9849999999999999</v>
      </c>
      <c r="M105">
        <v>11.94</v>
      </c>
      <c r="N105" t="s">
        <v>22568</v>
      </c>
      <c r="O105" t="s">
        <v>22569</v>
      </c>
      <c r="P105" t="str">
        <f>_xlfn.XLOOKUP(orders_final[[#This Row],[Customer ID]], customers!$A$1:$A$1001, customers!$I$1:$I$1001, 0)</f>
        <v>No</v>
      </c>
    </row>
    <row r="106" spans="1:16" x14ac:dyDescent="0.3">
      <c r="A106" t="s">
        <v>1071</v>
      </c>
      <c r="B106" s="10">
        <v>43694</v>
      </c>
      <c r="C106" t="s">
        <v>1072</v>
      </c>
      <c r="D106" t="s">
        <v>6162</v>
      </c>
      <c r="E106">
        <v>6</v>
      </c>
      <c r="F106" t="s">
        <v>1073</v>
      </c>
      <c r="G106" t="s">
        <v>1074</v>
      </c>
      <c r="H106" t="s">
        <v>19</v>
      </c>
      <c r="I106" t="s">
        <v>6195</v>
      </c>
      <c r="J106" t="s">
        <v>6188</v>
      </c>
      <c r="K106">
        <v>1</v>
      </c>
      <c r="L106">
        <v>14.55</v>
      </c>
      <c r="M106">
        <v>87.300000000000011</v>
      </c>
      <c r="N106" t="s">
        <v>22574</v>
      </c>
      <c r="O106" t="s">
        <v>22569</v>
      </c>
      <c r="P106" t="str">
        <f>_xlfn.XLOOKUP(orders_final[[#This Row],[Customer ID]], customers!$A$1:$A$1001, customers!$I$1:$I$1001, 0)</f>
        <v>No</v>
      </c>
    </row>
    <row r="107" spans="1:16" x14ac:dyDescent="0.3">
      <c r="A107" t="s">
        <v>1077</v>
      </c>
      <c r="B107" s="10">
        <v>43982</v>
      </c>
      <c r="C107" t="s">
        <v>1078</v>
      </c>
      <c r="D107" t="s">
        <v>6157</v>
      </c>
      <c r="E107">
        <v>6</v>
      </c>
      <c r="F107" t="s">
        <v>1079</v>
      </c>
      <c r="G107" t="s">
        <v>1080</v>
      </c>
      <c r="H107" t="s">
        <v>19</v>
      </c>
      <c r="I107" t="s">
        <v>6193</v>
      </c>
      <c r="J107" t="s">
        <v>6188</v>
      </c>
      <c r="K107">
        <v>0.5</v>
      </c>
      <c r="L107">
        <v>6.75</v>
      </c>
      <c r="M107">
        <v>40.5</v>
      </c>
      <c r="N107" t="s">
        <v>22571</v>
      </c>
      <c r="O107" t="s">
        <v>22569</v>
      </c>
      <c r="P107" t="str">
        <f>_xlfn.XLOOKUP(orders_final[[#This Row],[Customer ID]], customers!$A$1:$A$1001, customers!$I$1:$I$1001, 0)</f>
        <v>Yes</v>
      </c>
    </row>
    <row r="108" spans="1:16" x14ac:dyDescent="0.3">
      <c r="A108" t="s">
        <v>1083</v>
      </c>
      <c r="B108" s="10">
        <v>43956</v>
      </c>
      <c r="C108" t="s">
        <v>1084</v>
      </c>
      <c r="D108" t="s">
        <v>6183</v>
      </c>
      <c r="E108">
        <v>2</v>
      </c>
      <c r="F108" t="s">
        <v>1085</v>
      </c>
      <c r="G108" t="s">
        <v>1086</v>
      </c>
      <c r="H108" t="s">
        <v>19</v>
      </c>
      <c r="I108" t="s">
        <v>6194</v>
      </c>
      <c r="J108" t="s">
        <v>6187</v>
      </c>
      <c r="K108">
        <v>1</v>
      </c>
      <c r="L108">
        <v>12.15</v>
      </c>
      <c r="M108">
        <v>24.3</v>
      </c>
      <c r="N108" t="s">
        <v>22570</v>
      </c>
      <c r="O108" t="s">
        <v>22575</v>
      </c>
      <c r="P108" t="str">
        <f>_xlfn.XLOOKUP(orders_final[[#This Row],[Customer ID]], customers!$A$1:$A$1001, customers!$I$1:$I$1001, 0)</f>
        <v>No</v>
      </c>
    </row>
    <row r="109" spans="1:16" x14ac:dyDescent="0.3">
      <c r="A109" t="s">
        <v>1089</v>
      </c>
      <c r="B109" s="10">
        <v>43569</v>
      </c>
      <c r="C109" t="s">
        <v>1090</v>
      </c>
      <c r="D109" t="s">
        <v>6146</v>
      </c>
      <c r="E109">
        <v>3</v>
      </c>
      <c r="F109" t="s">
        <v>1091</v>
      </c>
      <c r="G109" t="s">
        <v>1092</v>
      </c>
      <c r="H109" t="s">
        <v>19</v>
      </c>
      <c r="I109" t="s">
        <v>6192</v>
      </c>
      <c r="J109" t="s">
        <v>6188</v>
      </c>
      <c r="K109">
        <v>0.5</v>
      </c>
      <c r="L109">
        <v>5.97</v>
      </c>
      <c r="M109">
        <v>17.91</v>
      </c>
      <c r="N109" t="s">
        <v>22568</v>
      </c>
      <c r="O109" t="s">
        <v>22569</v>
      </c>
      <c r="P109" t="str">
        <f>_xlfn.XLOOKUP(orders_final[[#This Row],[Customer ID]], customers!$A$1:$A$1001, customers!$I$1:$I$1001, 0)</f>
        <v>Yes</v>
      </c>
    </row>
    <row r="110" spans="1:16" x14ac:dyDescent="0.3">
      <c r="A110" t="s">
        <v>1095</v>
      </c>
      <c r="B110" s="10">
        <v>44041</v>
      </c>
      <c r="C110" t="s">
        <v>1096</v>
      </c>
      <c r="D110" t="s">
        <v>6157</v>
      </c>
      <c r="E110">
        <v>4</v>
      </c>
      <c r="F110" t="s">
        <v>1097</v>
      </c>
      <c r="G110" t="s">
        <v>22573</v>
      </c>
      <c r="H110" t="s">
        <v>19</v>
      </c>
      <c r="I110" t="s">
        <v>6193</v>
      </c>
      <c r="J110" t="s">
        <v>6188</v>
      </c>
      <c r="K110">
        <v>0.5</v>
      </c>
      <c r="L110">
        <v>6.75</v>
      </c>
      <c r="M110">
        <v>27</v>
      </c>
      <c r="N110" t="s">
        <v>22571</v>
      </c>
      <c r="O110" t="s">
        <v>22569</v>
      </c>
      <c r="P110" t="str">
        <f>_xlfn.XLOOKUP(orders_final[[#This Row],[Customer ID]], customers!$A$1:$A$1001, customers!$I$1:$I$1001, 0)</f>
        <v>No</v>
      </c>
    </row>
    <row r="111" spans="1:16" x14ac:dyDescent="0.3">
      <c r="A111" t="s">
        <v>1100</v>
      </c>
      <c r="B111" s="10">
        <v>43811</v>
      </c>
      <c r="C111" t="s">
        <v>1101</v>
      </c>
      <c r="D111" t="s">
        <v>6169</v>
      </c>
      <c r="E111">
        <v>1</v>
      </c>
      <c r="F111" t="s">
        <v>1102</v>
      </c>
      <c r="G111" t="s">
        <v>1103</v>
      </c>
      <c r="H111" t="s">
        <v>19</v>
      </c>
      <c r="I111" t="s">
        <v>6195</v>
      </c>
      <c r="J111" t="s">
        <v>6187</v>
      </c>
      <c r="K111">
        <v>0.5</v>
      </c>
      <c r="L111">
        <v>7.77</v>
      </c>
      <c r="M111">
        <v>7.77</v>
      </c>
      <c r="N111" t="s">
        <v>22574</v>
      </c>
      <c r="O111" t="s">
        <v>22575</v>
      </c>
      <c r="P111" t="str">
        <f>_xlfn.XLOOKUP(orders_final[[#This Row],[Customer ID]], customers!$A$1:$A$1001, customers!$I$1:$I$1001, 0)</f>
        <v>Yes</v>
      </c>
    </row>
    <row r="112" spans="1:16" x14ac:dyDescent="0.3">
      <c r="A112" t="s">
        <v>1106</v>
      </c>
      <c r="B112" s="10">
        <v>44727</v>
      </c>
      <c r="C112" t="s">
        <v>1107</v>
      </c>
      <c r="D112" t="s">
        <v>6184</v>
      </c>
      <c r="E112">
        <v>3</v>
      </c>
      <c r="F112" t="s">
        <v>1108</v>
      </c>
      <c r="G112" t="s">
        <v>1109</v>
      </c>
      <c r="H112" t="s">
        <v>19</v>
      </c>
      <c r="I112" t="s">
        <v>6194</v>
      </c>
      <c r="J112" t="s">
        <v>6186</v>
      </c>
      <c r="K112">
        <v>0.2</v>
      </c>
      <c r="L112">
        <v>4.4550000000000001</v>
      </c>
      <c r="M112">
        <v>13.365</v>
      </c>
      <c r="N112" t="s">
        <v>22570</v>
      </c>
      <c r="O112" t="s">
        <v>22572</v>
      </c>
      <c r="P112" t="str">
        <f>_xlfn.XLOOKUP(orders_final[[#This Row],[Customer ID]], customers!$A$1:$A$1001, customers!$I$1:$I$1001, 0)</f>
        <v>Yes</v>
      </c>
    </row>
    <row r="113" spans="1:16" x14ac:dyDescent="0.3">
      <c r="A113" t="s">
        <v>1112</v>
      </c>
      <c r="B113" s="10">
        <v>43642</v>
      </c>
      <c r="C113" t="s">
        <v>1113</v>
      </c>
      <c r="D113" t="s">
        <v>6172</v>
      </c>
      <c r="E113">
        <v>5</v>
      </c>
      <c r="F113" t="s">
        <v>1114</v>
      </c>
      <c r="G113" t="s">
        <v>1115</v>
      </c>
      <c r="H113" t="s">
        <v>19</v>
      </c>
      <c r="I113" t="s">
        <v>6192</v>
      </c>
      <c r="J113" t="s">
        <v>6187</v>
      </c>
      <c r="K113">
        <v>0.5</v>
      </c>
      <c r="L113">
        <v>5.3699999999999992</v>
      </c>
      <c r="M113">
        <v>26.849999999999994</v>
      </c>
      <c r="N113" t="s">
        <v>22568</v>
      </c>
      <c r="O113" t="s">
        <v>22575</v>
      </c>
      <c r="P113" t="str">
        <f>_xlfn.XLOOKUP(orders_final[[#This Row],[Customer ID]], customers!$A$1:$A$1001, customers!$I$1:$I$1001, 0)</f>
        <v>No</v>
      </c>
    </row>
    <row r="114" spans="1:16" x14ac:dyDescent="0.3">
      <c r="A114" t="s">
        <v>1117</v>
      </c>
      <c r="B114" s="10">
        <v>44481</v>
      </c>
      <c r="C114" t="s">
        <v>1118</v>
      </c>
      <c r="D114" t="s">
        <v>6155</v>
      </c>
      <c r="E114">
        <v>1</v>
      </c>
      <c r="F114" t="s">
        <v>1119</v>
      </c>
      <c r="G114" t="s">
        <v>1120</v>
      </c>
      <c r="H114" t="s">
        <v>19</v>
      </c>
      <c r="I114" t="s">
        <v>6193</v>
      </c>
      <c r="J114" t="s">
        <v>6188</v>
      </c>
      <c r="K114">
        <v>1</v>
      </c>
      <c r="L114">
        <v>11.25</v>
      </c>
      <c r="M114">
        <v>11.25</v>
      </c>
      <c r="N114" t="s">
        <v>22571</v>
      </c>
      <c r="O114" t="s">
        <v>22569</v>
      </c>
      <c r="P114" t="str">
        <f>_xlfn.XLOOKUP(orders_final[[#This Row],[Customer ID]], customers!$A$1:$A$1001, customers!$I$1:$I$1001, 0)</f>
        <v>No</v>
      </c>
    </row>
    <row r="115" spans="1:16" x14ac:dyDescent="0.3">
      <c r="A115" t="s">
        <v>1123</v>
      </c>
      <c r="B115" s="10">
        <v>43556</v>
      </c>
      <c r="C115" t="s">
        <v>1124</v>
      </c>
      <c r="D115" t="s">
        <v>6162</v>
      </c>
      <c r="E115">
        <v>1</v>
      </c>
      <c r="F115" t="s">
        <v>1125</v>
      </c>
      <c r="G115" t="s">
        <v>1126</v>
      </c>
      <c r="H115" t="s">
        <v>318</v>
      </c>
      <c r="I115" t="s">
        <v>6195</v>
      </c>
      <c r="J115" t="s">
        <v>6188</v>
      </c>
      <c r="K115">
        <v>1</v>
      </c>
      <c r="L115">
        <v>14.55</v>
      </c>
      <c r="M115">
        <v>14.55</v>
      </c>
      <c r="N115" t="s">
        <v>22574</v>
      </c>
      <c r="O115" t="s">
        <v>22569</v>
      </c>
      <c r="P115" t="str">
        <f>_xlfn.XLOOKUP(orders_final[[#This Row],[Customer ID]], customers!$A$1:$A$1001, customers!$I$1:$I$1001, 0)</f>
        <v>No</v>
      </c>
    </row>
    <row r="116" spans="1:16" x14ac:dyDescent="0.3">
      <c r="A116" t="s">
        <v>1129</v>
      </c>
      <c r="B116" s="10">
        <v>44265</v>
      </c>
      <c r="C116" t="s">
        <v>1130</v>
      </c>
      <c r="D116" t="s">
        <v>6178</v>
      </c>
      <c r="E116">
        <v>4</v>
      </c>
      <c r="F116" t="s">
        <v>1131</v>
      </c>
      <c r="G116" t="s">
        <v>22573</v>
      </c>
      <c r="H116" t="s">
        <v>19</v>
      </c>
      <c r="I116" t="s">
        <v>6192</v>
      </c>
      <c r="J116" t="s">
        <v>6186</v>
      </c>
      <c r="K116">
        <v>0.2</v>
      </c>
      <c r="L116">
        <v>3.5849999999999995</v>
      </c>
      <c r="M116">
        <v>14.339999999999998</v>
      </c>
      <c r="N116" t="s">
        <v>22568</v>
      </c>
      <c r="O116" t="s">
        <v>22572</v>
      </c>
      <c r="P116" t="str">
        <f>_xlfn.XLOOKUP(orders_final[[#This Row],[Customer ID]], customers!$A$1:$A$1001, customers!$I$1:$I$1001, 0)</f>
        <v>No</v>
      </c>
    </row>
    <row r="117" spans="1:16" x14ac:dyDescent="0.3">
      <c r="A117" t="s">
        <v>1134</v>
      </c>
      <c r="B117" s="10">
        <v>43693</v>
      </c>
      <c r="C117" t="s">
        <v>1135</v>
      </c>
      <c r="D117" t="s">
        <v>6170</v>
      </c>
      <c r="E117">
        <v>1</v>
      </c>
      <c r="F117" t="s">
        <v>1136</v>
      </c>
      <c r="G117" t="s">
        <v>1137</v>
      </c>
      <c r="H117" t="s">
        <v>28</v>
      </c>
      <c r="I117" t="s">
        <v>6195</v>
      </c>
      <c r="J117" t="s">
        <v>6186</v>
      </c>
      <c r="K117">
        <v>1</v>
      </c>
      <c r="L117">
        <v>15.85</v>
      </c>
      <c r="M117">
        <v>15.85</v>
      </c>
      <c r="N117" t="s">
        <v>22574</v>
      </c>
      <c r="O117" t="s">
        <v>22572</v>
      </c>
      <c r="P117" t="str">
        <f>_xlfn.XLOOKUP(orders_final[[#This Row],[Customer ID]], customers!$A$1:$A$1001, customers!$I$1:$I$1001, 0)</f>
        <v>No</v>
      </c>
    </row>
    <row r="118" spans="1:16" x14ac:dyDescent="0.3">
      <c r="A118" t="s">
        <v>1140</v>
      </c>
      <c r="B118" s="10">
        <v>44054</v>
      </c>
      <c r="C118" t="s">
        <v>1141</v>
      </c>
      <c r="D118" t="s">
        <v>6145</v>
      </c>
      <c r="E118">
        <v>4</v>
      </c>
      <c r="F118" t="s">
        <v>1142</v>
      </c>
      <c r="G118" t="s">
        <v>1143</v>
      </c>
      <c r="H118" t="s">
        <v>318</v>
      </c>
      <c r="I118" t="s">
        <v>6195</v>
      </c>
      <c r="J118" t="s">
        <v>6186</v>
      </c>
      <c r="K118">
        <v>0.2</v>
      </c>
      <c r="L118">
        <v>4.7549999999999999</v>
      </c>
      <c r="M118">
        <v>19.02</v>
      </c>
      <c r="N118" t="s">
        <v>22574</v>
      </c>
      <c r="O118" t="s">
        <v>22572</v>
      </c>
      <c r="P118" t="str">
        <f>_xlfn.XLOOKUP(orders_final[[#This Row],[Customer ID]], customers!$A$1:$A$1001, customers!$I$1:$I$1001, 0)</f>
        <v>Yes</v>
      </c>
    </row>
    <row r="119" spans="1:16" x14ac:dyDescent="0.3">
      <c r="A119" t="s">
        <v>1146</v>
      </c>
      <c r="B119" s="10">
        <v>44656</v>
      </c>
      <c r="C119" t="s">
        <v>1147</v>
      </c>
      <c r="D119" t="s">
        <v>6161</v>
      </c>
      <c r="E119">
        <v>4</v>
      </c>
      <c r="F119" t="s">
        <v>1148</v>
      </c>
      <c r="G119" t="s">
        <v>1149</v>
      </c>
      <c r="H119" t="s">
        <v>19</v>
      </c>
      <c r="I119" t="s">
        <v>6195</v>
      </c>
      <c r="J119" t="s">
        <v>6186</v>
      </c>
      <c r="K119">
        <v>0.5</v>
      </c>
      <c r="L119">
        <v>9.51</v>
      </c>
      <c r="M119">
        <v>38.04</v>
      </c>
      <c r="N119" t="s">
        <v>22574</v>
      </c>
      <c r="O119" t="s">
        <v>22572</v>
      </c>
      <c r="P119" t="str">
        <f>_xlfn.XLOOKUP(orders_final[[#This Row],[Customer ID]], customers!$A$1:$A$1001, customers!$I$1:$I$1001, 0)</f>
        <v>No</v>
      </c>
    </row>
    <row r="120" spans="1:16" x14ac:dyDescent="0.3">
      <c r="A120" t="s">
        <v>1152</v>
      </c>
      <c r="B120" s="10">
        <v>43760</v>
      </c>
      <c r="C120" t="s">
        <v>1153</v>
      </c>
      <c r="D120" t="s">
        <v>6144</v>
      </c>
      <c r="E120">
        <v>3</v>
      </c>
      <c r="F120" t="s">
        <v>1154</v>
      </c>
      <c r="G120" t="s">
        <v>1155</v>
      </c>
      <c r="H120" t="s">
        <v>19</v>
      </c>
      <c r="I120" t="s">
        <v>6194</v>
      </c>
      <c r="J120" t="s">
        <v>6187</v>
      </c>
      <c r="K120">
        <v>0.5</v>
      </c>
      <c r="L120">
        <v>7.29</v>
      </c>
      <c r="M120">
        <v>21.87</v>
      </c>
      <c r="N120" t="s">
        <v>22570</v>
      </c>
      <c r="O120" t="s">
        <v>22575</v>
      </c>
      <c r="P120" t="str">
        <f>_xlfn.XLOOKUP(orders_final[[#This Row],[Customer ID]], customers!$A$1:$A$1001, customers!$I$1:$I$1001, 0)</f>
        <v>Yes</v>
      </c>
    </row>
    <row r="121" spans="1:16" x14ac:dyDescent="0.3">
      <c r="A121" t="s">
        <v>1158</v>
      </c>
      <c r="B121" s="10">
        <v>44471</v>
      </c>
      <c r="C121" t="s">
        <v>1159</v>
      </c>
      <c r="D121" t="s">
        <v>6156</v>
      </c>
      <c r="E121">
        <v>1</v>
      </c>
      <c r="F121" t="s">
        <v>1160</v>
      </c>
      <c r="G121" t="s">
        <v>1161</v>
      </c>
      <c r="H121" t="s">
        <v>19</v>
      </c>
      <c r="I121" t="s">
        <v>6194</v>
      </c>
      <c r="J121" t="s">
        <v>6188</v>
      </c>
      <c r="K121">
        <v>0.2</v>
      </c>
      <c r="L121">
        <v>4.125</v>
      </c>
      <c r="M121">
        <v>4.125</v>
      </c>
      <c r="N121" t="s">
        <v>22570</v>
      </c>
      <c r="O121" t="s">
        <v>22569</v>
      </c>
      <c r="P121" t="str">
        <f>_xlfn.XLOOKUP(orders_final[[#This Row],[Customer ID]], customers!$A$1:$A$1001, customers!$I$1:$I$1001, 0)</f>
        <v>No</v>
      </c>
    </row>
    <row r="122" spans="1:16" x14ac:dyDescent="0.3">
      <c r="A122" t="s">
        <v>1158</v>
      </c>
      <c r="B122" s="10">
        <v>44471</v>
      </c>
      <c r="C122" t="s">
        <v>1159</v>
      </c>
      <c r="D122" t="s">
        <v>6167</v>
      </c>
      <c r="E122">
        <v>1</v>
      </c>
      <c r="F122" t="s">
        <v>1160</v>
      </c>
      <c r="G122" t="s">
        <v>1161</v>
      </c>
      <c r="H122" t="s">
        <v>19</v>
      </c>
      <c r="I122" t="s">
        <v>6193</v>
      </c>
      <c r="J122" t="s">
        <v>6186</v>
      </c>
      <c r="K122">
        <v>0.2</v>
      </c>
      <c r="L122">
        <v>3.8849999999999998</v>
      </c>
      <c r="M122">
        <v>3.8849999999999998</v>
      </c>
      <c r="N122" t="s">
        <v>22571</v>
      </c>
      <c r="O122" t="s">
        <v>22572</v>
      </c>
      <c r="P122" t="str">
        <f>_xlfn.XLOOKUP(orders_final[[#This Row],[Customer ID]], customers!$A$1:$A$1001, customers!$I$1:$I$1001, 0)</f>
        <v>No</v>
      </c>
    </row>
    <row r="123" spans="1:16" x14ac:dyDescent="0.3">
      <c r="A123" t="s">
        <v>1158</v>
      </c>
      <c r="B123" s="10">
        <v>44471</v>
      </c>
      <c r="C123" t="s">
        <v>1159</v>
      </c>
      <c r="D123" t="s">
        <v>6141</v>
      </c>
      <c r="E123">
        <v>5</v>
      </c>
      <c r="F123" t="s">
        <v>1160</v>
      </c>
      <c r="G123" t="s">
        <v>1161</v>
      </c>
      <c r="H123" t="s">
        <v>19</v>
      </c>
      <c r="I123" t="s">
        <v>6194</v>
      </c>
      <c r="J123" t="s">
        <v>6188</v>
      </c>
      <c r="K123">
        <v>1</v>
      </c>
      <c r="L123">
        <v>13.75</v>
      </c>
      <c r="M123">
        <v>68.75</v>
      </c>
      <c r="N123" t="s">
        <v>22570</v>
      </c>
      <c r="O123" t="s">
        <v>22569</v>
      </c>
      <c r="P123" t="str">
        <f>_xlfn.XLOOKUP(orders_final[[#This Row],[Customer ID]], customers!$A$1:$A$1001, customers!$I$1:$I$1001, 0)</f>
        <v>No</v>
      </c>
    </row>
    <row r="124" spans="1:16" x14ac:dyDescent="0.3">
      <c r="A124" t="s">
        <v>1174</v>
      </c>
      <c r="B124" s="10">
        <v>44268</v>
      </c>
      <c r="C124" t="s">
        <v>1175</v>
      </c>
      <c r="D124" t="s">
        <v>6158</v>
      </c>
      <c r="E124">
        <v>4</v>
      </c>
      <c r="F124" t="s">
        <v>1176</v>
      </c>
      <c r="G124" t="s">
        <v>1177</v>
      </c>
      <c r="H124" t="s">
        <v>19</v>
      </c>
      <c r="I124" t="s">
        <v>6193</v>
      </c>
      <c r="J124" t="s">
        <v>6187</v>
      </c>
      <c r="K124">
        <v>0.5</v>
      </c>
      <c r="L124">
        <v>5.97</v>
      </c>
      <c r="M124">
        <v>23.88</v>
      </c>
      <c r="N124" t="s">
        <v>22571</v>
      </c>
      <c r="O124" t="s">
        <v>22575</v>
      </c>
      <c r="P124" t="str">
        <f>_xlfn.XLOOKUP(orders_final[[#This Row],[Customer ID]], customers!$A$1:$A$1001, customers!$I$1:$I$1001, 0)</f>
        <v>Yes</v>
      </c>
    </row>
    <row r="125" spans="1:16" x14ac:dyDescent="0.3">
      <c r="A125" t="s">
        <v>1180</v>
      </c>
      <c r="B125" s="10">
        <v>44724</v>
      </c>
      <c r="C125" t="s">
        <v>1181</v>
      </c>
      <c r="D125" t="s">
        <v>6164</v>
      </c>
      <c r="E125">
        <v>4</v>
      </c>
      <c r="F125" t="s">
        <v>1182</v>
      </c>
      <c r="G125" t="s">
        <v>1183</v>
      </c>
      <c r="H125" t="s">
        <v>19</v>
      </c>
      <c r="I125" t="s">
        <v>6195</v>
      </c>
      <c r="J125" t="s">
        <v>6186</v>
      </c>
      <c r="K125">
        <v>2.5</v>
      </c>
      <c r="L125">
        <v>36.454999999999998</v>
      </c>
      <c r="M125">
        <v>145.82</v>
      </c>
      <c r="N125" t="s">
        <v>22574</v>
      </c>
      <c r="O125" t="s">
        <v>22572</v>
      </c>
      <c r="P125" t="str">
        <f>_xlfn.XLOOKUP(orders_final[[#This Row],[Customer ID]], customers!$A$1:$A$1001, customers!$I$1:$I$1001, 0)</f>
        <v>No</v>
      </c>
    </row>
    <row r="126" spans="1:16" x14ac:dyDescent="0.3">
      <c r="A126" t="s">
        <v>1186</v>
      </c>
      <c r="B126" s="10">
        <v>43582</v>
      </c>
      <c r="C126" t="s">
        <v>1187</v>
      </c>
      <c r="D126" t="s">
        <v>6159</v>
      </c>
      <c r="E126">
        <v>5</v>
      </c>
      <c r="F126" t="s">
        <v>1188</v>
      </c>
      <c r="G126" t="s">
        <v>1189</v>
      </c>
      <c r="H126" t="s">
        <v>19</v>
      </c>
      <c r="I126" t="s">
        <v>6195</v>
      </c>
      <c r="J126" t="s">
        <v>6188</v>
      </c>
      <c r="K126">
        <v>0.2</v>
      </c>
      <c r="L126">
        <v>4.3650000000000002</v>
      </c>
      <c r="M126">
        <v>21.825000000000003</v>
      </c>
      <c r="N126" t="s">
        <v>22574</v>
      </c>
      <c r="O126" t="s">
        <v>22569</v>
      </c>
      <c r="P126" t="str">
        <f>_xlfn.XLOOKUP(orders_final[[#This Row],[Customer ID]], customers!$A$1:$A$1001, customers!$I$1:$I$1001, 0)</f>
        <v>Yes</v>
      </c>
    </row>
    <row r="127" spans="1:16" x14ac:dyDescent="0.3">
      <c r="A127" t="s">
        <v>1192</v>
      </c>
      <c r="B127" s="10">
        <v>43608</v>
      </c>
      <c r="C127" t="s">
        <v>1193</v>
      </c>
      <c r="D127" t="s">
        <v>6160</v>
      </c>
      <c r="E127">
        <v>3</v>
      </c>
      <c r="F127" t="s">
        <v>1194</v>
      </c>
      <c r="G127" t="s">
        <v>1195</v>
      </c>
      <c r="H127" t="s">
        <v>318</v>
      </c>
      <c r="I127" t="s">
        <v>6195</v>
      </c>
      <c r="J127" t="s">
        <v>6188</v>
      </c>
      <c r="K127">
        <v>0.5</v>
      </c>
      <c r="L127">
        <v>8.73</v>
      </c>
      <c r="M127">
        <v>26.19</v>
      </c>
      <c r="N127" t="s">
        <v>22574</v>
      </c>
      <c r="O127" t="s">
        <v>22569</v>
      </c>
      <c r="P127" t="str">
        <f>_xlfn.XLOOKUP(orders_final[[#This Row],[Customer ID]], customers!$A$1:$A$1001, customers!$I$1:$I$1001, 0)</f>
        <v>Yes</v>
      </c>
    </row>
    <row r="128" spans="1:16" x14ac:dyDescent="0.3">
      <c r="A128" t="s">
        <v>1198</v>
      </c>
      <c r="B128" s="10">
        <v>44026</v>
      </c>
      <c r="C128" t="s">
        <v>1199</v>
      </c>
      <c r="D128" t="s">
        <v>6155</v>
      </c>
      <c r="E128">
        <v>1</v>
      </c>
      <c r="F128" t="s">
        <v>1200</v>
      </c>
      <c r="G128" t="s">
        <v>1201</v>
      </c>
      <c r="H128" t="s">
        <v>19</v>
      </c>
      <c r="I128" t="s">
        <v>6193</v>
      </c>
      <c r="J128" t="s">
        <v>6188</v>
      </c>
      <c r="K128">
        <v>1</v>
      </c>
      <c r="L128">
        <v>11.25</v>
      </c>
      <c r="M128">
        <v>11.25</v>
      </c>
      <c r="N128" t="s">
        <v>22571</v>
      </c>
      <c r="O128" t="s">
        <v>22569</v>
      </c>
      <c r="P128" t="str">
        <f>_xlfn.XLOOKUP(orders_final[[#This Row],[Customer ID]], customers!$A$1:$A$1001, customers!$I$1:$I$1001, 0)</f>
        <v>No</v>
      </c>
    </row>
    <row r="129" spans="1:16" x14ac:dyDescent="0.3">
      <c r="A129" t="s">
        <v>1204</v>
      </c>
      <c r="B129" s="10">
        <v>44510</v>
      </c>
      <c r="C129" t="s">
        <v>1205</v>
      </c>
      <c r="D129" t="s">
        <v>6143</v>
      </c>
      <c r="E129">
        <v>6</v>
      </c>
      <c r="F129" t="s">
        <v>1206</v>
      </c>
      <c r="G129" t="s">
        <v>1207</v>
      </c>
      <c r="H129" t="s">
        <v>318</v>
      </c>
      <c r="I129" t="s">
        <v>6195</v>
      </c>
      <c r="J129" t="s">
        <v>6187</v>
      </c>
      <c r="K129">
        <v>1</v>
      </c>
      <c r="L129">
        <v>12.95</v>
      </c>
      <c r="M129">
        <v>77.699999999999989</v>
      </c>
      <c r="N129" t="s">
        <v>22574</v>
      </c>
      <c r="O129" t="s">
        <v>22575</v>
      </c>
      <c r="P129" t="str">
        <f>_xlfn.XLOOKUP(orders_final[[#This Row],[Customer ID]], customers!$A$1:$A$1001, customers!$I$1:$I$1001, 0)</f>
        <v>No</v>
      </c>
    </row>
    <row r="130" spans="1:16" x14ac:dyDescent="0.3">
      <c r="A130" t="s">
        <v>1210</v>
      </c>
      <c r="B130" s="10">
        <v>44439</v>
      </c>
      <c r="C130" t="s">
        <v>1211</v>
      </c>
      <c r="D130" t="s">
        <v>6157</v>
      </c>
      <c r="E130">
        <v>1</v>
      </c>
      <c r="F130" t="s">
        <v>1212</v>
      </c>
      <c r="G130" t="s">
        <v>1213</v>
      </c>
      <c r="H130" t="s">
        <v>19</v>
      </c>
      <c r="I130" t="s">
        <v>6193</v>
      </c>
      <c r="J130" t="s">
        <v>6188</v>
      </c>
      <c r="K130">
        <v>0.5</v>
      </c>
      <c r="L130">
        <v>6.75</v>
      </c>
      <c r="M130">
        <v>6.75</v>
      </c>
      <c r="N130" t="s">
        <v>22571</v>
      </c>
      <c r="O130" t="s">
        <v>22569</v>
      </c>
      <c r="P130" t="str">
        <f>_xlfn.XLOOKUP(orders_final[[#This Row],[Customer ID]], customers!$A$1:$A$1001, customers!$I$1:$I$1001, 0)</f>
        <v>No</v>
      </c>
    </row>
    <row r="131" spans="1:16" x14ac:dyDescent="0.3">
      <c r="A131" t="s">
        <v>1216</v>
      </c>
      <c r="B131" s="10">
        <v>43652</v>
      </c>
      <c r="C131" t="s">
        <v>1217</v>
      </c>
      <c r="D131" t="s">
        <v>6183</v>
      </c>
      <c r="E131">
        <v>1</v>
      </c>
      <c r="F131" t="s">
        <v>1218</v>
      </c>
      <c r="G131" t="s">
        <v>1219</v>
      </c>
      <c r="H131" t="s">
        <v>19</v>
      </c>
      <c r="I131" t="s">
        <v>6194</v>
      </c>
      <c r="J131" t="s">
        <v>6187</v>
      </c>
      <c r="K131">
        <v>1</v>
      </c>
      <c r="L131">
        <v>12.15</v>
      </c>
      <c r="M131">
        <v>12.15</v>
      </c>
      <c r="N131" t="s">
        <v>22570</v>
      </c>
      <c r="O131" t="s">
        <v>22575</v>
      </c>
      <c r="P131" t="str">
        <f>_xlfn.XLOOKUP(orders_final[[#This Row],[Customer ID]], customers!$A$1:$A$1001, customers!$I$1:$I$1001, 0)</f>
        <v>Yes</v>
      </c>
    </row>
    <row r="132" spans="1:16" x14ac:dyDescent="0.3">
      <c r="A132" t="s">
        <v>1222</v>
      </c>
      <c r="B132" s="10">
        <v>44624</v>
      </c>
      <c r="C132" t="s">
        <v>1223</v>
      </c>
      <c r="D132" t="s">
        <v>6182</v>
      </c>
      <c r="E132">
        <v>5</v>
      </c>
      <c r="F132" t="s">
        <v>1224</v>
      </c>
      <c r="G132" t="s">
        <v>22573</v>
      </c>
      <c r="H132" t="s">
        <v>318</v>
      </c>
      <c r="I132" t="s">
        <v>6193</v>
      </c>
      <c r="J132" t="s">
        <v>6186</v>
      </c>
      <c r="K132">
        <v>2.5</v>
      </c>
      <c r="L132">
        <v>29.784999999999997</v>
      </c>
      <c r="M132">
        <v>148.92499999999998</v>
      </c>
      <c r="N132" t="s">
        <v>22571</v>
      </c>
      <c r="O132" t="s">
        <v>22572</v>
      </c>
      <c r="P132" t="str">
        <f>_xlfn.XLOOKUP(orders_final[[#This Row],[Customer ID]], customers!$A$1:$A$1001, customers!$I$1:$I$1001, 0)</f>
        <v>Yes</v>
      </c>
    </row>
    <row r="133" spans="1:16" x14ac:dyDescent="0.3">
      <c r="A133" t="s">
        <v>1227</v>
      </c>
      <c r="B133" s="10">
        <v>44196</v>
      </c>
      <c r="C133" t="s">
        <v>1228</v>
      </c>
      <c r="D133" t="s">
        <v>6144</v>
      </c>
      <c r="E133">
        <v>2</v>
      </c>
      <c r="F133" t="s">
        <v>1229</v>
      </c>
      <c r="G133" t="s">
        <v>1230</v>
      </c>
      <c r="H133" t="s">
        <v>19</v>
      </c>
      <c r="I133" t="s">
        <v>6194</v>
      </c>
      <c r="J133" t="s">
        <v>6187</v>
      </c>
      <c r="K133">
        <v>0.5</v>
      </c>
      <c r="L133">
        <v>7.29</v>
      </c>
      <c r="M133">
        <v>14.58</v>
      </c>
      <c r="N133" t="s">
        <v>22570</v>
      </c>
      <c r="O133" t="s">
        <v>22575</v>
      </c>
      <c r="P133" t="str">
        <f>_xlfn.XLOOKUP(orders_final[[#This Row],[Customer ID]], customers!$A$1:$A$1001, customers!$I$1:$I$1001, 0)</f>
        <v>Yes</v>
      </c>
    </row>
    <row r="134" spans="1:16" x14ac:dyDescent="0.3">
      <c r="A134" t="s">
        <v>1233</v>
      </c>
      <c r="B134" s="10">
        <v>44043</v>
      </c>
      <c r="C134" t="s">
        <v>1234</v>
      </c>
      <c r="D134" t="s">
        <v>6182</v>
      </c>
      <c r="E134">
        <v>5</v>
      </c>
      <c r="F134" t="s">
        <v>1235</v>
      </c>
      <c r="G134" t="s">
        <v>1236</v>
      </c>
      <c r="H134" t="s">
        <v>19</v>
      </c>
      <c r="I134" t="s">
        <v>6193</v>
      </c>
      <c r="J134" t="s">
        <v>6186</v>
      </c>
      <c r="K134">
        <v>2.5</v>
      </c>
      <c r="L134">
        <v>29.784999999999997</v>
      </c>
      <c r="M134">
        <v>148.92499999999998</v>
      </c>
      <c r="N134" t="s">
        <v>22571</v>
      </c>
      <c r="O134" t="s">
        <v>22572</v>
      </c>
      <c r="P134" t="str">
        <f>_xlfn.XLOOKUP(orders_final[[#This Row],[Customer ID]], customers!$A$1:$A$1001, customers!$I$1:$I$1001, 0)</f>
        <v>Yes</v>
      </c>
    </row>
    <row r="135" spans="1:16" x14ac:dyDescent="0.3">
      <c r="A135" t="s">
        <v>1239</v>
      </c>
      <c r="B135" s="10">
        <v>44340</v>
      </c>
      <c r="C135" t="s">
        <v>1240</v>
      </c>
      <c r="D135" t="s">
        <v>6143</v>
      </c>
      <c r="E135">
        <v>1</v>
      </c>
      <c r="F135" t="s">
        <v>1241</v>
      </c>
      <c r="G135" t="s">
        <v>1242</v>
      </c>
      <c r="H135" t="s">
        <v>19</v>
      </c>
      <c r="I135" t="s">
        <v>6195</v>
      </c>
      <c r="J135" t="s">
        <v>6187</v>
      </c>
      <c r="K135">
        <v>1</v>
      </c>
      <c r="L135">
        <v>12.95</v>
      </c>
      <c r="M135">
        <v>12.95</v>
      </c>
      <c r="N135" t="s">
        <v>22574</v>
      </c>
      <c r="O135" t="s">
        <v>22575</v>
      </c>
      <c r="P135" t="str">
        <f>_xlfn.XLOOKUP(orders_final[[#This Row],[Customer ID]], customers!$A$1:$A$1001, customers!$I$1:$I$1001, 0)</f>
        <v>No</v>
      </c>
    </row>
    <row r="136" spans="1:16" x14ac:dyDescent="0.3">
      <c r="A136" t="s">
        <v>1245</v>
      </c>
      <c r="B136" s="10">
        <v>44758</v>
      </c>
      <c r="C136" t="s">
        <v>1246</v>
      </c>
      <c r="D136" t="s">
        <v>6166</v>
      </c>
      <c r="E136">
        <v>3</v>
      </c>
      <c r="F136" t="s">
        <v>1247</v>
      </c>
      <c r="G136" t="s">
        <v>22573</v>
      </c>
      <c r="H136" t="s">
        <v>19</v>
      </c>
      <c r="I136" t="s">
        <v>6194</v>
      </c>
      <c r="J136" t="s">
        <v>6188</v>
      </c>
      <c r="K136">
        <v>2.5</v>
      </c>
      <c r="L136">
        <v>31.624999999999996</v>
      </c>
      <c r="M136">
        <v>94.874999999999986</v>
      </c>
      <c r="N136" t="s">
        <v>22570</v>
      </c>
      <c r="O136" t="s">
        <v>22569</v>
      </c>
      <c r="P136" t="str">
        <f>_xlfn.XLOOKUP(orders_final[[#This Row],[Customer ID]], customers!$A$1:$A$1001, customers!$I$1:$I$1001, 0)</f>
        <v>Yes</v>
      </c>
    </row>
    <row r="137" spans="1:16" x14ac:dyDescent="0.3">
      <c r="A137" t="s">
        <v>1249</v>
      </c>
      <c r="B137" s="10">
        <v>44232</v>
      </c>
      <c r="C137" t="s">
        <v>976</v>
      </c>
      <c r="D137" t="s">
        <v>6180</v>
      </c>
      <c r="E137">
        <v>5</v>
      </c>
      <c r="F137" t="s">
        <v>977</v>
      </c>
      <c r="G137" t="s">
        <v>978</v>
      </c>
      <c r="H137" t="s">
        <v>19</v>
      </c>
      <c r="I137" t="s">
        <v>6193</v>
      </c>
      <c r="J137" t="s">
        <v>6186</v>
      </c>
      <c r="K137">
        <v>0.5</v>
      </c>
      <c r="L137">
        <v>7.77</v>
      </c>
      <c r="M137">
        <v>38.849999999999994</v>
      </c>
      <c r="N137" t="s">
        <v>22571</v>
      </c>
      <c r="O137" t="s">
        <v>22572</v>
      </c>
      <c r="P137" t="str">
        <f>_xlfn.XLOOKUP(orders_final[[#This Row],[Customer ID]], customers!$A$1:$A$1001, customers!$I$1:$I$1001, 0)</f>
        <v>Yes</v>
      </c>
    </row>
    <row r="138" spans="1:16" x14ac:dyDescent="0.3">
      <c r="A138" t="s">
        <v>1255</v>
      </c>
      <c r="B138" s="10">
        <v>44406</v>
      </c>
      <c r="C138" t="s">
        <v>1256</v>
      </c>
      <c r="D138" t="s">
        <v>6154</v>
      </c>
      <c r="E138">
        <v>4</v>
      </c>
      <c r="F138" t="s">
        <v>1257</v>
      </c>
      <c r="G138" t="s">
        <v>1258</v>
      </c>
      <c r="H138" t="s">
        <v>19</v>
      </c>
      <c r="I138" t="s">
        <v>6193</v>
      </c>
      <c r="J138" t="s">
        <v>6187</v>
      </c>
      <c r="K138">
        <v>0.2</v>
      </c>
      <c r="L138">
        <v>2.9849999999999999</v>
      </c>
      <c r="M138">
        <v>11.94</v>
      </c>
      <c r="N138" t="s">
        <v>22571</v>
      </c>
      <c r="O138" t="s">
        <v>22575</v>
      </c>
      <c r="P138" t="str">
        <f>_xlfn.XLOOKUP(orders_final[[#This Row],[Customer ID]], customers!$A$1:$A$1001, customers!$I$1:$I$1001, 0)</f>
        <v>No</v>
      </c>
    </row>
    <row r="139" spans="1:16" x14ac:dyDescent="0.3">
      <c r="A139" t="s">
        <v>1261</v>
      </c>
      <c r="B139" s="10">
        <v>44637</v>
      </c>
      <c r="C139" t="s">
        <v>1262</v>
      </c>
      <c r="D139" t="s">
        <v>6148</v>
      </c>
      <c r="E139">
        <v>3</v>
      </c>
      <c r="F139" t="s">
        <v>1263</v>
      </c>
      <c r="G139" t="s">
        <v>22573</v>
      </c>
      <c r="H139" t="s">
        <v>318</v>
      </c>
      <c r="I139" t="s">
        <v>6194</v>
      </c>
      <c r="J139" t="s">
        <v>6186</v>
      </c>
      <c r="K139">
        <v>2.5</v>
      </c>
      <c r="L139">
        <v>34.154999999999994</v>
      </c>
      <c r="M139">
        <v>102.46499999999997</v>
      </c>
      <c r="N139" t="s">
        <v>22570</v>
      </c>
      <c r="O139" t="s">
        <v>22572</v>
      </c>
      <c r="P139" t="str">
        <f>_xlfn.XLOOKUP(orders_final[[#This Row],[Customer ID]], customers!$A$1:$A$1001, customers!$I$1:$I$1001, 0)</f>
        <v>No</v>
      </c>
    </row>
    <row r="140" spans="1:16" x14ac:dyDescent="0.3">
      <c r="A140" t="s">
        <v>1266</v>
      </c>
      <c r="B140" s="10">
        <v>44238</v>
      </c>
      <c r="C140" t="s">
        <v>1267</v>
      </c>
      <c r="D140" t="s">
        <v>6183</v>
      </c>
      <c r="E140">
        <v>4</v>
      </c>
      <c r="F140" t="s">
        <v>1268</v>
      </c>
      <c r="G140" t="s">
        <v>22573</v>
      </c>
      <c r="H140" t="s">
        <v>19</v>
      </c>
      <c r="I140" t="s">
        <v>6194</v>
      </c>
      <c r="J140" t="s">
        <v>6187</v>
      </c>
      <c r="K140">
        <v>1</v>
      </c>
      <c r="L140">
        <v>12.15</v>
      </c>
      <c r="M140">
        <v>48.6</v>
      </c>
      <c r="N140" t="s">
        <v>22570</v>
      </c>
      <c r="O140" t="s">
        <v>22575</v>
      </c>
      <c r="P140" t="str">
        <f>_xlfn.XLOOKUP(orders_final[[#This Row],[Customer ID]], customers!$A$1:$A$1001, customers!$I$1:$I$1001, 0)</f>
        <v>No</v>
      </c>
    </row>
    <row r="141" spans="1:16" x14ac:dyDescent="0.3">
      <c r="A141" t="s">
        <v>1271</v>
      </c>
      <c r="B141" s="10">
        <v>43509</v>
      </c>
      <c r="C141" t="s">
        <v>1272</v>
      </c>
      <c r="D141" t="s">
        <v>6143</v>
      </c>
      <c r="E141">
        <v>6</v>
      </c>
      <c r="F141" t="s">
        <v>1273</v>
      </c>
      <c r="G141" t="s">
        <v>22573</v>
      </c>
      <c r="H141" t="s">
        <v>19</v>
      </c>
      <c r="I141" t="s">
        <v>6195</v>
      </c>
      <c r="J141" t="s">
        <v>6187</v>
      </c>
      <c r="K141">
        <v>1</v>
      </c>
      <c r="L141">
        <v>12.95</v>
      </c>
      <c r="M141">
        <v>77.699999999999989</v>
      </c>
      <c r="N141" t="s">
        <v>22574</v>
      </c>
      <c r="O141" t="s">
        <v>22575</v>
      </c>
      <c r="P141" t="str">
        <f>_xlfn.XLOOKUP(orders_final[[#This Row],[Customer ID]], customers!$A$1:$A$1001, customers!$I$1:$I$1001, 0)</f>
        <v>Yes</v>
      </c>
    </row>
    <row r="142" spans="1:16" x14ac:dyDescent="0.3">
      <c r="A142" t="s">
        <v>1276</v>
      </c>
      <c r="B142" s="10">
        <v>44694</v>
      </c>
      <c r="C142" t="s">
        <v>1277</v>
      </c>
      <c r="D142" t="s">
        <v>6165</v>
      </c>
      <c r="E142">
        <v>1</v>
      </c>
      <c r="F142" t="s">
        <v>1278</v>
      </c>
      <c r="G142" t="s">
        <v>1279</v>
      </c>
      <c r="H142" t="s">
        <v>318</v>
      </c>
      <c r="I142" t="s">
        <v>6195</v>
      </c>
      <c r="J142" t="s">
        <v>6187</v>
      </c>
      <c r="K142">
        <v>2.5</v>
      </c>
      <c r="L142">
        <v>29.784999999999997</v>
      </c>
      <c r="M142">
        <v>29.784999999999997</v>
      </c>
      <c r="N142" t="s">
        <v>22574</v>
      </c>
      <c r="O142" t="s">
        <v>22575</v>
      </c>
      <c r="P142" t="str">
        <f>_xlfn.XLOOKUP(orders_final[[#This Row],[Customer ID]], customers!$A$1:$A$1001, customers!$I$1:$I$1001, 0)</f>
        <v>Yes</v>
      </c>
    </row>
    <row r="143" spans="1:16" x14ac:dyDescent="0.3">
      <c r="A143" t="s">
        <v>1283</v>
      </c>
      <c r="B143" s="10">
        <v>43970</v>
      </c>
      <c r="C143" t="s">
        <v>1284</v>
      </c>
      <c r="D143" t="s">
        <v>6167</v>
      </c>
      <c r="E143">
        <v>4</v>
      </c>
      <c r="F143" t="s">
        <v>1285</v>
      </c>
      <c r="G143" t="s">
        <v>1286</v>
      </c>
      <c r="H143" t="s">
        <v>19</v>
      </c>
      <c r="I143" t="s">
        <v>6193</v>
      </c>
      <c r="J143" t="s">
        <v>6186</v>
      </c>
      <c r="K143">
        <v>0.2</v>
      </c>
      <c r="L143">
        <v>3.8849999999999998</v>
      </c>
      <c r="M143">
        <v>15.54</v>
      </c>
      <c r="N143" t="s">
        <v>22571</v>
      </c>
      <c r="O143" t="s">
        <v>22572</v>
      </c>
      <c r="P143" t="str">
        <f>_xlfn.XLOOKUP(orders_final[[#This Row],[Customer ID]], customers!$A$1:$A$1001, customers!$I$1:$I$1001, 0)</f>
        <v>Yes</v>
      </c>
    </row>
    <row r="144" spans="1:16" x14ac:dyDescent="0.3">
      <c r="A144" t="s">
        <v>1289</v>
      </c>
      <c r="B144" s="10">
        <v>44678</v>
      </c>
      <c r="C144" t="s">
        <v>1290</v>
      </c>
      <c r="D144" t="s">
        <v>6148</v>
      </c>
      <c r="E144">
        <v>4</v>
      </c>
      <c r="F144" t="s">
        <v>1291</v>
      </c>
      <c r="G144" t="s">
        <v>22573</v>
      </c>
      <c r="H144" t="s">
        <v>318</v>
      </c>
      <c r="I144" t="s">
        <v>6194</v>
      </c>
      <c r="J144" t="s">
        <v>6186</v>
      </c>
      <c r="K144">
        <v>2.5</v>
      </c>
      <c r="L144">
        <v>34.154999999999994</v>
      </c>
      <c r="M144">
        <v>136.61999999999998</v>
      </c>
      <c r="N144" t="s">
        <v>22570</v>
      </c>
      <c r="O144" t="s">
        <v>22572</v>
      </c>
      <c r="P144" t="str">
        <f>_xlfn.XLOOKUP(orders_final[[#This Row],[Customer ID]], customers!$A$1:$A$1001, customers!$I$1:$I$1001, 0)</f>
        <v>Yes</v>
      </c>
    </row>
    <row r="145" spans="1:16" x14ac:dyDescent="0.3">
      <c r="A145" t="s">
        <v>1293</v>
      </c>
      <c r="B145" s="10">
        <v>44083</v>
      </c>
      <c r="C145" t="s">
        <v>1294</v>
      </c>
      <c r="D145" t="s">
        <v>6160</v>
      </c>
      <c r="E145">
        <v>2</v>
      </c>
      <c r="F145" t="s">
        <v>1295</v>
      </c>
      <c r="G145" t="s">
        <v>1296</v>
      </c>
      <c r="H145" t="s">
        <v>19</v>
      </c>
      <c r="I145" t="s">
        <v>6195</v>
      </c>
      <c r="J145" t="s">
        <v>6188</v>
      </c>
      <c r="K145">
        <v>0.5</v>
      </c>
      <c r="L145">
        <v>8.73</v>
      </c>
      <c r="M145">
        <v>17.46</v>
      </c>
      <c r="N145" t="s">
        <v>22574</v>
      </c>
      <c r="O145" t="s">
        <v>22569</v>
      </c>
      <c r="P145" t="str">
        <f>_xlfn.XLOOKUP(orders_final[[#This Row],[Customer ID]], customers!$A$1:$A$1001, customers!$I$1:$I$1001, 0)</f>
        <v>No</v>
      </c>
    </row>
    <row r="146" spans="1:16" x14ac:dyDescent="0.3">
      <c r="A146" t="s">
        <v>1299</v>
      </c>
      <c r="B146" s="10">
        <v>44265</v>
      </c>
      <c r="C146" t="s">
        <v>1300</v>
      </c>
      <c r="D146" t="s">
        <v>6148</v>
      </c>
      <c r="E146">
        <v>2</v>
      </c>
      <c r="F146" t="s">
        <v>1301</v>
      </c>
      <c r="G146" t="s">
        <v>1302</v>
      </c>
      <c r="H146" t="s">
        <v>19</v>
      </c>
      <c r="I146" t="s">
        <v>6194</v>
      </c>
      <c r="J146" t="s">
        <v>6186</v>
      </c>
      <c r="K146">
        <v>2.5</v>
      </c>
      <c r="L146">
        <v>34.154999999999994</v>
      </c>
      <c r="M146">
        <v>68.309999999999988</v>
      </c>
      <c r="N146" t="s">
        <v>22570</v>
      </c>
      <c r="O146" t="s">
        <v>22572</v>
      </c>
      <c r="P146" t="str">
        <f>_xlfn.XLOOKUP(orders_final[[#This Row],[Customer ID]], customers!$A$1:$A$1001, customers!$I$1:$I$1001, 0)</f>
        <v>Yes</v>
      </c>
    </row>
    <row r="147" spans="1:16" x14ac:dyDescent="0.3">
      <c r="A147" t="s">
        <v>1305</v>
      </c>
      <c r="B147" s="10">
        <v>43562</v>
      </c>
      <c r="C147" t="s">
        <v>1306</v>
      </c>
      <c r="D147" t="s">
        <v>6159</v>
      </c>
      <c r="E147">
        <v>4</v>
      </c>
      <c r="F147" t="s">
        <v>1307</v>
      </c>
      <c r="G147" t="s">
        <v>1308</v>
      </c>
      <c r="H147" t="s">
        <v>19</v>
      </c>
      <c r="I147" t="s">
        <v>6195</v>
      </c>
      <c r="J147" t="s">
        <v>6188</v>
      </c>
      <c r="K147">
        <v>0.2</v>
      </c>
      <c r="L147">
        <v>4.3650000000000002</v>
      </c>
      <c r="M147">
        <v>17.46</v>
      </c>
      <c r="N147" t="s">
        <v>22574</v>
      </c>
      <c r="O147" t="s">
        <v>22569</v>
      </c>
      <c r="P147" t="str">
        <f>_xlfn.XLOOKUP(orders_final[[#This Row],[Customer ID]], customers!$A$1:$A$1001, customers!$I$1:$I$1001, 0)</f>
        <v>No</v>
      </c>
    </row>
    <row r="148" spans="1:16" x14ac:dyDescent="0.3">
      <c r="A148" t="s">
        <v>1311</v>
      </c>
      <c r="B148" s="10">
        <v>44024</v>
      </c>
      <c r="C148" t="s">
        <v>1312</v>
      </c>
      <c r="D148" t="s">
        <v>6162</v>
      </c>
      <c r="E148">
        <v>3</v>
      </c>
      <c r="F148" t="s">
        <v>1313</v>
      </c>
      <c r="G148" t="s">
        <v>1314</v>
      </c>
      <c r="H148" t="s">
        <v>19</v>
      </c>
      <c r="I148" t="s">
        <v>6195</v>
      </c>
      <c r="J148" t="s">
        <v>6188</v>
      </c>
      <c r="K148">
        <v>1</v>
      </c>
      <c r="L148">
        <v>14.55</v>
      </c>
      <c r="M148">
        <v>43.650000000000006</v>
      </c>
      <c r="N148" t="s">
        <v>22574</v>
      </c>
      <c r="O148" t="s">
        <v>22569</v>
      </c>
      <c r="P148" t="str">
        <f>_xlfn.XLOOKUP(orders_final[[#This Row],[Customer ID]], customers!$A$1:$A$1001, customers!$I$1:$I$1001, 0)</f>
        <v>No</v>
      </c>
    </row>
    <row r="149" spans="1:16" x14ac:dyDescent="0.3">
      <c r="A149" t="s">
        <v>1311</v>
      </c>
      <c r="B149" s="10">
        <v>44024</v>
      </c>
      <c r="C149" t="s">
        <v>1312</v>
      </c>
      <c r="D149" t="s">
        <v>6141</v>
      </c>
      <c r="E149">
        <v>2</v>
      </c>
      <c r="F149" t="s">
        <v>1313</v>
      </c>
      <c r="G149" t="s">
        <v>1314</v>
      </c>
      <c r="H149" t="s">
        <v>19</v>
      </c>
      <c r="I149" t="s">
        <v>6194</v>
      </c>
      <c r="J149" t="s">
        <v>6188</v>
      </c>
      <c r="K149">
        <v>1</v>
      </c>
      <c r="L149">
        <v>13.75</v>
      </c>
      <c r="M149">
        <v>27.5</v>
      </c>
      <c r="N149" t="s">
        <v>22570</v>
      </c>
      <c r="O149" t="s">
        <v>22569</v>
      </c>
      <c r="P149" t="str">
        <f>_xlfn.XLOOKUP(orders_final[[#This Row],[Customer ID]], customers!$A$1:$A$1001, customers!$I$1:$I$1001, 0)</f>
        <v>No</v>
      </c>
    </row>
    <row r="150" spans="1:16" x14ac:dyDescent="0.3">
      <c r="A150" t="s">
        <v>1322</v>
      </c>
      <c r="B150" s="10">
        <v>44551</v>
      </c>
      <c r="C150" t="s">
        <v>1323</v>
      </c>
      <c r="D150" t="s">
        <v>6153</v>
      </c>
      <c r="E150">
        <v>5</v>
      </c>
      <c r="F150" t="s">
        <v>1324</v>
      </c>
      <c r="G150" t="s">
        <v>1325</v>
      </c>
      <c r="H150" t="s">
        <v>19</v>
      </c>
      <c r="I150" t="s">
        <v>6194</v>
      </c>
      <c r="J150" t="s">
        <v>6187</v>
      </c>
      <c r="K150">
        <v>0.2</v>
      </c>
      <c r="L150">
        <v>3.645</v>
      </c>
      <c r="M150">
        <v>18.225000000000001</v>
      </c>
      <c r="N150" t="s">
        <v>22570</v>
      </c>
      <c r="O150" t="s">
        <v>22575</v>
      </c>
      <c r="P150" t="str">
        <f>_xlfn.XLOOKUP(orders_final[[#This Row],[Customer ID]], customers!$A$1:$A$1001, customers!$I$1:$I$1001, 0)</f>
        <v>Yes</v>
      </c>
    </row>
    <row r="151" spans="1:16" x14ac:dyDescent="0.3">
      <c r="A151" t="s">
        <v>1328</v>
      </c>
      <c r="B151" s="10">
        <v>44108</v>
      </c>
      <c r="C151" t="s">
        <v>1329</v>
      </c>
      <c r="D151" t="s">
        <v>6175</v>
      </c>
      <c r="E151">
        <v>2</v>
      </c>
      <c r="F151" t="s">
        <v>1330</v>
      </c>
      <c r="G151" t="s">
        <v>22573</v>
      </c>
      <c r="H151" t="s">
        <v>19</v>
      </c>
      <c r="I151" t="s">
        <v>6193</v>
      </c>
      <c r="J151" t="s">
        <v>6188</v>
      </c>
      <c r="K151">
        <v>2.5</v>
      </c>
      <c r="L151">
        <v>25.874999999999996</v>
      </c>
      <c r="M151">
        <v>51.749999999999993</v>
      </c>
      <c r="N151" t="s">
        <v>22571</v>
      </c>
      <c r="O151" t="s">
        <v>22569</v>
      </c>
      <c r="P151" t="str">
        <f>_xlfn.XLOOKUP(orders_final[[#This Row],[Customer ID]], customers!$A$1:$A$1001, customers!$I$1:$I$1001, 0)</f>
        <v>Yes</v>
      </c>
    </row>
    <row r="152" spans="1:16" x14ac:dyDescent="0.3">
      <c r="A152" t="s">
        <v>1333</v>
      </c>
      <c r="B152" s="10">
        <v>44051</v>
      </c>
      <c r="C152" t="s">
        <v>1334</v>
      </c>
      <c r="D152" t="s">
        <v>6143</v>
      </c>
      <c r="E152">
        <v>1</v>
      </c>
      <c r="F152" t="s">
        <v>1335</v>
      </c>
      <c r="G152" t="s">
        <v>1336</v>
      </c>
      <c r="H152" t="s">
        <v>19</v>
      </c>
      <c r="I152" t="s">
        <v>6195</v>
      </c>
      <c r="J152" t="s">
        <v>6187</v>
      </c>
      <c r="K152">
        <v>1</v>
      </c>
      <c r="L152">
        <v>12.95</v>
      </c>
      <c r="M152">
        <v>12.95</v>
      </c>
      <c r="N152" t="s">
        <v>22574</v>
      </c>
      <c r="O152" t="s">
        <v>22575</v>
      </c>
      <c r="P152" t="str">
        <f>_xlfn.XLOOKUP(orders_final[[#This Row],[Customer ID]], customers!$A$1:$A$1001, customers!$I$1:$I$1001, 0)</f>
        <v>Yes</v>
      </c>
    </row>
    <row r="153" spans="1:16" x14ac:dyDescent="0.3">
      <c r="A153" t="s">
        <v>1339</v>
      </c>
      <c r="B153" s="10">
        <v>44115</v>
      </c>
      <c r="C153" t="s">
        <v>1340</v>
      </c>
      <c r="D153" t="s">
        <v>6155</v>
      </c>
      <c r="E153">
        <v>3</v>
      </c>
      <c r="F153" t="s">
        <v>1341</v>
      </c>
      <c r="G153" t="s">
        <v>22573</v>
      </c>
      <c r="H153" t="s">
        <v>19</v>
      </c>
      <c r="I153" t="s">
        <v>6193</v>
      </c>
      <c r="J153" t="s">
        <v>6188</v>
      </c>
      <c r="K153">
        <v>1</v>
      </c>
      <c r="L153">
        <v>11.25</v>
      </c>
      <c r="M153">
        <v>33.75</v>
      </c>
      <c r="N153" t="s">
        <v>22571</v>
      </c>
      <c r="O153" t="s">
        <v>22569</v>
      </c>
      <c r="P153" t="str">
        <f>_xlfn.XLOOKUP(orders_final[[#This Row],[Customer ID]], customers!$A$1:$A$1001, customers!$I$1:$I$1001, 0)</f>
        <v>Yes</v>
      </c>
    </row>
    <row r="154" spans="1:16" x14ac:dyDescent="0.3">
      <c r="A154" t="s">
        <v>1344</v>
      </c>
      <c r="B154" s="10">
        <v>44510</v>
      </c>
      <c r="C154" t="s">
        <v>1345</v>
      </c>
      <c r="D154" t="s">
        <v>6151</v>
      </c>
      <c r="E154">
        <v>3</v>
      </c>
      <c r="F154" t="s">
        <v>1346</v>
      </c>
      <c r="G154" t="s">
        <v>1347</v>
      </c>
      <c r="H154" t="s">
        <v>19</v>
      </c>
      <c r="I154" t="s">
        <v>6192</v>
      </c>
      <c r="J154" t="s">
        <v>6188</v>
      </c>
      <c r="K154">
        <v>2.5</v>
      </c>
      <c r="L154">
        <v>22.884999999999998</v>
      </c>
      <c r="M154">
        <v>68.655000000000001</v>
      </c>
      <c r="N154" t="s">
        <v>22568</v>
      </c>
      <c r="O154" t="s">
        <v>22569</v>
      </c>
      <c r="P154" t="str">
        <f>_xlfn.XLOOKUP(orders_final[[#This Row],[Customer ID]], customers!$A$1:$A$1001, customers!$I$1:$I$1001, 0)</f>
        <v>Yes</v>
      </c>
    </row>
    <row r="155" spans="1:16" x14ac:dyDescent="0.3">
      <c r="A155" t="s">
        <v>1350</v>
      </c>
      <c r="B155" s="10">
        <v>44367</v>
      </c>
      <c r="C155" t="s">
        <v>1351</v>
      </c>
      <c r="D155" t="s">
        <v>6163</v>
      </c>
      <c r="E155">
        <v>1</v>
      </c>
      <c r="F155" t="s">
        <v>1352</v>
      </c>
      <c r="G155" t="s">
        <v>22573</v>
      </c>
      <c r="H155" t="s">
        <v>19</v>
      </c>
      <c r="I155" t="s">
        <v>6192</v>
      </c>
      <c r="J155" t="s">
        <v>6187</v>
      </c>
      <c r="K155">
        <v>0.2</v>
      </c>
      <c r="L155">
        <v>2.6849999999999996</v>
      </c>
      <c r="M155">
        <v>2.6849999999999996</v>
      </c>
      <c r="N155" t="s">
        <v>22568</v>
      </c>
      <c r="O155" t="s">
        <v>22575</v>
      </c>
      <c r="P155" t="str">
        <f>_xlfn.XLOOKUP(orders_final[[#This Row],[Customer ID]], customers!$A$1:$A$1001, customers!$I$1:$I$1001, 0)</f>
        <v>No</v>
      </c>
    </row>
    <row r="156" spans="1:16" x14ac:dyDescent="0.3">
      <c r="A156" t="s">
        <v>1355</v>
      </c>
      <c r="B156" s="10">
        <v>44473</v>
      </c>
      <c r="C156" t="s">
        <v>1356</v>
      </c>
      <c r="D156" t="s">
        <v>6168</v>
      </c>
      <c r="E156">
        <v>5</v>
      </c>
      <c r="F156" t="s">
        <v>1357</v>
      </c>
      <c r="G156" t="s">
        <v>1358</v>
      </c>
      <c r="H156" t="s">
        <v>19</v>
      </c>
      <c r="I156" t="s">
        <v>6193</v>
      </c>
      <c r="J156" t="s">
        <v>6187</v>
      </c>
      <c r="K156">
        <v>2.5</v>
      </c>
      <c r="L156">
        <v>22.884999999999998</v>
      </c>
      <c r="M156">
        <v>114.42499999999998</v>
      </c>
      <c r="N156" t="s">
        <v>22571</v>
      </c>
      <c r="O156" t="s">
        <v>22575</v>
      </c>
      <c r="P156" t="str">
        <f>_xlfn.XLOOKUP(orders_final[[#This Row],[Customer ID]], customers!$A$1:$A$1001, customers!$I$1:$I$1001, 0)</f>
        <v>No</v>
      </c>
    </row>
    <row r="157" spans="1:16" x14ac:dyDescent="0.3">
      <c r="A157" t="s">
        <v>1361</v>
      </c>
      <c r="B157" s="10">
        <v>43640</v>
      </c>
      <c r="C157" t="s">
        <v>1362</v>
      </c>
      <c r="D157" t="s">
        <v>6175</v>
      </c>
      <c r="E157">
        <v>6</v>
      </c>
      <c r="F157" t="s">
        <v>1363</v>
      </c>
      <c r="G157" t="s">
        <v>1364</v>
      </c>
      <c r="H157" t="s">
        <v>19</v>
      </c>
      <c r="I157" t="s">
        <v>6193</v>
      </c>
      <c r="J157" t="s">
        <v>6188</v>
      </c>
      <c r="K157">
        <v>2.5</v>
      </c>
      <c r="L157">
        <v>25.874999999999996</v>
      </c>
      <c r="M157">
        <v>155.24999999999997</v>
      </c>
      <c r="N157" t="s">
        <v>22571</v>
      </c>
      <c r="O157" t="s">
        <v>22569</v>
      </c>
      <c r="P157" t="str">
        <f>_xlfn.XLOOKUP(orders_final[[#This Row],[Customer ID]], customers!$A$1:$A$1001, customers!$I$1:$I$1001, 0)</f>
        <v>Yes</v>
      </c>
    </row>
    <row r="158" spans="1:16" x14ac:dyDescent="0.3">
      <c r="A158" t="s">
        <v>1367</v>
      </c>
      <c r="B158" s="10">
        <v>43764</v>
      </c>
      <c r="C158" t="s">
        <v>1368</v>
      </c>
      <c r="D158" t="s">
        <v>6175</v>
      </c>
      <c r="E158">
        <v>3</v>
      </c>
      <c r="F158" t="s">
        <v>1369</v>
      </c>
      <c r="G158" t="s">
        <v>1370</v>
      </c>
      <c r="H158" t="s">
        <v>19</v>
      </c>
      <c r="I158" t="s">
        <v>6193</v>
      </c>
      <c r="J158" t="s">
        <v>6188</v>
      </c>
      <c r="K158">
        <v>2.5</v>
      </c>
      <c r="L158">
        <v>25.874999999999996</v>
      </c>
      <c r="M158">
        <v>77.624999999999986</v>
      </c>
      <c r="N158" t="s">
        <v>22571</v>
      </c>
      <c r="O158" t="s">
        <v>22569</v>
      </c>
      <c r="P158" t="str">
        <f>_xlfn.XLOOKUP(orders_final[[#This Row],[Customer ID]], customers!$A$1:$A$1001, customers!$I$1:$I$1001, 0)</f>
        <v>Yes</v>
      </c>
    </row>
    <row r="159" spans="1:16" x14ac:dyDescent="0.3">
      <c r="A159" t="s">
        <v>1373</v>
      </c>
      <c r="B159" s="10">
        <v>44374</v>
      </c>
      <c r="C159" t="s">
        <v>1374</v>
      </c>
      <c r="D159" t="s">
        <v>6149</v>
      </c>
      <c r="E159">
        <v>3</v>
      </c>
      <c r="F159" t="s">
        <v>1375</v>
      </c>
      <c r="G159" t="s">
        <v>1376</v>
      </c>
      <c r="H159" t="s">
        <v>318</v>
      </c>
      <c r="I159" t="s">
        <v>6192</v>
      </c>
      <c r="J159" t="s">
        <v>6187</v>
      </c>
      <c r="K159">
        <v>2.5</v>
      </c>
      <c r="L159">
        <v>20.584999999999997</v>
      </c>
      <c r="M159">
        <v>61.754999999999995</v>
      </c>
      <c r="N159" t="s">
        <v>22568</v>
      </c>
      <c r="O159" t="s">
        <v>22575</v>
      </c>
      <c r="P159" t="str">
        <f>_xlfn.XLOOKUP(orders_final[[#This Row],[Customer ID]], customers!$A$1:$A$1001, customers!$I$1:$I$1001, 0)</f>
        <v>No</v>
      </c>
    </row>
    <row r="160" spans="1:16" x14ac:dyDescent="0.3">
      <c r="A160" t="s">
        <v>1379</v>
      </c>
      <c r="B160" s="10">
        <v>43714</v>
      </c>
      <c r="C160" t="s">
        <v>1380</v>
      </c>
      <c r="D160" t="s">
        <v>6149</v>
      </c>
      <c r="E160">
        <v>6</v>
      </c>
      <c r="F160" t="s">
        <v>1381</v>
      </c>
      <c r="G160" t="s">
        <v>22573</v>
      </c>
      <c r="H160" t="s">
        <v>19</v>
      </c>
      <c r="I160" t="s">
        <v>6192</v>
      </c>
      <c r="J160" t="s">
        <v>6187</v>
      </c>
      <c r="K160">
        <v>2.5</v>
      </c>
      <c r="L160">
        <v>20.584999999999997</v>
      </c>
      <c r="M160">
        <v>123.50999999999999</v>
      </c>
      <c r="N160" t="s">
        <v>22568</v>
      </c>
      <c r="O160" t="s">
        <v>22575</v>
      </c>
      <c r="P160" t="str">
        <f>_xlfn.XLOOKUP(orders_final[[#This Row],[Customer ID]], customers!$A$1:$A$1001, customers!$I$1:$I$1001, 0)</f>
        <v>Yes</v>
      </c>
    </row>
    <row r="161" spans="1:16" x14ac:dyDescent="0.3">
      <c r="A161" t="s">
        <v>1384</v>
      </c>
      <c r="B161" s="10">
        <v>44316</v>
      </c>
      <c r="C161" t="s">
        <v>1385</v>
      </c>
      <c r="D161" t="s">
        <v>6164</v>
      </c>
      <c r="E161">
        <v>6</v>
      </c>
      <c r="F161" t="s">
        <v>1386</v>
      </c>
      <c r="G161" t="s">
        <v>22573</v>
      </c>
      <c r="H161" t="s">
        <v>19</v>
      </c>
      <c r="I161" t="s">
        <v>6195</v>
      </c>
      <c r="J161" t="s">
        <v>6186</v>
      </c>
      <c r="K161">
        <v>2.5</v>
      </c>
      <c r="L161">
        <v>36.454999999999998</v>
      </c>
      <c r="M161">
        <v>218.73</v>
      </c>
      <c r="N161" t="s">
        <v>22574</v>
      </c>
      <c r="O161" t="s">
        <v>22572</v>
      </c>
      <c r="P161" t="str">
        <f>_xlfn.XLOOKUP(orders_final[[#This Row],[Customer ID]], customers!$A$1:$A$1001, customers!$I$1:$I$1001, 0)</f>
        <v>No</v>
      </c>
    </row>
    <row r="162" spans="1:16" x14ac:dyDescent="0.3">
      <c r="A162" t="s">
        <v>1389</v>
      </c>
      <c r="B162" s="10">
        <v>43837</v>
      </c>
      <c r="C162" t="s">
        <v>1390</v>
      </c>
      <c r="D162" t="s">
        <v>6139</v>
      </c>
      <c r="E162">
        <v>4</v>
      </c>
      <c r="F162" t="s">
        <v>1391</v>
      </c>
      <c r="G162" t="s">
        <v>1392</v>
      </c>
      <c r="H162" t="s">
        <v>19</v>
      </c>
      <c r="I162" t="s">
        <v>6194</v>
      </c>
      <c r="J162" t="s">
        <v>6188</v>
      </c>
      <c r="K162">
        <v>0.5</v>
      </c>
      <c r="L162">
        <v>8.25</v>
      </c>
      <c r="M162">
        <v>33</v>
      </c>
      <c r="N162" t="s">
        <v>22570</v>
      </c>
      <c r="O162" t="s">
        <v>22569</v>
      </c>
      <c r="P162" t="str">
        <f>_xlfn.XLOOKUP(orders_final[[#This Row],[Customer ID]], customers!$A$1:$A$1001, customers!$I$1:$I$1001, 0)</f>
        <v>No</v>
      </c>
    </row>
    <row r="163" spans="1:16" x14ac:dyDescent="0.3">
      <c r="A163" t="s">
        <v>1395</v>
      </c>
      <c r="B163" s="10">
        <v>44207</v>
      </c>
      <c r="C163" t="s">
        <v>1396</v>
      </c>
      <c r="D163" t="s">
        <v>6180</v>
      </c>
      <c r="E163">
        <v>3</v>
      </c>
      <c r="F163" t="s">
        <v>1397</v>
      </c>
      <c r="G163" t="s">
        <v>1398</v>
      </c>
      <c r="H163" t="s">
        <v>19</v>
      </c>
      <c r="I163" t="s">
        <v>6193</v>
      </c>
      <c r="J163" t="s">
        <v>6186</v>
      </c>
      <c r="K163">
        <v>0.5</v>
      </c>
      <c r="L163">
        <v>7.77</v>
      </c>
      <c r="M163">
        <v>23.31</v>
      </c>
      <c r="N163" t="s">
        <v>22571</v>
      </c>
      <c r="O163" t="s">
        <v>22572</v>
      </c>
      <c r="P163" t="str">
        <f>_xlfn.XLOOKUP(orders_final[[#This Row],[Customer ID]], customers!$A$1:$A$1001, customers!$I$1:$I$1001, 0)</f>
        <v>No</v>
      </c>
    </row>
    <row r="164" spans="1:16" x14ac:dyDescent="0.3">
      <c r="A164" t="s">
        <v>1401</v>
      </c>
      <c r="B164" s="10">
        <v>44515</v>
      </c>
      <c r="C164" t="s">
        <v>1402</v>
      </c>
      <c r="D164" t="s">
        <v>6144</v>
      </c>
      <c r="E164">
        <v>3</v>
      </c>
      <c r="F164" t="s">
        <v>1403</v>
      </c>
      <c r="G164" t="s">
        <v>1404</v>
      </c>
      <c r="H164" t="s">
        <v>19</v>
      </c>
      <c r="I164" t="s">
        <v>6194</v>
      </c>
      <c r="J164" t="s">
        <v>6187</v>
      </c>
      <c r="K164">
        <v>0.5</v>
      </c>
      <c r="L164">
        <v>7.29</v>
      </c>
      <c r="M164">
        <v>21.87</v>
      </c>
      <c r="N164" t="s">
        <v>22570</v>
      </c>
      <c r="O164" t="s">
        <v>22575</v>
      </c>
      <c r="P164" t="str">
        <f>_xlfn.XLOOKUP(orders_final[[#This Row],[Customer ID]], customers!$A$1:$A$1001, customers!$I$1:$I$1001, 0)</f>
        <v>Yes</v>
      </c>
    </row>
    <row r="165" spans="1:16" x14ac:dyDescent="0.3">
      <c r="A165" t="s">
        <v>1407</v>
      </c>
      <c r="B165" s="10">
        <v>43619</v>
      </c>
      <c r="C165" t="s">
        <v>1408</v>
      </c>
      <c r="D165" t="s">
        <v>6163</v>
      </c>
      <c r="E165">
        <v>6</v>
      </c>
      <c r="F165" t="s">
        <v>1409</v>
      </c>
      <c r="G165" t="s">
        <v>1410</v>
      </c>
      <c r="H165" t="s">
        <v>19</v>
      </c>
      <c r="I165" t="s">
        <v>6192</v>
      </c>
      <c r="J165" t="s">
        <v>6187</v>
      </c>
      <c r="K165">
        <v>0.2</v>
      </c>
      <c r="L165">
        <v>2.6849999999999996</v>
      </c>
      <c r="M165">
        <v>16.11</v>
      </c>
      <c r="N165" t="s">
        <v>22568</v>
      </c>
      <c r="O165" t="s">
        <v>22575</v>
      </c>
      <c r="P165" t="str">
        <f>_xlfn.XLOOKUP(orders_final[[#This Row],[Customer ID]], customers!$A$1:$A$1001, customers!$I$1:$I$1001, 0)</f>
        <v>No</v>
      </c>
    </row>
    <row r="166" spans="1:16" x14ac:dyDescent="0.3">
      <c r="A166" t="s">
        <v>1413</v>
      </c>
      <c r="B166" s="10">
        <v>44182</v>
      </c>
      <c r="C166" t="s">
        <v>1414</v>
      </c>
      <c r="D166" t="s">
        <v>6144</v>
      </c>
      <c r="E166">
        <v>4</v>
      </c>
      <c r="F166" t="s">
        <v>1415</v>
      </c>
      <c r="G166" t="s">
        <v>1416</v>
      </c>
      <c r="H166" t="s">
        <v>318</v>
      </c>
      <c r="I166" t="s">
        <v>6194</v>
      </c>
      <c r="J166" t="s">
        <v>6187</v>
      </c>
      <c r="K166">
        <v>0.5</v>
      </c>
      <c r="L166">
        <v>7.29</v>
      </c>
      <c r="M166">
        <v>29.16</v>
      </c>
      <c r="N166" t="s">
        <v>22570</v>
      </c>
      <c r="O166" t="s">
        <v>22575</v>
      </c>
      <c r="P166" t="str">
        <f>_xlfn.XLOOKUP(orders_final[[#This Row],[Customer ID]], customers!$A$1:$A$1001, customers!$I$1:$I$1001, 0)</f>
        <v>No</v>
      </c>
    </row>
    <row r="167" spans="1:16" x14ac:dyDescent="0.3">
      <c r="A167" t="s">
        <v>1420</v>
      </c>
      <c r="B167" s="10">
        <v>44234</v>
      </c>
      <c r="C167" t="s">
        <v>1421</v>
      </c>
      <c r="D167" t="s">
        <v>6177</v>
      </c>
      <c r="E167">
        <v>6</v>
      </c>
      <c r="F167" t="s">
        <v>1422</v>
      </c>
      <c r="G167" t="s">
        <v>22573</v>
      </c>
      <c r="H167" t="s">
        <v>19</v>
      </c>
      <c r="I167" t="s">
        <v>6192</v>
      </c>
      <c r="J167" t="s">
        <v>6187</v>
      </c>
      <c r="K167">
        <v>1</v>
      </c>
      <c r="L167">
        <v>8.9499999999999993</v>
      </c>
      <c r="M167">
        <v>53.699999999999996</v>
      </c>
      <c r="N167" t="s">
        <v>22568</v>
      </c>
      <c r="O167" t="s">
        <v>22575</v>
      </c>
      <c r="P167" t="str">
        <f>_xlfn.XLOOKUP(orders_final[[#This Row],[Customer ID]], customers!$A$1:$A$1001, customers!$I$1:$I$1001, 0)</f>
        <v>Yes</v>
      </c>
    </row>
    <row r="168" spans="1:16" x14ac:dyDescent="0.3">
      <c r="A168" t="s">
        <v>1425</v>
      </c>
      <c r="B168" s="10">
        <v>44270</v>
      </c>
      <c r="C168" t="s">
        <v>1426</v>
      </c>
      <c r="D168" t="s">
        <v>6172</v>
      </c>
      <c r="E168">
        <v>5</v>
      </c>
      <c r="F168" t="s">
        <v>1427</v>
      </c>
      <c r="G168" t="s">
        <v>22573</v>
      </c>
      <c r="H168" t="s">
        <v>19</v>
      </c>
      <c r="I168" t="s">
        <v>6192</v>
      </c>
      <c r="J168" t="s">
        <v>6187</v>
      </c>
      <c r="K168">
        <v>0.5</v>
      </c>
      <c r="L168">
        <v>5.3699999999999992</v>
      </c>
      <c r="M168">
        <v>26.849999999999994</v>
      </c>
      <c r="N168" t="s">
        <v>22568</v>
      </c>
      <c r="O168" t="s">
        <v>22575</v>
      </c>
      <c r="P168" t="str">
        <f>_xlfn.XLOOKUP(orders_final[[#This Row],[Customer ID]], customers!$A$1:$A$1001, customers!$I$1:$I$1001, 0)</f>
        <v>Yes</v>
      </c>
    </row>
    <row r="169" spans="1:16" x14ac:dyDescent="0.3">
      <c r="A169" t="s">
        <v>1430</v>
      </c>
      <c r="B169" s="10">
        <v>44777</v>
      </c>
      <c r="C169" t="s">
        <v>1431</v>
      </c>
      <c r="D169" t="s">
        <v>6139</v>
      </c>
      <c r="E169">
        <v>5</v>
      </c>
      <c r="F169" t="s">
        <v>1432</v>
      </c>
      <c r="G169" t="s">
        <v>1433</v>
      </c>
      <c r="H169" t="s">
        <v>19</v>
      </c>
      <c r="I169" t="s">
        <v>6194</v>
      </c>
      <c r="J169" t="s">
        <v>6188</v>
      </c>
      <c r="K169">
        <v>0.5</v>
      </c>
      <c r="L169">
        <v>8.25</v>
      </c>
      <c r="M169">
        <v>41.25</v>
      </c>
      <c r="N169" t="s">
        <v>22570</v>
      </c>
      <c r="O169" t="s">
        <v>22569</v>
      </c>
      <c r="P169" t="str">
        <f>_xlfn.XLOOKUP(orders_final[[#This Row],[Customer ID]], customers!$A$1:$A$1001, customers!$I$1:$I$1001, 0)</f>
        <v>Yes</v>
      </c>
    </row>
    <row r="170" spans="1:16" x14ac:dyDescent="0.3">
      <c r="A170" t="s">
        <v>1436</v>
      </c>
      <c r="B170" s="10">
        <v>43484</v>
      </c>
      <c r="C170" t="s">
        <v>1437</v>
      </c>
      <c r="D170" t="s">
        <v>6157</v>
      </c>
      <c r="E170">
        <v>6</v>
      </c>
      <c r="F170" t="s">
        <v>1438</v>
      </c>
      <c r="G170" t="s">
        <v>22573</v>
      </c>
      <c r="H170" t="s">
        <v>318</v>
      </c>
      <c r="I170" t="s">
        <v>6193</v>
      </c>
      <c r="J170" t="s">
        <v>6188</v>
      </c>
      <c r="K170">
        <v>0.5</v>
      </c>
      <c r="L170">
        <v>6.75</v>
      </c>
      <c r="M170">
        <v>40.5</v>
      </c>
      <c r="N170" t="s">
        <v>22571</v>
      </c>
      <c r="O170" t="s">
        <v>22569</v>
      </c>
      <c r="P170" t="str">
        <f>_xlfn.XLOOKUP(orders_final[[#This Row],[Customer ID]], customers!$A$1:$A$1001, customers!$I$1:$I$1001, 0)</f>
        <v>No</v>
      </c>
    </row>
    <row r="171" spans="1:16" x14ac:dyDescent="0.3">
      <c r="A171" t="s">
        <v>1441</v>
      </c>
      <c r="B171" s="10">
        <v>44643</v>
      </c>
      <c r="C171" t="s">
        <v>1442</v>
      </c>
      <c r="D171" t="s">
        <v>6177</v>
      </c>
      <c r="E171">
        <v>2</v>
      </c>
      <c r="F171" t="s">
        <v>1443</v>
      </c>
      <c r="G171" t="s">
        <v>1444</v>
      </c>
      <c r="H171" t="s">
        <v>318</v>
      </c>
      <c r="I171" t="s">
        <v>6192</v>
      </c>
      <c r="J171" t="s">
        <v>6187</v>
      </c>
      <c r="K171">
        <v>1</v>
      </c>
      <c r="L171">
        <v>8.9499999999999993</v>
      </c>
      <c r="M171">
        <v>17.899999999999999</v>
      </c>
      <c r="N171" t="s">
        <v>22568</v>
      </c>
      <c r="O171" t="s">
        <v>22575</v>
      </c>
      <c r="P171" t="str">
        <f>_xlfn.XLOOKUP(orders_final[[#This Row],[Customer ID]], customers!$A$1:$A$1001, customers!$I$1:$I$1001, 0)</f>
        <v>No</v>
      </c>
    </row>
    <row r="172" spans="1:16" x14ac:dyDescent="0.3">
      <c r="A172" t="s">
        <v>1448</v>
      </c>
      <c r="B172" s="10">
        <v>44476</v>
      </c>
      <c r="C172" t="s">
        <v>1449</v>
      </c>
      <c r="D172" t="s">
        <v>6148</v>
      </c>
      <c r="E172">
        <v>2</v>
      </c>
      <c r="F172" t="s">
        <v>1450</v>
      </c>
      <c r="G172" t="s">
        <v>1451</v>
      </c>
      <c r="H172" t="s">
        <v>28</v>
      </c>
      <c r="I172" t="s">
        <v>6194</v>
      </c>
      <c r="J172" t="s">
        <v>6186</v>
      </c>
      <c r="K172">
        <v>2.5</v>
      </c>
      <c r="L172">
        <v>34.154999999999994</v>
      </c>
      <c r="M172">
        <v>68.309999999999988</v>
      </c>
      <c r="N172" t="s">
        <v>22570</v>
      </c>
      <c r="O172" t="s">
        <v>22572</v>
      </c>
      <c r="P172" t="str">
        <f>_xlfn.XLOOKUP(orders_final[[#This Row],[Customer ID]], customers!$A$1:$A$1001, customers!$I$1:$I$1001, 0)</f>
        <v>No</v>
      </c>
    </row>
    <row r="173" spans="1:16" x14ac:dyDescent="0.3">
      <c r="A173" t="s">
        <v>1453</v>
      </c>
      <c r="B173" s="10">
        <v>43544</v>
      </c>
      <c r="C173" t="s">
        <v>1454</v>
      </c>
      <c r="D173" t="s">
        <v>6166</v>
      </c>
      <c r="E173">
        <v>2</v>
      </c>
      <c r="F173" t="s">
        <v>1455</v>
      </c>
      <c r="G173" t="s">
        <v>1456</v>
      </c>
      <c r="H173" t="s">
        <v>19</v>
      </c>
      <c r="I173" t="s">
        <v>6194</v>
      </c>
      <c r="J173" t="s">
        <v>6188</v>
      </c>
      <c r="K173">
        <v>2.5</v>
      </c>
      <c r="L173">
        <v>31.624999999999996</v>
      </c>
      <c r="M173">
        <v>63.249999999999993</v>
      </c>
      <c r="N173" t="s">
        <v>22570</v>
      </c>
      <c r="O173" t="s">
        <v>22569</v>
      </c>
      <c r="P173" t="str">
        <f>_xlfn.XLOOKUP(orders_final[[#This Row],[Customer ID]], customers!$A$1:$A$1001, customers!$I$1:$I$1001, 0)</f>
        <v>Yes</v>
      </c>
    </row>
    <row r="174" spans="1:16" x14ac:dyDescent="0.3">
      <c r="A174" t="s">
        <v>1459</v>
      </c>
      <c r="B174" s="10">
        <v>44545</v>
      </c>
      <c r="C174" t="s">
        <v>1460</v>
      </c>
      <c r="D174" t="s">
        <v>6144</v>
      </c>
      <c r="E174">
        <v>3</v>
      </c>
      <c r="F174" t="s">
        <v>1461</v>
      </c>
      <c r="G174" t="s">
        <v>1462</v>
      </c>
      <c r="H174" t="s">
        <v>318</v>
      </c>
      <c r="I174" t="s">
        <v>6194</v>
      </c>
      <c r="J174" t="s">
        <v>6187</v>
      </c>
      <c r="K174">
        <v>0.5</v>
      </c>
      <c r="L174">
        <v>7.29</v>
      </c>
      <c r="M174">
        <v>21.87</v>
      </c>
      <c r="N174" t="s">
        <v>22570</v>
      </c>
      <c r="O174" t="s">
        <v>22575</v>
      </c>
      <c r="P174" t="str">
        <f>_xlfn.XLOOKUP(orders_final[[#This Row],[Customer ID]], customers!$A$1:$A$1001, customers!$I$1:$I$1001, 0)</f>
        <v>No</v>
      </c>
    </row>
    <row r="175" spans="1:16" x14ac:dyDescent="0.3">
      <c r="A175" t="s">
        <v>1464</v>
      </c>
      <c r="B175" s="10">
        <v>44720</v>
      </c>
      <c r="C175" t="s">
        <v>1465</v>
      </c>
      <c r="D175" t="s">
        <v>6151</v>
      </c>
      <c r="E175">
        <v>4</v>
      </c>
      <c r="F175" t="s">
        <v>1466</v>
      </c>
      <c r="G175" t="s">
        <v>1467</v>
      </c>
      <c r="H175" t="s">
        <v>19</v>
      </c>
      <c r="I175" t="s">
        <v>6192</v>
      </c>
      <c r="J175" t="s">
        <v>6188</v>
      </c>
      <c r="K175">
        <v>2.5</v>
      </c>
      <c r="L175">
        <v>22.884999999999998</v>
      </c>
      <c r="M175">
        <v>91.539999999999992</v>
      </c>
      <c r="N175" t="s">
        <v>22568</v>
      </c>
      <c r="O175" t="s">
        <v>22569</v>
      </c>
      <c r="P175" t="str">
        <f>_xlfn.XLOOKUP(orders_final[[#This Row],[Customer ID]], customers!$A$1:$A$1001, customers!$I$1:$I$1001, 0)</f>
        <v>No</v>
      </c>
    </row>
    <row r="176" spans="1:16" x14ac:dyDescent="0.3">
      <c r="A176" t="s">
        <v>1470</v>
      </c>
      <c r="B176" s="10">
        <v>43813</v>
      </c>
      <c r="C176" t="s">
        <v>1471</v>
      </c>
      <c r="D176" t="s">
        <v>6148</v>
      </c>
      <c r="E176">
        <v>6</v>
      </c>
      <c r="F176" t="s">
        <v>1472</v>
      </c>
      <c r="G176" t="s">
        <v>22573</v>
      </c>
      <c r="H176" t="s">
        <v>19</v>
      </c>
      <c r="I176" t="s">
        <v>6194</v>
      </c>
      <c r="J176" t="s">
        <v>6186</v>
      </c>
      <c r="K176">
        <v>2.5</v>
      </c>
      <c r="L176">
        <v>34.154999999999994</v>
      </c>
      <c r="M176">
        <v>204.92999999999995</v>
      </c>
      <c r="N176" t="s">
        <v>22570</v>
      </c>
      <c r="O176" t="s">
        <v>22572</v>
      </c>
      <c r="P176" t="str">
        <f>_xlfn.XLOOKUP(orders_final[[#This Row],[Customer ID]], customers!$A$1:$A$1001, customers!$I$1:$I$1001, 0)</f>
        <v>Yes</v>
      </c>
    </row>
    <row r="177" spans="1:16" x14ac:dyDescent="0.3">
      <c r="A177" t="s">
        <v>1475</v>
      </c>
      <c r="B177" s="10">
        <v>44296</v>
      </c>
      <c r="C177" t="s">
        <v>1476</v>
      </c>
      <c r="D177" t="s">
        <v>6166</v>
      </c>
      <c r="E177">
        <v>2</v>
      </c>
      <c r="F177" t="s">
        <v>1477</v>
      </c>
      <c r="G177" t="s">
        <v>1478</v>
      </c>
      <c r="H177" t="s">
        <v>19</v>
      </c>
      <c r="I177" t="s">
        <v>6194</v>
      </c>
      <c r="J177" t="s">
        <v>6188</v>
      </c>
      <c r="K177">
        <v>2.5</v>
      </c>
      <c r="L177">
        <v>31.624999999999996</v>
      </c>
      <c r="M177">
        <v>63.249999999999993</v>
      </c>
      <c r="N177" t="s">
        <v>22570</v>
      </c>
      <c r="O177" t="s">
        <v>22569</v>
      </c>
      <c r="P177" t="str">
        <f>_xlfn.XLOOKUP(orders_final[[#This Row],[Customer ID]], customers!$A$1:$A$1001, customers!$I$1:$I$1001, 0)</f>
        <v>Yes</v>
      </c>
    </row>
    <row r="178" spans="1:16" x14ac:dyDescent="0.3">
      <c r="A178" t="s">
        <v>1481</v>
      </c>
      <c r="B178" s="10">
        <v>43900</v>
      </c>
      <c r="C178" t="s">
        <v>1482</v>
      </c>
      <c r="D178" t="s">
        <v>6148</v>
      </c>
      <c r="E178">
        <v>1</v>
      </c>
      <c r="F178" t="s">
        <v>1483</v>
      </c>
      <c r="G178" t="s">
        <v>1484</v>
      </c>
      <c r="H178" t="s">
        <v>19</v>
      </c>
      <c r="I178" t="s">
        <v>6194</v>
      </c>
      <c r="J178" t="s">
        <v>6186</v>
      </c>
      <c r="K178">
        <v>2.5</v>
      </c>
      <c r="L178">
        <v>34.154999999999994</v>
      </c>
      <c r="M178">
        <v>34.154999999999994</v>
      </c>
      <c r="N178" t="s">
        <v>22570</v>
      </c>
      <c r="O178" t="s">
        <v>22572</v>
      </c>
      <c r="P178" t="str">
        <f>_xlfn.XLOOKUP(orders_final[[#This Row],[Customer ID]], customers!$A$1:$A$1001, customers!$I$1:$I$1001, 0)</f>
        <v>Yes</v>
      </c>
    </row>
    <row r="179" spans="1:16" x14ac:dyDescent="0.3">
      <c r="A179" t="s">
        <v>1487</v>
      </c>
      <c r="B179" s="10">
        <v>44120</v>
      </c>
      <c r="C179" t="s">
        <v>1488</v>
      </c>
      <c r="D179" t="s">
        <v>6142</v>
      </c>
      <c r="E179">
        <v>4</v>
      </c>
      <c r="F179" t="s">
        <v>1489</v>
      </c>
      <c r="G179" t="s">
        <v>1490</v>
      </c>
      <c r="H179" t="s">
        <v>19</v>
      </c>
      <c r="I179" t="s">
        <v>6192</v>
      </c>
      <c r="J179" t="s">
        <v>6186</v>
      </c>
      <c r="K179">
        <v>2.5</v>
      </c>
      <c r="L179">
        <v>27.484999999999996</v>
      </c>
      <c r="M179">
        <v>109.93999999999998</v>
      </c>
      <c r="N179" t="s">
        <v>22568</v>
      </c>
      <c r="O179" t="s">
        <v>22572</v>
      </c>
      <c r="P179" t="str">
        <f>_xlfn.XLOOKUP(orders_final[[#This Row],[Customer ID]], customers!$A$1:$A$1001, customers!$I$1:$I$1001, 0)</f>
        <v>Yes</v>
      </c>
    </row>
    <row r="180" spans="1:16" x14ac:dyDescent="0.3">
      <c r="A180" t="s">
        <v>1492</v>
      </c>
      <c r="B180" s="10">
        <v>43746</v>
      </c>
      <c r="C180" t="s">
        <v>1493</v>
      </c>
      <c r="D180" t="s">
        <v>6140</v>
      </c>
      <c r="E180">
        <v>2</v>
      </c>
      <c r="F180" t="s">
        <v>1494</v>
      </c>
      <c r="G180" t="s">
        <v>1495</v>
      </c>
      <c r="H180" t="s">
        <v>19</v>
      </c>
      <c r="I180" t="s">
        <v>6193</v>
      </c>
      <c r="J180" t="s">
        <v>6186</v>
      </c>
      <c r="K180">
        <v>1</v>
      </c>
      <c r="L180">
        <v>12.95</v>
      </c>
      <c r="M180">
        <v>25.9</v>
      </c>
      <c r="N180" t="s">
        <v>22571</v>
      </c>
      <c r="O180" t="s">
        <v>22572</v>
      </c>
      <c r="P180" t="str">
        <f>_xlfn.XLOOKUP(orders_final[[#This Row],[Customer ID]], customers!$A$1:$A$1001, customers!$I$1:$I$1001, 0)</f>
        <v>No</v>
      </c>
    </row>
    <row r="181" spans="1:16" x14ac:dyDescent="0.3">
      <c r="A181" t="s">
        <v>1498</v>
      </c>
      <c r="B181" s="10">
        <v>43830</v>
      </c>
      <c r="C181" t="s">
        <v>1499</v>
      </c>
      <c r="D181" t="s">
        <v>6154</v>
      </c>
      <c r="E181">
        <v>1</v>
      </c>
      <c r="F181" t="s">
        <v>1500</v>
      </c>
      <c r="G181" t="s">
        <v>22573</v>
      </c>
      <c r="H181" t="s">
        <v>318</v>
      </c>
      <c r="I181" t="s">
        <v>6193</v>
      </c>
      <c r="J181" t="s">
        <v>6187</v>
      </c>
      <c r="K181">
        <v>0.2</v>
      </c>
      <c r="L181">
        <v>2.9849999999999999</v>
      </c>
      <c r="M181">
        <v>2.9849999999999999</v>
      </c>
      <c r="N181" t="s">
        <v>22571</v>
      </c>
      <c r="O181" t="s">
        <v>22575</v>
      </c>
      <c r="P181" t="str">
        <f>_xlfn.XLOOKUP(orders_final[[#This Row],[Customer ID]], customers!$A$1:$A$1001, customers!$I$1:$I$1001, 0)</f>
        <v>No</v>
      </c>
    </row>
    <row r="182" spans="1:16" x14ac:dyDescent="0.3">
      <c r="A182" t="s">
        <v>1503</v>
      </c>
      <c r="B182" s="10">
        <v>43910</v>
      </c>
      <c r="C182" t="s">
        <v>1504</v>
      </c>
      <c r="D182" t="s">
        <v>6184</v>
      </c>
      <c r="E182">
        <v>5</v>
      </c>
      <c r="F182" t="s">
        <v>1505</v>
      </c>
      <c r="G182" t="s">
        <v>1506</v>
      </c>
      <c r="H182" t="s">
        <v>19</v>
      </c>
      <c r="I182" t="s">
        <v>6194</v>
      </c>
      <c r="J182" t="s">
        <v>6186</v>
      </c>
      <c r="K182">
        <v>0.2</v>
      </c>
      <c r="L182">
        <v>4.4550000000000001</v>
      </c>
      <c r="M182">
        <v>22.274999999999999</v>
      </c>
      <c r="N182" t="s">
        <v>22570</v>
      </c>
      <c r="O182" t="s">
        <v>22572</v>
      </c>
      <c r="P182" t="str">
        <f>_xlfn.XLOOKUP(orders_final[[#This Row],[Customer ID]], customers!$A$1:$A$1001, customers!$I$1:$I$1001, 0)</f>
        <v>No</v>
      </c>
    </row>
    <row r="183" spans="1:16" x14ac:dyDescent="0.3">
      <c r="A183" t="s">
        <v>1503</v>
      </c>
      <c r="B183" s="10">
        <v>43910</v>
      </c>
      <c r="C183" t="s">
        <v>1504</v>
      </c>
      <c r="D183" t="s">
        <v>6158</v>
      </c>
      <c r="E183">
        <v>5</v>
      </c>
      <c r="F183" t="s">
        <v>1505</v>
      </c>
      <c r="G183" t="s">
        <v>1506</v>
      </c>
      <c r="H183" t="s">
        <v>19</v>
      </c>
      <c r="I183" t="s">
        <v>6193</v>
      </c>
      <c r="J183" t="s">
        <v>6187</v>
      </c>
      <c r="K183">
        <v>0.5</v>
      </c>
      <c r="L183">
        <v>5.97</v>
      </c>
      <c r="M183">
        <v>29.849999999999998</v>
      </c>
      <c r="N183" t="s">
        <v>22571</v>
      </c>
      <c r="O183" t="s">
        <v>22575</v>
      </c>
      <c r="P183" t="str">
        <f>_xlfn.XLOOKUP(orders_final[[#This Row],[Customer ID]], customers!$A$1:$A$1001, customers!$I$1:$I$1001, 0)</f>
        <v>No</v>
      </c>
    </row>
    <row r="184" spans="1:16" x14ac:dyDescent="0.3">
      <c r="A184" t="s">
        <v>1514</v>
      </c>
      <c r="B184" s="10">
        <v>44284</v>
      </c>
      <c r="C184" t="s">
        <v>1515</v>
      </c>
      <c r="D184" t="s">
        <v>6172</v>
      </c>
      <c r="E184">
        <v>6</v>
      </c>
      <c r="F184" t="s">
        <v>1516</v>
      </c>
      <c r="G184" t="s">
        <v>1517</v>
      </c>
      <c r="H184" t="s">
        <v>19</v>
      </c>
      <c r="I184" t="s">
        <v>6192</v>
      </c>
      <c r="J184" t="s">
        <v>6187</v>
      </c>
      <c r="K184">
        <v>0.5</v>
      </c>
      <c r="L184">
        <v>5.3699999999999992</v>
      </c>
      <c r="M184">
        <v>32.22</v>
      </c>
      <c r="N184" t="s">
        <v>22568</v>
      </c>
      <c r="O184" t="s">
        <v>22575</v>
      </c>
      <c r="P184" t="str">
        <f>_xlfn.XLOOKUP(orders_final[[#This Row],[Customer ID]], customers!$A$1:$A$1001, customers!$I$1:$I$1001, 0)</f>
        <v>No</v>
      </c>
    </row>
    <row r="185" spans="1:16" x14ac:dyDescent="0.3">
      <c r="A185" t="s">
        <v>1520</v>
      </c>
      <c r="B185" s="10">
        <v>44512</v>
      </c>
      <c r="C185" t="s">
        <v>1521</v>
      </c>
      <c r="D185" t="s">
        <v>6156</v>
      </c>
      <c r="E185">
        <v>2</v>
      </c>
      <c r="F185" t="s">
        <v>1522</v>
      </c>
      <c r="G185" t="s">
        <v>1523</v>
      </c>
      <c r="H185" t="s">
        <v>19</v>
      </c>
      <c r="I185" t="s">
        <v>6194</v>
      </c>
      <c r="J185" t="s">
        <v>6188</v>
      </c>
      <c r="K185">
        <v>0.2</v>
      </c>
      <c r="L185">
        <v>4.125</v>
      </c>
      <c r="M185">
        <v>8.25</v>
      </c>
      <c r="N185" t="s">
        <v>22570</v>
      </c>
      <c r="O185" t="s">
        <v>22569</v>
      </c>
      <c r="P185" t="str">
        <f>_xlfn.XLOOKUP(orders_final[[#This Row],[Customer ID]], customers!$A$1:$A$1001, customers!$I$1:$I$1001, 0)</f>
        <v>No</v>
      </c>
    </row>
    <row r="186" spans="1:16" x14ac:dyDescent="0.3">
      <c r="A186" t="s">
        <v>1526</v>
      </c>
      <c r="B186" s="10">
        <v>44397</v>
      </c>
      <c r="C186" t="s">
        <v>1527</v>
      </c>
      <c r="D186" t="s">
        <v>6180</v>
      </c>
      <c r="E186">
        <v>4</v>
      </c>
      <c r="F186" t="s">
        <v>1528</v>
      </c>
      <c r="G186" t="s">
        <v>1529</v>
      </c>
      <c r="H186" t="s">
        <v>19</v>
      </c>
      <c r="I186" t="s">
        <v>6193</v>
      </c>
      <c r="J186" t="s">
        <v>6186</v>
      </c>
      <c r="K186">
        <v>0.5</v>
      </c>
      <c r="L186">
        <v>7.77</v>
      </c>
      <c r="M186">
        <v>31.08</v>
      </c>
      <c r="N186" t="s">
        <v>22571</v>
      </c>
      <c r="O186" t="s">
        <v>22572</v>
      </c>
      <c r="P186" t="str">
        <f>_xlfn.XLOOKUP(orders_final[[#This Row],[Customer ID]], customers!$A$1:$A$1001, customers!$I$1:$I$1001, 0)</f>
        <v>No</v>
      </c>
    </row>
    <row r="187" spans="1:16" x14ac:dyDescent="0.3">
      <c r="A187" t="s">
        <v>1532</v>
      </c>
      <c r="B187" s="10">
        <v>43483</v>
      </c>
      <c r="C187" t="s">
        <v>1533</v>
      </c>
      <c r="D187" t="s">
        <v>6144</v>
      </c>
      <c r="E187">
        <v>5</v>
      </c>
      <c r="F187" t="s">
        <v>1534</v>
      </c>
      <c r="G187" t="s">
        <v>1535</v>
      </c>
      <c r="H187" t="s">
        <v>19</v>
      </c>
      <c r="I187" t="s">
        <v>6194</v>
      </c>
      <c r="J187" t="s">
        <v>6187</v>
      </c>
      <c r="K187">
        <v>0.5</v>
      </c>
      <c r="L187">
        <v>7.29</v>
      </c>
      <c r="M187">
        <v>36.450000000000003</v>
      </c>
      <c r="N187" t="s">
        <v>22570</v>
      </c>
      <c r="O187" t="s">
        <v>22575</v>
      </c>
      <c r="P187" t="str">
        <f>_xlfn.XLOOKUP(orders_final[[#This Row],[Customer ID]], customers!$A$1:$A$1001, customers!$I$1:$I$1001, 0)</f>
        <v>Yes</v>
      </c>
    </row>
    <row r="188" spans="1:16" x14ac:dyDescent="0.3">
      <c r="A188" t="s">
        <v>1538</v>
      </c>
      <c r="B188" s="10">
        <v>43684</v>
      </c>
      <c r="C188" t="s">
        <v>1539</v>
      </c>
      <c r="D188" t="s">
        <v>6151</v>
      </c>
      <c r="E188">
        <v>3</v>
      </c>
      <c r="F188" t="s">
        <v>1540</v>
      </c>
      <c r="G188" t="s">
        <v>1541</v>
      </c>
      <c r="H188" t="s">
        <v>19</v>
      </c>
      <c r="I188" t="s">
        <v>6192</v>
      </c>
      <c r="J188" t="s">
        <v>6188</v>
      </c>
      <c r="K188">
        <v>2.5</v>
      </c>
      <c r="L188">
        <v>22.884999999999998</v>
      </c>
      <c r="M188">
        <v>68.655000000000001</v>
      </c>
      <c r="N188" t="s">
        <v>22568</v>
      </c>
      <c r="O188" t="s">
        <v>22569</v>
      </c>
      <c r="P188" t="str">
        <f>_xlfn.XLOOKUP(orders_final[[#This Row],[Customer ID]], customers!$A$1:$A$1001, customers!$I$1:$I$1001, 0)</f>
        <v>No</v>
      </c>
    </row>
    <row r="189" spans="1:16" x14ac:dyDescent="0.3">
      <c r="A189" t="s">
        <v>1544</v>
      </c>
      <c r="B189" s="10">
        <v>44633</v>
      </c>
      <c r="C189" t="s">
        <v>1545</v>
      </c>
      <c r="D189" t="s">
        <v>6160</v>
      </c>
      <c r="E189">
        <v>5</v>
      </c>
      <c r="F189" t="s">
        <v>1546</v>
      </c>
      <c r="G189" t="s">
        <v>1547</v>
      </c>
      <c r="H189" t="s">
        <v>19</v>
      </c>
      <c r="I189" t="s">
        <v>6195</v>
      </c>
      <c r="J189" t="s">
        <v>6188</v>
      </c>
      <c r="K189">
        <v>0.5</v>
      </c>
      <c r="L189">
        <v>8.73</v>
      </c>
      <c r="M189">
        <v>43.650000000000006</v>
      </c>
      <c r="N189" t="s">
        <v>22574</v>
      </c>
      <c r="O189" t="s">
        <v>22569</v>
      </c>
      <c r="P189" t="str">
        <f>_xlfn.XLOOKUP(orders_final[[#This Row],[Customer ID]], customers!$A$1:$A$1001, customers!$I$1:$I$1001, 0)</f>
        <v>Yes</v>
      </c>
    </row>
    <row r="190" spans="1:16" x14ac:dyDescent="0.3">
      <c r="A190" t="s">
        <v>1549</v>
      </c>
      <c r="B190" s="10">
        <v>44698</v>
      </c>
      <c r="C190" t="s">
        <v>1550</v>
      </c>
      <c r="D190" t="s">
        <v>6184</v>
      </c>
      <c r="E190">
        <v>1</v>
      </c>
      <c r="F190" t="s">
        <v>1551</v>
      </c>
      <c r="G190" t="s">
        <v>1552</v>
      </c>
      <c r="H190" t="s">
        <v>19</v>
      </c>
      <c r="I190" t="s">
        <v>6194</v>
      </c>
      <c r="J190" t="s">
        <v>6186</v>
      </c>
      <c r="K190">
        <v>0.2</v>
      </c>
      <c r="L190">
        <v>4.4550000000000001</v>
      </c>
      <c r="M190">
        <v>4.4550000000000001</v>
      </c>
      <c r="N190" t="s">
        <v>22570</v>
      </c>
      <c r="O190" t="s">
        <v>22572</v>
      </c>
      <c r="P190" t="str">
        <f>_xlfn.XLOOKUP(orders_final[[#This Row],[Customer ID]], customers!$A$1:$A$1001, customers!$I$1:$I$1001, 0)</f>
        <v>Yes</v>
      </c>
    </row>
    <row r="191" spans="1:16" x14ac:dyDescent="0.3">
      <c r="A191" t="s">
        <v>1555</v>
      </c>
      <c r="B191" s="10">
        <v>43813</v>
      </c>
      <c r="C191" t="s">
        <v>1556</v>
      </c>
      <c r="D191" t="s">
        <v>6162</v>
      </c>
      <c r="E191">
        <v>3</v>
      </c>
      <c r="F191" t="s">
        <v>1557</v>
      </c>
      <c r="G191" t="s">
        <v>1558</v>
      </c>
      <c r="H191" t="s">
        <v>19</v>
      </c>
      <c r="I191" t="s">
        <v>6195</v>
      </c>
      <c r="J191" t="s">
        <v>6188</v>
      </c>
      <c r="K191">
        <v>1</v>
      </c>
      <c r="L191">
        <v>14.55</v>
      </c>
      <c r="M191">
        <v>43.650000000000006</v>
      </c>
      <c r="N191" t="s">
        <v>22574</v>
      </c>
      <c r="O191" t="s">
        <v>22569</v>
      </c>
      <c r="P191" t="str">
        <f>_xlfn.XLOOKUP(orders_final[[#This Row],[Customer ID]], customers!$A$1:$A$1001, customers!$I$1:$I$1001, 0)</f>
        <v>Yes</v>
      </c>
    </row>
    <row r="192" spans="1:16" x14ac:dyDescent="0.3">
      <c r="A192" t="s">
        <v>1561</v>
      </c>
      <c r="B192" s="10">
        <v>43845</v>
      </c>
      <c r="C192" t="s">
        <v>1562</v>
      </c>
      <c r="D192" t="s">
        <v>6181</v>
      </c>
      <c r="E192">
        <v>1</v>
      </c>
      <c r="F192" t="s">
        <v>1563</v>
      </c>
      <c r="G192" t="s">
        <v>1564</v>
      </c>
      <c r="H192" t="s">
        <v>19</v>
      </c>
      <c r="I192" t="s">
        <v>6195</v>
      </c>
      <c r="J192" t="s">
        <v>6188</v>
      </c>
      <c r="K192">
        <v>2.5</v>
      </c>
      <c r="L192">
        <v>33.464999999999996</v>
      </c>
      <c r="M192">
        <v>33.464999999999996</v>
      </c>
      <c r="N192" t="s">
        <v>22574</v>
      </c>
      <c r="O192" t="s">
        <v>22569</v>
      </c>
      <c r="P192" t="str">
        <f>_xlfn.XLOOKUP(orders_final[[#This Row],[Customer ID]], customers!$A$1:$A$1001, customers!$I$1:$I$1001, 0)</f>
        <v>Yes</v>
      </c>
    </row>
    <row r="193" spans="1:16" x14ac:dyDescent="0.3">
      <c r="A193" t="s">
        <v>1567</v>
      </c>
      <c r="B193" s="10">
        <v>43567</v>
      </c>
      <c r="C193" t="s">
        <v>1568</v>
      </c>
      <c r="D193" t="s">
        <v>6150</v>
      </c>
      <c r="E193">
        <v>5</v>
      </c>
      <c r="F193" t="s">
        <v>1569</v>
      </c>
      <c r="G193" t="s">
        <v>1570</v>
      </c>
      <c r="H193" t="s">
        <v>19</v>
      </c>
      <c r="I193" t="s">
        <v>6195</v>
      </c>
      <c r="J193" t="s">
        <v>6187</v>
      </c>
      <c r="K193">
        <v>0.2</v>
      </c>
      <c r="L193">
        <v>3.8849999999999998</v>
      </c>
      <c r="M193">
        <v>19.424999999999997</v>
      </c>
      <c r="N193" t="s">
        <v>22574</v>
      </c>
      <c r="O193" t="s">
        <v>22575</v>
      </c>
      <c r="P193" t="str">
        <f>_xlfn.XLOOKUP(orders_final[[#This Row],[Customer ID]], customers!$A$1:$A$1001, customers!$I$1:$I$1001, 0)</f>
        <v>Yes</v>
      </c>
    </row>
    <row r="194" spans="1:16" x14ac:dyDescent="0.3">
      <c r="A194" t="s">
        <v>1573</v>
      </c>
      <c r="B194" s="10">
        <v>43919</v>
      </c>
      <c r="C194" t="s">
        <v>1574</v>
      </c>
      <c r="D194" t="s">
        <v>6183</v>
      </c>
      <c r="E194">
        <v>6</v>
      </c>
      <c r="F194" t="s">
        <v>1575</v>
      </c>
      <c r="G194" t="s">
        <v>1576</v>
      </c>
      <c r="H194" t="s">
        <v>318</v>
      </c>
      <c r="I194" t="s">
        <v>6194</v>
      </c>
      <c r="J194" t="s">
        <v>6187</v>
      </c>
      <c r="K194">
        <v>1</v>
      </c>
      <c r="L194">
        <v>12.15</v>
      </c>
      <c r="M194">
        <v>72.900000000000006</v>
      </c>
      <c r="N194" t="s">
        <v>22570</v>
      </c>
      <c r="O194" t="s">
        <v>22575</v>
      </c>
      <c r="P194" t="str">
        <f>_xlfn.XLOOKUP(orders_final[[#This Row],[Customer ID]], customers!$A$1:$A$1001, customers!$I$1:$I$1001, 0)</f>
        <v>Yes</v>
      </c>
    </row>
    <row r="195" spans="1:16" x14ac:dyDescent="0.3">
      <c r="A195" t="s">
        <v>1579</v>
      </c>
      <c r="B195" s="10">
        <v>44644</v>
      </c>
      <c r="C195" t="s">
        <v>1580</v>
      </c>
      <c r="D195" t="s">
        <v>6171</v>
      </c>
      <c r="E195">
        <v>3</v>
      </c>
      <c r="F195" t="s">
        <v>1581</v>
      </c>
      <c r="G195" t="s">
        <v>22573</v>
      </c>
      <c r="H195" t="s">
        <v>19</v>
      </c>
      <c r="I195" t="s">
        <v>6194</v>
      </c>
      <c r="J195" t="s">
        <v>6186</v>
      </c>
      <c r="K195">
        <v>1</v>
      </c>
      <c r="L195">
        <v>14.85</v>
      </c>
      <c r="M195">
        <v>44.55</v>
      </c>
      <c r="N195" t="s">
        <v>22570</v>
      </c>
      <c r="O195" t="s">
        <v>22572</v>
      </c>
      <c r="P195" t="str">
        <f>_xlfn.XLOOKUP(orders_final[[#This Row],[Customer ID]], customers!$A$1:$A$1001, customers!$I$1:$I$1001, 0)</f>
        <v>No</v>
      </c>
    </row>
    <row r="196" spans="1:16" x14ac:dyDescent="0.3">
      <c r="A196" t="s">
        <v>1584</v>
      </c>
      <c r="B196" s="10">
        <v>44398</v>
      </c>
      <c r="C196" t="s">
        <v>1585</v>
      </c>
      <c r="D196" t="s">
        <v>6144</v>
      </c>
      <c r="E196">
        <v>5</v>
      </c>
      <c r="F196" t="s">
        <v>1586</v>
      </c>
      <c r="G196" t="s">
        <v>1587</v>
      </c>
      <c r="H196" t="s">
        <v>19</v>
      </c>
      <c r="I196" t="s">
        <v>6194</v>
      </c>
      <c r="J196" t="s">
        <v>6187</v>
      </c>
      <c r="K196">
        <v>0.5</v>
      </c>
      <c r="L196">
        <v>7.29</v>
      </c>
      <c r="M196">
        <v>36.450000000000003</v>
      </c>
      <c r="N196" t="s">
        <v>22570</v>
      </c>
      <c r="O196" t="s">
        <v>22575</v>
      </c>
      <c r="P196" t="str">
        <f>_xlfn.XLOOKUP(orders_final[[#This Row],[Customer ID]], customers!$A$1:$A$1001, customers!$I$1:$I$1001, 0)</f>
        <v>No</v>
      </c>
    </row>
    <row r="197" spans="1:16" x14ac:dyDescent="0.3">
      <c r="A197" t="s">
        <v>1590</v>
      </c>
      <c r="B197" s="10">
        <v>43683</v>
      </c>
      <c r="C197" t="s">
        <v>1591</v>
      </c>
      <c r="D197" t="s">
        <v>6140</v>
      </c>
      <c r="E197">
        <v>3</v>
      </c>
      <c r="F197" t="s">
        <v>1592</v>
      </c>
      <c r="G197" t="s">
        <v>1593</v>
      </c>
      <c r="H197" t="s">
        <v>19</v>
      </c>
      <c r="I197" t="s">
        <v>6193</v>
      </c>
      <c r="J197" t="s">
        <v>6186</v>
      </c>
      <c r="K197">
        <v>1</v>
      </c>
      <c r="L197">
        <v>12.95</v>
      </c>
      <c r="M197">
        <v>38.849999999999994</v>
      </c>
      <c r="N197" t="s">
        <v>22571</v>
      </c>
      <c r="O197" t="s">
        <v>22572</v>
      </c>
      <c r="P197" t="str">
        <f>_xlfn.XLOOKUP(orders_final[[#This Row],[Customer ID]], customers!$A$1:$A$1001, customers!$I$1:$I$1001, 0)</f>
        <v>No</v>
      </c>
    </row>
    <row r="198" spans="1:16" x14ac:dyDescent="0.3">
      <c r="A198" t="s">
        <v>1596</v>
      </c>
      <c r="B198" s="10">
        <v>44339</v>
      </c>
      <c r="C198" t="s">
        <v>1597</v>
      </c>
      <c r="D198" t="s">
        <v>6176</v>
      </c>
      <c r="E198">
        <v>6</v>
      </c>
      <c r="F198" t="s">
        <v>1598</v>
      </c>
      <c r="G198" t="s">
        <v>1599</v>
      </c>
      <c r="H198" t="s">
        <v>19</v>
      </c>
      <c r="I198" t="s">
        <v>6194</v>
      </c>
      <c r="J198" t="s">
        <v>6186</v>
      </c>
      <c r="K198">
        <v>0.5</v>
      </c>
      <c r="L198">
        <v>8.91</v>
      </c>
      <c r="M198">
        <v>53.46</v>
      </c>
      <c r="N198" t="s">
        <v>22570</v>
      </c>
      <c r="O198" t="s">
        <v>22572</v>
      </c>
      <c r="P198" t="str">
        <f>_xlfn.XLOOKUP(orders_final[[#This Row],[Customer ID]], customers!$A$1:$A$1001, customers!$I$1:$I$1001, 0)</f>
        <v>No</v>
      </c>
    </row>
    <row r="199" spans="1:16" x14ac:dyDescent="0.3">
      <c r="A199" t="s">
        <v>1596</v>
      </c>
      <c r="B199" s="10">
        <v>44339</v>
      </c>
      <c r="C199" t="s">
        <v>1597</v>
      </c>
      <c r="D199" t="s">
        <v>6165</v>
      </c>
      <c r="E199">
        <v>2</v>
      </c>
      <c r="F199" t="s">
        <v>1598</v>
      </c>
      <c r="G199" t="s">
        <v>1599</v>
      </c>
      <c r="H199" t="s">
        <v>19</v>
      </c>
      <c r="I199" t="s">
        <v>6195</v>
      </c>
      <c r="J199" t="s">
        <v>6187</v>
      </c>
      <c r="K199">
        <v>2.5</v>
      </c>
      <c r="L199">
        <v>29.784999999999997</v>
      </c>
      <c r="M199">
        <v>59.569999999999993</v>
      </c>
      <c r="N199" t="s">
        <v>22574</v>
      </c>
      <c r="O199" t="s">
        <v>22575</v>
      </c>
      <c r="P199" t="str">
        <f>_xlfn.XLOOKUP(orders_final[[#This Row],[Customer ID]], customers!$A$1:$A$1001, customers!$I$1:$I$1001, 0)</f>
        <v>No</v>
      </c>
    </row>
    <row r="200" spans="1:16" x14ac:dyDescent="0.3">
      <c r="A200" t="s">
        <v>1596</v>
      </c>
      <c r="B200" s="10">
        <v>44339</v>
      </c>
      <c r="C200" t="s">
        <v>1597</v>
      </c>
      <c r="D200" t="s">
        <v>6165</v>
      </c>
      <c r="E200">
        <v>3</v>
      </c>
      <c r="F200" t="s">
        <v>1598</v>
      </c>
      <c r="G200" t="s">
        <v>1599</v>
      </c>
      <c r="H200" t="s">
        <v>19</v>
      </c>
      <c r="I200" t="s">
        <v>6195</v>
      </c>
      <c r="J200" t="s">
        <v>6187</v>
      </c>
      <c r="K200">
        <v>2.5</v>
      </c>
      <c r="L200">
        <v>29.784999999999997</v>
      </c>
      <c r="M200">
        <v>89.35499999999999</v>
      </c>
      <c r="N200" t="s">
        <v>22574</v>
      </c>
      <c r="O200" t="s">
        <v>22575</v>
      </c>
      <c r="P200" t="str">
        <f>_xlfn.XLOOKUP(orders_final[[#This Row],[Customer ID]], customers!$A$1:$A$1001, customers!$I$1:$I$1001, 0)</f>
        <v>No</v>
      </c>
    </row>
    <row r="201" spans="1:16" x14ac:dyDescent="0.3">
      <c r="A201" t="s">
        <v>1596</v>
      </c>
      <c r="B201" s="10">
        <v>44339</v>
      </c>
      <c r="C201" t="s">
        <v>1597</v>
      </c>
      <c r="D201" t="s">
        <v>6161</v>
      </c>
      <c r="E201">
        <v>4</v>
      </c>
      <c r="F201" t="s">
        <v>1598</v>
      </c>
      <c r="G201" t="s">
        <v>1599</v>
      </c>
      <c r="H201" t="s">
        <v>19</v>
      </c>
      <c r="I201" t="s">
        <v>6195</v>
      </c>
      <c r="J201" t="s">
        <v>6186</v>
      </c>
      <c r="K201">
        <v>0.5</v>
      </c>
      <c r="L201">
        <v>9.51</v>
      </c>
      <c r="M201">
        <v>38.04</v>
      </c>
      <c r="N201" t="s">
        <v>22574</v>
      </c>
      <c r="O201" t="s">
        <v>22572</v>
      </c>
      <c r="P201" t="str">
        <f>_xlfn.XLOOKUP(orders_final[[#This Row],[Customer ID]], customers!$A$1:$A$1001, customers!$I$1:$I$1001, 0)</f>
        <v>No</v>
      </c>
    </row>
    <row r="202" spans="1:16" x14ac:dyDescent="0.3">
      <c r="A202" t="s">
        <v>1596</v>
      </c>
      <c r="B202" s="10">
        <v>44339</v>
      </c>
      <c r="C202" t="s">
        <v>1597</v>
      </c>
      <c r="D202" t="s">
        <v>6141</v>
      </c>
      <c r="E202">
        <v>3</v>
      </c>
      <c r="F202" t="s">
        <v>1598</v>
      </c>
      <c r="G202" t="s">
        <v>1599</v>
      </c>
      <c r="H202" t="s">
        <v>19</v>
      </c>
      <c r="I202" t="s">
        <v>6194</v>
      </c>
      <c r="J202" t="s">
        <v>6188</v>
      </c>
      <c r="K202">
        <v>1</v>
      </c>
      <c r="L202">
        <v>13.75</v>
      </c>
      <c r="M202">
        <v>41.25</v>
      </c>
      <c r="N202" t="s">
        <v>22570</v>
      </c>
      <c r="O202" t="s">
        <v>22569</v>
      </c>
      <c r="P202" t="str">
        <f>_xlfn.XLOOKUP(orders_final[[#This Row],[Customer ID]], customers!$A$1:$A$1001, customers!$I$1:$I$1001, 0)</f>
        <v>No</v>
      </c>
    </row>
    <row r="203" spans="1:16" x14ac:dyDescent="0.3">
      <c r="A203" t="s">
        <v>1621</v>
      </c>
      <c r="B203" s="10">
        <v>44294</v>
      </c>
      <c r="C203" t="s">
        <v>1622</v>
      </c>
      <c r="D203" t="s">
        <v>6161</v>
      </c>
      <c r="E203">
        <v>6</v>
      </c>
      <c r="F203" t="s">
        <v>1623</v>
      </c>
      <c r="G203" t="s">
        <v>22573</v>
      </c>
      <c r="H203" t="s">
        <v>19</v>
      </c>
      <c r="I203" t="s">
        <v>6195</v>
      </c>
      <c r="J203" t="s">
        <v>6186</v>
      </c>
      <c r="K203">
        <v>0.5</v>
      </c>
      <c r="L203">
        <v>9.51</v>
      </c>
      <c r="M203">
        <v>57.06</v>
      </c>
      <c r="N203" t="s">
        <v>22574</v>
      </c>
      <c r="O203" t="s">
        <v>22572</v>
      </c>
      <c r="P203" t="str">
        <f>_xlfn.XLOOKUP(orders_final[[#This Row],[Customer ID]], customers!$A$1:$A$1001, customers!$I$1:$I$1001, 0)</f>
        <v>No</v>
      </c>
    </row>
    <row r="204" spans="1:16" x14ac:dyDescent="0.3">
      <c r="A204" t="s">
        <v>1626</v>
      </c>
      <c r="B204" s="10">
        <v>44486</v>
      </c>
      <c r="C204" t="s">
        <v>1627</v>
      </c>
      <c r="D204" t="s">
        <v>6165</v>
      </c>
      <c r="E204">
        <v>6</v>
      </c>
      <c r="F204" t="s">
        <v>1628</v>
      </c>
      <c r="G204" t="s">
        <v>1629</v>
      </c>
      <c r="H204" t="s">
        <v>19</v>
      </c>
      <c r="I204" t="s">
        <v>6195</v>
      </c>
      <c r="J204" t="s">
        <v>6187</v>
      </c>
      <c r="K204">
        <v>2.5</v>
      </c>
      <c r="L204">
        <v>29.784999999999997</v>
      </c>
      <c r="M204">
        <v>178.70999999999998</v>
      </c>
      <c r="N204" t="s">
        <v>22574</v>
      </c>
      <c r="O204" t="s">
        <v>22575</v>
      </c>
      <c r="P204" t="str">
        <f>_xlfn.XLOOKUP(orders_final[[#This Row],[Customer ID]], customers!$A$1:$A$1001, customers!$I$1:$I$1001, 0)</f>
        <v>Yes</v>
      </c>
    </row>
    <row r="205" spans="1:16" x14ac:dyDescent="0.3">
      <c r="A205" t="s">
        <v>1632</v>
      </c>
      <c r="B205" s="10">
        <v>44608</v>
      </c>
      <c r="C205" t="s">
        <v>1633</v>
      </c>
      <c r="D205" t="s">
        <v>6145</v>
      </c>
      <c r="E205">
        <v>1</v>
      </c>
      <c r="F205" t="s">
        <v>1634</v>
      </c>
      <c r="G205" t="s">
        <v>1635</v>
      </c>
      <c r="H205" t="s">
        <v>19</v>
      </c>
      <c r="I205" t="s">
        <v>6195</v>
      </c>
      <c r="J205" t="s">
        <v>6186</v>
      </c>
      <c r="K205">
        <v>0.2</v>
      </c>
      <c r="L205">
        <v>4.7549999999999999</v>
      </c>
      <c r="M205">
        <v>4.7549999999999999</v>
      </c>
      <c r="N205" t="s">
        <v>22574</v>
      </c>
      <c r="O205" t="s">
        <v>22572</v>
      </c>
      <c r="P205" t="str">
        <f>_xlfn.XLOOKUP(orders_final[[#This Row],[Customer ID]], customers!$A$1:$A$1001, customers!$I$1:$I$1001, 0)</f>
        <v>No</v>
      </c>
    </row>
    <row r="206" spans="1:16" x14ac:dyDescent="0.3">
      <c r="A206" t="s">
        <v>1638</v>
      </c>
      <c r="B206" s="10">
        <v>44027</v>
      </c>
      <c r="C206" t="s">
        <v>1639</v>
      </c>
      <c r="D206" t="s">
        <v>6141</v>
      </c>
      <c r="E206">
        <v>6</v>
      </c>
      <c r="F206" t="s">
        <v>1640</v>
      </c>
      <c r="G206" t="s">
        <v>22573</v>
      </c>
      <c r="H206" t="s">
        <v>19</v>
      </c>
      <c r="I206" t="s">
        <v>6194</v>
      </c>
      <c r="J206" t="s">
        <v>6188</v>
      </c>
      <c r="K206">
        <v>1</v>
      </c>
      <c r="L206">
        <v>13.75</v>
      </c>
      <c r="M206">
        <v>82.5</v>
      </c>
      <c r="N206" t="s">
        <v>22570</v>
      </c>
      <c r="O206" t="s">
        <v>22569</v>
      </c>
      <c r="P206" t="str">
        <f>_xlfn.XLOOKUP(orders_final[[#This Row],[Customer ID]], customers!$A$1:$A$1001, customers!$I$1:$I$1001, 0)</f>
        <v>No</v>
      </c>
    </row>
    <row r="207" spans="1:16" x14ac:dyDescent="0.3">
      <c r="A207" t="s">
        <v>1643</v>
      </c>
      <c r="B207" s="10">
        <v>43883</v>
      </c>
      <c r="C207" t="s">
        <v>1644</v>
      </c>
      <c r="D207" t="s">
        <v>6163</v>
      </c>
      <c r="E207">
        <v>3</v>
      </c>
      <c r="F207" t="s">
        <v>1645</v>
      </c>
      <c r="G207" t="s">
        <v>22573</v>
      </c>
      <c r="H207" t="s">
        <v>19</v>
      </c>
      <c r="I207" t="s">
        <v>6192</v>
      </c>
      <c r="J207" t="s">
        <v>6187</v>
      </c>
      <c r="K207">
        <v>0.2</v>
      </c>
      <c r="L207">
        <v>2.6849999999999996</v>
      </c>
      <c r="M207">
        <v>8.0549999999999997</v>
      </c>
      <c r="N207" t="s">
        <v>22568</v>
      </c>
      <c r="O207" t="s">
        <v>22575</v>
      </c>
      <c r="P207" t="str">
        <f>_xlfn.XLOOKUP(orders_final[[#This Row],[Customer ID]], customers!$A$1:$A$1001, customers!$I$1:$I$1001, 0)</f>
        <v>Yes</v>
      </c>
    </row>
    <row r="208" spans="1:16" x14ac:dyDescent="0.3">
      <c r="A208" t="s">
        <v>1648</v>
      </c>
      <c r="B208" s="10">
        <v>44211</v>
      </c>
      <c r="C208" t="s">
        <v>1649</v>
      </c>
      <c r="D208" t="s">
        <v>6155</v>
      </c>
      <c r="E208">
        <v>2</v>
      </c>
      <c r="F208" t="s">
        <v>1650</v>
      </c>
      <c r="G208" t="s">
        <v>1651</v>
      </c>
      <c r="H208" t="s">
        <v>19</v>
      </c>
      <c r="I208" t="s">
        <v>6193</v>
      </c>
      <c r="J208" t="s">
        <v>6188</v>
      </c>
      <c r="K208">
        <v>1</v>
      </c>
      <c r="L208">
        <v>11.25</v>
      </c>
      <c r="M208">
        <v>22.5</v>
      </c>
      <c r="N208" t="s">
        <v>22571</v>
      </c>
      <c r="O208" t="s">
        <v>22569</v>
      </c>
      <c r="P208" t="str">
        <f>_xlfn.XLOOKUP(orders_final[[#This Row],[Customer ID]], customers!$A$1:$A$1001, customers!$I$1:$I$1001, 0)</f>
        <v>No</v>
      </c>
    </row>
    <row r="209" spans="1:16" x14ac:dyDescent="0.3">
      <c r="A209" t="s">
        <v>1653</v>
      </c>
      <c r="B209" s="10">
        <v>44207</v>
      </c>
      <c r="C209" t="s">
        <v>1654</v>
      </c>
      <c r="D209" t="s">
        <v>6157</v>
      </c>
      <c r="E209">
        <v>6</v>
      </c>
      <c r="F209" t="s">
        <v>1655</v>
      </c>
      <c r="G209" t="s">
        <v>1656</v>
      </c>
      <c r="H209" t="s">
        <v>19</v>
      </c>
      <c r="I209" t="s">
        <v>6193</v>
      </c>
      <c r="J209" t="s">
        <v>6188</v>
      </c>
      <c r="K209">
        <v>0.5</v>
      </c>
      <c r="L209">
        <v>6.75</v>
      </c>
      <c r="M209">
        <v>40.5</v>
      </c>
      <c r="N209" t="s">
        <v>22571</v>
      </c>
      <c r="O209" t="s">
        <v>22569</v>
      </c>
      <c r="P209" t="str">
        <f>_xlfn.XLOOKUP(orders_final[[#This Row],[Customer ID]], customers!$A$1:$A$1001, customers!$I$1:$I$1001, 0)</f>
        <v>Yes</v>
      </c>
    </row>
    <row r="210" spans="1:16" x14ac:dyDescent="0.3">
      <c r="A210" t="s">
        <v>1659</v>
      </c>
      <c r="B210" s="10">
        <v>44659</v>
      </c>
      <c r="C210" t="s">
        <v>1660</v>
      </c>
      <c r="D210" t="s">
        <v>6144</v>
      </c>
      <c r="E210">
        <v>4</v>
      </c>
      <c r="F210" t="s">
        <v>1661</v>
      </c>
      <c r="G210" t="s">
        <v>1662</v>
      </c>
      <c r="H210" t="s">
        <v>318</v>
      </c>
      <c r="I210" t="s">
        <v>6194</v>
      </c>
      <c r="J210" t="s">
        <v>6187</v>
      </c>
      <c r="K210">
        <v>0.5</v>
      </c>
      <c r="L210">
        <v>7.29</v>
      </c>
      <c r="M210">
        <v>29.16</v>
      </c>
      <c r="N210" t="s">
        <v>22570</v>
      </c>
      <c r="O210" t="s">
        <v>22575</v>
      </c>
      <c r="P210" t="str">
        <f>_xlfn.XLOOKUP(orders_final[[#This Row],[Customer ID]], customers!$A$1:$A$1001, customers!$I$1:$I$1001, 0)</f>
        <v>Yes</v>
      </c>
    </row>
    <row r="211" spans="1:16" x14ac:dyDescent="0.3">
      <c r="A211" t="s">
        <v>1665</v>
      </c>
      <c r="B211" s="10">
        <v>44105</v>
      </c>
      <c r="C211" t="s">
        <v>1666</v>
      </c>
      <c r="D211" t="s">
        <v>6157</v>
      </c>
      <c r="E211">
        <v>1</v>
      </c>
      <c r="F211" t="s">
        <v>1667</v>
      </c>
      <c r="G211" t="s">
        <v>1668</v>
      </c>
      <c r="H211" t="s">
        <v>28</v>
      </c>
      <c r="I211" t="s">
        <v>6193</v>
      </c>
      <c r="J211" t="s">
        <v>6188</v>
      </c>
      <c r="K211">
        <v>0.5</v>
      </c>
      <c r="L211">
        <v>6.75</v>
      </c>
      <c r="M211">
        <v>6.75</v>
      </c>
      <c r="N211" t="s">
        <v>22571</v>
      </c>
      <c r="O211" t="s">
        <v>22569</v>
      </c>
      <c r="P211" t="str">
        <f>_xlfn.XLOOKUP(orders_final[[#This Row],[Customer ID]], customers!$A$1:$A$1001, customers!$I$1:$I$1001, 0)</f>
        <v>No</v>
      </c>
    </row>
    <row r="212" spans="1:16" x14ac:dyDescent="0.3">
      <c r="A212" t="s">
        <v>1671</v>
      </c>
      <c r="B212" s="10">
        <v>43766</v>
      </c>
      <c r="C212" t="s">
        <v>1672</v>
      </c>
      <c r="D212" t="s">
        <v>6143</v>
      </c>
      <c r="E212">
        <v>4</v>
      </c>
      <c r="F212" t="s">
        <v>1673</v>
      </c>
      <c r="G212" t="s">
        <v>1674</v>
      </c>
      <c r="H212" t="s">
        <v>19</v>
      </c>
      <c r="I212" t="s">
        <v>6195</v>
      </c>
      <c r="J212" t="s">
        <v>6187</v>
      </c>
      <c r="K212">
        <v>1</v>
      </c>
      <c r="L212">
        <v>12.95</v>
      </c>
      <c r="M212">
        <v>51.8</v>
      </c>
      <c r="N212" t="s">
        <v>22574</v>
      </c>
      <c r="O212" t="s">
        <v>22575</v>
      </c>
      <c r="P212" t="str">
        <f>_xlfn.XLOOKUP(orders_final[[#This Row],[Customer ID]], customers!$A$1:$A$1001, customers!$I$1:$I$1001, 0)</f>
        <v>Yes</v>
      </c>
    </row>
    <row r="213" spans="1:16" x14ac:dyDescent="0.3">
      <c r="A213" t="s">
        <v>1677</v>
      </c>
      <c r="B213" s="10">
        <v>44283</v>
      </c>
      <c r="C213" t="s">
        <v>1678</v>
      </c>
      <c r="D213" t="s">
        <v>6176</v>
      </c>
      <c r="E213">
        <v>6</v>
      </c>
      <c r="F213" t="s">
        <v>1679</v>
      </c>
      <c r="G213" t="s">
        <v>1680</v>
      </c>
      <c r="H213" t="s">
        <v>19</v>
      </c>
      <c r="I213" t="s">
        <v>6194</v>
      </c>
      <c r="J213" t="s">
        <v>6186</v>
      </c>
      <c r="K213">
        <v>0.5</v>
      </c>
      <c r="L213">
        <v>8.91</v>
      </c>
      <c r="M213">
        <v>53.46</v>
      </c>
      <c r="N213" t="s">
        <v>22570</v>
      </c>
      <c r="O213" t="s">
        <v>22572</v>
      </c>
      <c r="P213" t="str">
        <f>_xlfn.XLOOKUP(orders_final[[#This Row],[Customer ID]], customers!$A$1:$A$1001, customers!$I$1:$I$1001, 0)</f>
        <v>No</v>
      </c>
    </row>
    <row r="214" spans="1:16" x14ac:dyDescent="0.3">
      <c r="A214" t="s">
        <v>1682</v>
      </c>
      <c r="B214" s="10">
        <v>43921</v>
      </c>
      <c r="C214" t="s">
        <v>1683</v>
      </c>
      <c r="D214" t="s">
        <v>6153</v>
      </c>
      <c r="E214">
        <v>4</v>
      </c>
      <c r="F214" t="s">
        <v>1684</v>
      </c>
      <c r="G214" t="s">
        <v>1685</v>
      </c>
      <c r="H214" t="s">
        <v>19</v>
      </c>
      <c r="I214" t="s">
        <v>6194</v>
      </c>
      <c r="J214" t="s">
        <v>6187</v>
      </c>
      <c r="K214">
        <v>0.2</v>
      </c>
      <c r="L214">
        <v>3.645</v>
      </c>
      <c r="M214">
        <v>14.58</v>
      </c>
      <c r="N214" t="s">
        <v>22570</v>
      </c>
      <c r="O214" t="s">
        <v>22575</v>
      </c>
      <c r="P214" t="str">
        <f>_xlfn.XLOOKUP(orders_final[[#This Row],[Customer ID]], customers!$A$1:$A$1001, customers!$I$1:$I$1001, 0)</f>
        <v>Yes</v>
      </c>
    </row>
    <row r="215" spans="1:16" x14ac:dyDescent="0.3">
      <c r="A215" t="s">
        <v>1688</v>
      </c>
      <c r="B215" s="10">
        <v>44646</v>
      </c>
      <c r="C215" t="s">
        <v>1689</v>
      </c>
      <c r="D215" t="s">
        <v>6149</v>
      </c>
      <c r="E215">
        <v>1</v>
      </c>
      <c r="F215" t="s">
        <v>1690</v>
      </c>
      <c r="G215" t="s">
        <v>1691</v>
      </c>
      <c r="H215" t="s">
        <v>19</v>
      </c>
      <c r="I215" t="s">
        <v>6192</v>
      </c>
      <c r="J215" t="s">
        <v>6187</v>
      </c>
      <c r="K215">
        <v>2.5</v>
      </c>
      <c r="L215">
        <v>20.584999999999997</v>
      </c>
      <c r="M215">
        <v>20.584999999999997</v>
      </c>
      <c r="N215" t="s">
        <v>22568</v>
      </c>
      <c r="O215" t="s">
        <v>22575</v>
      </c>
      <c r="P215" t="str">
        <f>_xlfn.XLOOKUP(orders_final[[#This Row],[Customer ID]], customers!$A$1:$A$1001, customers!$I$1:$I$1001, 0)</f>
        <v>No</v>
      </c>
    </row>
    <row r="216" spans="1:16" x14ac:dyDescent="0.3">
      <c r="A216" t="s">
        <v>1694</v>
      </c>
      <c r="B216" s="10">
        <v>43775</v>
      </c>
      <c r="C216" t="s">
        <v>1695</v>
      </c>
      <c r="D216" t="s">
        <v>6170</v>
      </c>
      <c r="E216">
        <v>2</v>
      </c>
      <c r="F216" t="s">
        <v>1696</v>
      </c>
      <c r="G216" t="s">
        <v>1697</v>
      </c>
      <c r="H216" t="s">
        <v>318</v>
      </c>
      <c r="I216" t="s">
        <v>6195</v>
      </c>
      <c r="J216" t="s">
        <v>6186</v>
      </c>
      <c r="K216">
        <v>1</v>
      </c>
      <c r="L216">
        <v>15.85</v>
      </c>
      <c r="M216">
        <v>31.7</v>
      </c>
      <c r="N216" t="s">
        <v>22574</v>
      </c>
      <c r="O216" t="s">
        <v>22572</v>
      </c>
      <c r="P216" t="str">
        <f>_xlfn.XLOOKUP(orders_final[[#This Row],[Customer ID]], customers!$A$1:$A$1001, customers!$I$1:$I$1001, 0)</f>
        <v>No</v>
      </c>
    </row>
    <row r="217" spans="1:16" x14ac:dyDescent="0.3">
      <c r="A217" t="s">
        <v>1701</v>
      </c>
      <c r="B217" s="10">
        <v>43829</v>
      </c>
      <c r="C217" t="s">
        <v>1702</v>
      </c>
      <c r="D217" t="s">
        <v>6150</v>
      </c>
      <c r="E217">
        <v>6</v>
      </c>
      <c r="F217" t="s">
        <v>1703</v>
      </c>
      <c r="G217" t="s">
        <v>1704</v>
      </c>
      <c r="H217" t="s">
        <v>19</v>
      </c>
      <c r="I217" t="s">
        <v>6195</v>
      </c>
      <c r="J217" t="s">
        <v>6187</v>
      </c>
      <c r="K217">
        <v>0.2</v>
      </c>
      <c r="L217">
        <v>3.8849999999999998</v>
      </c>
      <c r="M217">
        <v>23.31</v>
      </c>
      <c r="N217" t="s">
        <v>22574</v>
      </c>
      <c r="O217" t="s">
        <v>22575</v>
      </c>
      <c r="P217" t="str">
        <f>_xlfn.XLOOKUP(orders_final[[#This Row],[Customer ID]], customers!$A$1:$A$1001, customers!$I$1:$I$1001, 0)</f>
        <v>No</v>
      </c>
    </row>
    <row r="218" spans="1:16" x14ac:dyDescent="0.3">
      <c r="A218" t="s">
        <v>1707</v>
      </c>
      <c r="B218" s="10">
        <v>44470</v>
      </c>
      <c r="C218" t="s">
        <v>1708</v>
      </c>
      <c r="D218" t="s">
        <v>6162</v>
      </c>
      <c r="E218">
        <v>4</v>
      </c>
      <c r="F218" t="s">
        <v>1709</v>
      </c>
      <c r="G218" t="s">
        <v>1710</v>
      </c>
      <c r="H218" t="s">
        <v>19</v>
      </c>
      <c r="I218" t="s">
        <v>6195</v>
      </c>
      <c r="J218" t="s">
        <v>6188</v>
      </c>
      <c r="K218">
        <v>1</v>
      </c>
      <c r="L218">
        <v>14.55</v>
      </c>
      <c r="M218">
        <v>58.2</v>
      </c>
      <c r="N218" t="s">
        <v>22574</v>
      </c>
      <c r="O218" t="s">
        <v>22569</v>
      </c>
      <c r="P218" t="str">
        <f>_xlfn.XLOOKUP(orders_final[[#This Row],[Customer ID]], customers!$A$1:$A$1001, customers!$I$1:$I$1001, 0)</f>
        <v>Yes</v>
      </c>
    </row>
    <row r="219" spans="1:16" x14ac:dyDescent="0.3">
      <c r="A219" t="s">
        <v>1713</v>
      </c>
      <c r="B219" s="10">
        <v>44174</v>
      </c>
      <c r="C219" t="s">
        <v>1714</v>
      </c>
      <c r="D219" t="s">
        <v>6176</v>
      </c>
      <c r="E219">
        <v>4</v>
      </c>
      <c r="F219" t="s">
        <v>1715</v>
      </c>
      <c r="G219" t="s">
        <v>1716</v>
      </c>
      <c r="H219" t="s">
        <v>19</v>
      </c>
      <c r="I219" t="s">
        <v>6194</v>
      </c>
      <c r="J219" t="s">
        <v>6186</v>
      </c>
      <c r="K219">
        <v>0.5</v>
      </c>
      <c r="L219">
        <v>8.91</v>
      </c>
      <c r="M219">
        <v>35.64</v>
      </c>
      <c r="N219" t="s">
        <v>22570</v>
      </c>
      <c r="O219" t="s">
        <v>22572</v>
      </c>
      <c r="P219" t="str">
        <f>_xlfn.XLOOKUP(orders_final[[#This Row],[Customer ID]], customers!$A$1:$A$1001, customers!$I$1:$I$1001, 0)</f>
        <v>No</v>
      </c>
    </row>
    <row r="220" spans="1:16" x14ac:dyDescent="0.3">
      <c r="A220" t="s">
        <v>1719</v>
      </c>
      <c r="B220" s="10">
        <v>44317</v>
      </c>
      <c r="C220" t="s">
        <v>1720</v>
      </c>
      <c r="D220" t="s">
        <v>6155</v>
      </c>
      <c r="E220">
        <v>5</v>
      </c>
      <c r="F220" t="s">
        <v>1721</v>
      </c>
      <c r="G220" t="s">
        <v>1722</v>
      </c>
      <c r="H220" t="s">
        <v>318</v>
      </c>
      <c r="I220" t="s">
        <v>6193</v>
      </c>
      <c r="J220" t="s">
        <v>6188</v>
      </c>
      <c r="K220">
        <v>1</v>
      </c>
      <c r="L220">
        <v>11.25</v>
      </c>
      <c r="M220">
        <v>56.25</v>
      </c>
      <c r="N220" t="s">
        <v>22571</v>
      </c>
      <c r="O220" t="s">
        <v>22569</v>
      </c>
      <c r="P220" t="str">
        <f>_xlfn.XLOOKUP(orders_final[[#This Row],[Customer ID]], customers!$A$1:$A$1001, customers!$I$1:$I$1001, 0)</f>
        <v>Yes</v>
      </c>
    </row>
    <row r="221" spans="1:16" x14ac:dyDescent="0.3">
      <c r="A221" t="s">
        <v>1725</v>
      </c>
      <c r="B221" s="10">
        <v>44777</v>
      </c>
      <c r="C221" t="s">
        <v>1726</v>
      </c>
      <c r="D221" t="s">
        <v>6178</v>
      </c>
      <c r="E221">
        <v>3</v>
      </c>
      <c r="F221" t="s">
        <v>1727</v>
      </c>
      <c r="G221" t="s">
        <v>1728</v>
      </c>
      <c r="H221" t="s">
        <v>19</v>
      </c>
      <c r="I221" t="s">
        <v>6192</v>
      </c>
      <c r="J221" t="s">
        <v>6186</v>
      </c>
      <c r="K221">
        <v>0.2</v>
      </c>
      <c r="L221">
        <v>3.5849999999999995</v>
      </c>
      <c r="M221">
        <v>10.754999999999999</v>
      </c>
      <c r="N221" t="s">
        <v>22568</v>
      </c>
      <c r="O221" t="s">
        <v>22572</v>
      </c>
      <c r="P221" t="str">
        <f>_xlfn.XLOOKUP(orders_final[[#This Row],[Customer ID]], customers!$A$1:$A$1001, customers!$I$1:$I$1001, 0)</f>
        <v>No</v>
      </c>
    </row>
    <row r="222" spans="1:16" x14ac:dyDescent="0.3">
      <c r="A222" t="s">
        <v>1725</v>
      </c>
      <c r="B222" s="10">
        <v>44777</v>
      </c>
      <c r="C222" t="s">
        <v>1726</v>
      </c>
      <c r="D222" t="s">
        <v>6174</v>
      </c>
      <c r="E222">
        <v>5</v>
      </c>
      <c r="F222" t="s">
        <v>1727</v>
      </c>
      <c r="G222" t="s">
        <v>1728</v>
      </c>
      <c r="H222" t="s">
        <v>19</v>
      </c>
      <c r="I222" t="s">
        <v>6192</v>
      </c>
      <c r="J222" t="s">
        <v>6188</v>
      </c>
      <c r="K222">
        <v>0.2</v>
      </c>
      <c r="L222">
        <v>2.9849999999999999</v>
      </c>
      <c r="M222">
        <v>14.924999999999999</v>
      </c>
      <c r="N222" t="s">
        <v>22568</v>
      </c>
      <c r="O222" t="s">
        <v>22569</v>
      </c>
      <c r="P222" t="str">
        <f>_xlfn.XLOOKUP(orders_final[[#This Row],[Customer ID]], customers!$A$1:$A$1001, customers!$I$1:$I$1001, 0)</f>
        <v>No</v>
      </c>
    </row>
    <row r="223" spans="1:16" x14ac:dyDescent="0.3">
      <c r="A223" t="s">
        <v>1736</v>
      </c>
      <c r="B223" s="10">
        <v>44513</v>
      </c>
      <c r="C223" t="s">
        <v>1737</v>
      </c>
      <c r="D223" t="s">
        <v>6140</v>
      </c>
      <c r="E223">
        <v>6</v>
      </c>
      <c r="F223" t="s">
        <v>1738</v>
      </c>
      <c r="G223" t="s">
        <v>1739</v>
      </c>
      <c r="H223" t="s">
        <v>19</v>
      </c>
      <c r="I223" t="s">
        <v>6193</v>
      </c>
      <c r="J223" t="s">
        <v>6186</v>
      </c>
      <c r="K223">
        <v>1</v>
      </c>
      <c r="L223">
        <v>12.95</v>
      </c>
      <c r="M223">
        <v>77.699999999999989</v>
      </c>
      <c r="N223" t="s">
        <v>22571</v>
      </c>
      <c r="O223" t="s">
        <v>22572</v>
      </c>
      <c r="P223" t="str">
        <f>_xlfn.XLOOKUP(orders_final[[#This Row],[Customer ID]], customers!$A$1:$A$1001, customers!$I$1:$I$1001, 0)</f>
        <v>Yes</v>
      </c>
    </row>
    <row r="224" spans="1:16" x14ac:dyDescent="0.3">
      <c r="A224" t="s">
        <v>1742</v>
      </c>
      <c r="B224" s="10">
        <v>44090</v>
      </c>
      <c r="C224" t="s">
        <v>1743</v>
      </c>
      <c r="D224" t="s">
        <v>6169</v>
      </c>
      <c r="E224">
        <v>3</v>
      </c>
      <c r="F224" t="s">
        <v>1744</v>
      </c>
      <c r="G224" t="s">
        <v>1745</v>
      </c>
      <c r="H224" t="s">
        <v>19</v>
      </c>
      <c r="I224" t="s">
        <v>6195</v>
      </c>
      <c r="J224" t="s">
        <v>6187</v>
      </c>
      <c r="K224">
        <v>0.5</v>
      </c>
      <c r="L224">
        <v>7.77</v>
      </c>
      <c r="M224">
        <v>23.31</v>
      </c>
      <c r="N224" t="s">
        <v>22574</v>
      </c>
      <c r="O224" t="s">
        <v>22575</v>
      </c>
      <c r="P224" t="str">
        <f>_xlfn.XLOOKUP(orders_final[[#This Row],[Customer ID]], customers!$A$1:$A$1001, customers!$I$1:$I$1001, 0)</f>
        <v>No</v>
      </c>
    </row>
    <row r="225" spans="1:16" x14ac:dyDescent="0.3">
      <c r="A225" t="s">
        <v>1748</v>
      </c>
      <c r="B225" s="10">
        <v>44109</v>
      </c>
      <c r="C225" t="s">
        <v>1749</v>
      </c>
      <c r="D225" t="s">
        <v>6171</v>
      </c>
      <c r="E225">
        <v>4</v>
      </c>
      <c r="F225" t="s">
        <v>1750</v>
      </c>
      <c r="G225" t="s">
        <v>22573</v>
      </c>
      <c r="H225" t="s">
        <v>19</v>
      </c>
      <c r="I225" t="s">
        <v>6194</v>
      </c>
      <c r="J225" t="s">
        <v>6186</v>
      </c>
      <c r="K225">
        <v>1</v>
      </c>
      <c r="L225">
        <v>14.85</v>
      </c>
      <c r="M225">
        <v>59.4</v>
      </c>
      <c r="N225" t="s">
        <v>22570</v>
      </c>
      <c r="O225" t="s">
        <v>22572</v>
      </c>
      <c r="P225" t="str">
        <f>_xlfn.XLOOKUP(orders_final[[#This Row],[Customer ID]], customers!$A$1:$A$1001, customers!$I$1:$I$1001, 0)</f>
        <v>Yes</v>
      </c>
    </row>
    <row r="226" spans="1:16" x14ac:dyDescent="0.3">
      <c r="A226" t="s">
        <v>1753</v>
      </c>
      <c r="B226" s="10">
        <v>43836</v>
      </c>
      <c r="C226" t="s">
        <v>1754</v>
      </c>
      <c r="D226" t="s">
        <v>6165</v>
      </c>
      <c r="E226">
        <v>4</v>
      </c>
      <c r="F226" t="s">
        <v>1755</v>
      </c>
      <c r="G226" t="s">
        <v>1756</v>
      </c>
      <c r="H226" t="s">
        <v>19</v>
      </c>
      <c r="I226" t="s">
        <v>6195</v>
      </c>
      <c r="J226" t="s">
        <v>6187</v>
      </c>
      <c r="K226">
        <v>2.5</v>
      </c>
      <c r="L226">
        <v>29.784999999999997</v>
      </c>
      <c r="M226">
        <v>119.13999999999999</v>
      </c>
      <c r="N226" t="s">
        <v>22574</v>
      </c>
      <c r="O226" t="s">
        <v>22575</v>
      </c>
      <c r="P226" t="str">
        <f>_xlfn.XLOOKUP(orders_final[[#This Row],[Customer ID]], customers!$A$1:$A$1001, customers!$I$1:$I$1001, 0)</f>
        <v>Yes</v>
      </c>
    </row>
    <row r="227" spans="1:16" x14ac:dyDescent="0.3">
      <c r="A227" t="s">
        <v>1759</v>
      </c>
      <c r="B227" s="10">
        <v>44337</v>
      </c>
      <c r="C227" t="s">
        <v>1760</v>
      </c>
      <c r="D227" t="s">
        <v>6178</v>
      </c>
      <c r="E227">
        <v>4</v>
      </c>
      <c r="F227" t="s">
        <v>1761</v>
      </c>
      <c r="G227" t="s">
        <v>1762</v>
      </c>
      <c r="H227" t="s">
        <v>318</v>
      </c>
      <c r="I227" t="s">
        <v>6192</v>
      </c>
      <c r="J227" t="s">
        <v>6186</v>
      </c>
      <c r="K227">
        <v>0.2</v>
      </c>
      <c r="L227">
        <v>3.5849999999999995</v>
      </c>
      <c r="M227">
        <v>14.339999999999998</v>
      </c>
      <c r="N227" t="s">
        <v>22568</v>
      </c>
      <c r="O227" t="s">
        <v>22572</v>
      </c>
      <c r="P227" t="str">
        <f>_xlfn.XLOOKUP(orders_final[[#This Row],[Customer ID]], customers!$A$1:$A$1001, customers!$I$1:$I$1001, 0)</f>
        <v>No</v>
      </c>
    </row>
    <row r="228" spans="1:16" x14ac:dyDescent="0.3">
      <c r="A228" t="s">
        <v>1765</v>
      </c>
      <c r="B228" s="10">
        <v>43887</v>
      </c>
      <c r="C228" t="s">
        <v>1766</v>
      </c>
      <c r="D228" t="s">
        <v>6175</v>
      </c>
      <c r="E228">
        <v>5</v>
      </c>
      <c r="F228" t="s">
        <v>1767</v>
      </c>
      <c r="G228" t="s">
        <v>1768</v>
      </c>
      <c r="H228" t="s">
        <v>19</v>
      </c>
      <c r="I228" t="s">
        <v>6193</v>
      </c>
      <c r="J228" t="s">
        <v>6188</v>
      </c>
      <c r="K228">
        <v>2.5</v>
      </c>
      <c r="L228">
        <v>25.874999999999996</v>
      </c>
      <c r="M228">
        <v>129.37499999999997</v>
      </c>
      <c r="N228" t="s">
        <v>22571</v>
      </c>
      <c r="O228" t="s">
        <v>22569</v>
      </c>
      <c r="P228" t="str">
        <f>_xlfn.XLOOKUP(orders_final[[#This Row],[Customer ID]], customers!$A$1:$A$1001, customers!$I$1:$I$1001, 0)</f>
        <v>No</v>
      </c>
    </row>
    <row r="229" spans="1:16" x14ac:dyDescent="0.3">
      <c r="A229" t="s">
        <v>1771</v>
      </c>
      <c r="B229" s="10">
        <v>43880</v>
      </c>
      <c r="C229" t="s">
        <v>1772</v>
      </c>
      <c r="D229" t="s">
        <v>6163</v>
      </c>
      <c r="E229">
        <v>6</v>
      </c>
      <c r="F229" t="s">
        <v>1773</v>
      </c>
      <c r="G229" t="s">
        <v>1774</v>
      </c>
      <c r="H229" t="s">
        <v>28</v>
      </c>
      <c r="I229" t="s">
        <v>6192</v>
      </c>
      <c r="J229" t="s">
        <v>6187</v>
      </c>
      <c r="K229">
        <v>0.2</v>
      </c>
      <c r="L229">
        <v>2.6849999999999996</v>
      </c>
      <c r="M229">
        <v>16.11</v>
      </c>
      <c r="N229" t="s">
        <v>22568</v>
      </c>
      <c r="O229" t="s">
        <v>22575</v>
      </c>
      <c r="P229" t="str">
        <f>_xlfn.XLOOKUP(orders_final[[#This Row],[Customer ID]], customers!$A$1:$A$1001, customers!$I$1:$I$1001, 0)</f>
        <v>Yes</v>
      </c>
    </row>
    <row r="230" spans="1:16" x14ac:dyDescent="0.3">
      <c r="A230" t="s">
        <v>1777</v>
      </c>
      <c r="B230" s="10">
        <v>44376</v>
      </c>
      <c r="C230" t="s">
        <v>1778</v>
      </c>
      <c r="D230" t="s">
        <v>6178</v>
      </c>
      <c r="E230">
        <v>5</v>
      </c>
      <c r="F230" t="s">
        <v>1779</v>
      </c>
      <c r="G230" t="s">
        <v>1780</v>
      </c>
      <c r="H230" t="s">
        <v>19</v>
      </c>
      <c r="I230" t="s">
        <v>6192</v>
      </c>
      <c r="J230" t="s">
        <v>6186</v>
      </c>
      <c r="K230">
        <v>0.2</v>
      </c>
      <c r="L230">
        <v>3.5849999999999995</v>
      </c>
      <c r="M230">
        <v>17.924999999999997</v>
      </c>
      <c r="N230" t="s">
        <v>22568</v>
      </c>
      <c r="O230" t="s">
        <v>22572</v>
      </c>
      <c r="P230" t="str">
        <f>_xlfn.XLOOKUP(orders_final[[#This Row],[Customer ID]], customers!$A$1:$A$1001, customers!$I$1:$I$1001, 0)</f>
        <v>No</v>
      </c>
    </row>
    <row r="231" spans="1:16" x14ac:dyDescent="0.3">
      <c r="A231" t="s">
        <v>1783</v>
      </c>
      <c r="B231" s="10">
        <v>44282</v>
      </c>
      <c r="C231" t="s">
        <v>1784</v>
      </c>
      <c r="D231" t="s">
        <v>6159</v>
      </c>
      <c r="E231">
        <v>2</v>
      </c>
      <c r="F231" t="s">
        <v>1785</v>
      </c>
      <c r="G231" t="s">
        <v>1786</v>
      </c>
      <c r="H231" t="s">
        <v>19</v>
      </c>
      <c r="I231" t="s">
        <v>6195</v>
      </c>
      <c r="J231" t="s">
        <v>6188</v>
      </c>
      <c r="K231">
        <v>0.2</v>
      </c>
      <c r="L231">
        <v>4.3650000000000002</v>
      </c>
      <c r="M231">
        <v>8.73</v>
      </c>
      <c r="N231" t="s">
        <v>22574</v>
      </c>
      <c r="O231" t="s">
        <v>22569</v>
      </c>
      <c r="P231" t="str">
        <f>_xlfn.XLOOKUP(orders_final[[#This Row],[Customer ID]], customers!$A$1:$A$1001, customers!$I$1:$I$1001, 0)</f>
        <v>No</v>
      </c>
    </row>
    <row r="232" spans="1:16" x14ac:dyDescent="0.3">
      <c r="A232" t="s">
        <v>1789</v>
      </c>
      <c r="B232" s="10">
        <v>44496</v>
      </c>
      <c r="C232" t="s">
        <v>1790</v>
      </c>
      <c r="D232" t="s">
        <v>6175</v>
      </c>
      <c r="E232">
        <v>2</v>
      </c>
      <c r="F232" t="s">
        <v>1791</v>
      </c>
      <c r="G232" t="s">
        <v>1792</v>
      </c>
      <c r="H232" t="s">
        <v>19</v>
      </c>
      <c r="I232" t="s">
        <v>6193</v>
      </c>
      <c r="J232" t="s">
        <v>6188</v>
      </c>
      <c r="K232">
        <v>2.5</v>
      </c>
      <c r="L232">
        <v>25.874999999999996</v>
      </c>
      <c r="M232">
        <v>51.749999999999993</v>
      </c>
      <c r="N232" t="s">
        <v>22571</v>
      </c>
      <c r="O232" t="s">
        <v>22569</v>
      </c>
      <c r="P232" t="str">
        <f>_xlfn.XLOOKUP(orders_final[[#This Row],[Customer ID]], customers!$A$1:$A$1001, customers!$I$1:$I$1001, 0)</f>
        <v>No</v>
      </c>
    </row>
    <row r="233" spans="1:16" x14ac:dyDescent="0.3">
      <c r="A233" t="s">
        <v>1795</v>
      </c>
      <c r="B233" s="10">
        <v>43628</v>
      </c>
      <c r="C233" t="s">
        <v>1796</v>
      </c>
      <c r="D233" t="s">
        <v>6159</v>
      </c>
      <c r="E233">
        <v>2</v>
      </c>
      <c r="F233" t="s">
        <v>1797</v>
      </c>
      <c r="G233" t="s">
        <v>22573</v>
      </c>
      <c r="H233" t="s">
        <v>19</v>
      </c>
      <c r="I233" t="s">
        <v>6195</v>
      </c>
      <c r="J233" t="s">
        <v>6188</v>
      </c>
      <c r="K233">
        <v>0.2</v>
      </c>
      <c r="L233">
        <v>4.3650000000000002</v>
      </c>
      <c r="M233">
        <v>8.73</v>
      </c>
      <c r="N233" t="s">
        <v>22574</v>
      </c>
      <c r="O233" t="s">
        <v>22569</v>
      </c>
      <c r="P233" t="str">
        <f>_xlfn.XLOOKUP(orders_final[[#This Row],[Customer ID]], customers!$A$1:$A$1001, customers!$I$1:$I$1001, 0)</f>
        <v>Yes</v>
      </c>
    </row>
    <row r="234" spans="1:16" x14ac:dyDescent="0.3">
      <c r="A234" t="s">
        <v>1800</v>
      </c>
      <c r="B234" s="10">
        <v>44010</v>
      </c>
      <c r="C234" t="s">
        <v>1801</v>
      </c>
      <c r="D234" t="s">
        <v>6145</v>
      </c>
      <c r="E234">
        <v>5</v>
      </c>
      <c r="F234" t="s">
        <v>1802</v>
      </c>
      <c r="G234" t="s">
        <v>1803</v>
      </c>
      <c r="H234" t="s">
        <v>28</v>
      </c>
      <c r="I234" t="s">
        <v>6195</v>
      </c>
      <c r="J234" t="s">
        <v>6186</v>
      </c>
      <c r="K234">
        <v>0.2</v>
      </c>
      <c r="L234">
        <v>4.7549999999999999</v>
      </c>
      <c r="M234">
        <v>23.774999999999999</v>
      </c>
      <c r="N234" t="s">
        <v>22574</v>
      </c>
      <c r="O234" t="s">
        <v>22572</v>
      </c>
      <c r="P234" t="str">
        <f>_xlfn.XLOOKUP(orders_final[[#This Row],[Customer ID]], customers!$A$1:$A$1001, customers!$I$1:$I$1001, 0)</f>
        <v>No</v>
      </c>
    </row>
    <row r="235" spans="1:16" x14ac:dyDescent="0.3">
      <c r="A235" t="s">
        <v>1806</v>
      </c>
      <c r="B235" s="10">
        <v>44278</v>
      </c>
      <c r="C235" t="s">
        <v>1807</v>
      </c>
      <c r="D235" t="s">
        <v>6156</v>
      </c>
      <c r="E235">
        <v>5</v>
      </c>
      <c r="F235" t="s">
        <v>1808</v>
      </c>
      <c r="G235" t="s">
        <v>1809</v>
      </c>
      <c r="H235" t="s">
        <v>19</v>
      </c>
      <c r="I235" t="s">
        <v>6194</v>
      </c>
      <c r="J235" t="s">
        <v>6188</v>
      </c>
      <c r="K235">
        <v>0.2</v>
      </c>
      <c r="L235">
        <v>4.125</v>
      </c>
      <c r="M235">
        <v>20.625</v>
      </c>
      <c r="N235" t="s">
        <v>22570</v>
      </c>
      <c r="O235" t="s">
        <v>22569</v>
      </c>
      <c r="P235" t="str">
        <f>_xlfn.XLOOKUP(orders_final[[#This Row],[Customer ID]], customers!$A$1:$A$1001, customers!$I$1:$I$1001, 0)</f>
        <v>No</v>
      </c>
    </row>
    <row r="236" spans="1:16" x14ac:dyDescent="0.3">
      <c r="A236" t="s">
        <v>1812</v>
      </c>
      <c r="B236" s="10">
        <v>44602</v>
      </c>
      <c r="C236" t="s">
        <v>1813</v>
      </c>
      <c r="D236" t="s">
        <v>6164</v>
      </c>
      <c r="E236">
        <v>1</v>
      </c>
      <c r="F236" t="s">
        <v>1814</v>
      </c>
      <c r="G236" t="s">
        <v>1815</v>
      </c>
      <c r="H236" t="s">
        <v>19</v>
      </c>
      <c r="I236" t="s">
        <v>6195</v>
      </c>
      <c r="J236" t="s">
        <v>6186</v>
      </c>
      <c r="K236">
        <v>2.5</v>
      </c>
      <c r="L236">
        <v>36.454999999999998</v>
      </c>
      <c r="M236">
        <v>36.454999999999998</v>
      </c>
      <c r="N236" t="s">
        <v>22574</v>
      </c>
      <c r="O236" t="s">
        <v>22572</v>
      </c>
      <c r="P236" t="str">
        <f>_xlfn.XLOOKUP(orders_final[[#This Row],[Customer ID]], customers!$A$1:$A$1001, customers!$I$1:$I$1001, 0)</f>
        <v>No</v>
      </c>
    </row>
    <row r="237" spans="1:16" x14ac:dyDescent="0.3">
      <c r="A237" t="s">
        <v>1818</v>
      </c>
      <c r="B237" s="10">
        <v>43571</v>
      </c>
      <c r="C237" t="s">
        <v>1819</v>
      </c>
      <c r="D237" t="s">
        <v>6164</v>
      </c>
      <c r="E237">
        <v>5</v>
      </c>
      <c r="F237" t="s">
        <v>1820</v>
      </c>
      <c r="G237" t="s">
        <v>22573</v>
      </c>
      <c r="H237" t="s">
        <v>318</v>
      </c>
      <c r="I237" t="s">
        <v>6195</v>
      </c>
      <c r="J237" t="s">
        <v>6186</v>
      </c>
      <c r="K237">
        <v>2.5</v>
      </c>
      <c r="L237">
        <v>36.454999999999998</v>
      </c>
      <c r="M237">
        <v>182.27499999999998</v>
      </c>
      <c r="N237" t="s">
        <v>22574</v>
      </c>
      <c r="O237" t="s">
        <v>22572</v>
      </c>
      <c r="P237" t="str">
        <f>_xlfn.XLOOKUP(orders_final[[#This Row],[Customer ID]], customers!$A$1:$A$1001, customers!$I$1:$I$1001, 0)</f>
        <v>No</v>
      </c>
    </row>
    <row r="238" spans="1:16" x14ac:dyDescent="0.3">
      <c r="A238" t="s">
        <v>1822</v>
      </c>
      <c r="B238" s="10">
        <v>43873</v>
      </c>
      <c r="C238" t="s">
        <v>1823</v>
      </c>
      <c r="D238" t="s">
        <v>6165</v>
      </c>
      <c r="E238">
        <v>3</v>
      </c>
      <c r="F238" t="s">
        <v>1824</v>
      </c>
      <c r="G238" t="s">
        <v>1825</v>
      </c>
      <c r="H238" t="s">
        <v>318</v>
      </c>
      <c r="I238" t="s">
        <v>6195</v>
      </c>
      <c r="J238" t="s">
        <v>6187</v>
      </c>
      <c r="K238">
        <v>2.5</v>
      </c>
      <c r="L238">
        <v>29.784999999999997</v>
      </c>
      <c r="M238">
        <v>89.35499999999999</v>
      </c>
      <c r="N238" t="s">
        <v>22574</v>
      </c>
      <c r="O238" t="s">
        <v>22575</v>
      </c>
      <c r="P238" t="str">
        <f>_xlfn.XLOOKUP(orders_final[[#This Row],[Customer ID]], customers!$A$1:$A$1001, customers!$I$1:$I$1001, 0)</f>
        <v>No</v>
      </c>
    </row>
    <row r="239" spans="1:16" x14ac:dyDescent="0.3">
      <c r="A239" t="s">
        <v>1828</v>
      </c>
      <c r="B239" s="10">
        <v>44563</v>
      </c>
      <c r="C239" t="s">
        <v>1829</v>
      </c>
      <c r="D239" t="s">
        <v>6178</v>
      </c>
      <c r="E239">
        <v>1</v>
      </c>
      <c r="F239" t="s">
        <v>1830</v>
      </c>
      <c r="G239" t="s">
        <v>22573</v>
      </c>
      <c r="H239" t="s">
        <v>19</v>
      </c>
      <c r="I239" t="s">
        <v>6192</v>
      </c>
      <c r="J239" t="s">
        <v>6186</v>
      </c>
      <c r="K239">
        <v>0.2</v>
      </c>
      <c r="L239">
        <v>3.5849999999999995</v>
      </c>
      <c r="M239">
        <v>3.5849999999999995</v>
      </c>
      <c r="N239" t="s">
        <v>22568</v>
      </c>
      <c r="O239" t="s">
        <v>22572</v>
      </c>
      <c r="P239" t="str">
        <f>_xlfn.XLOOKUP(orders_final[[#This Row],[Customer ID]], customers!$A$1:$A$1001, customers!$I$1:$I$1001, 0)</f>
        <v>Yes</v>
      </c>
    </row>
    <row r="240" spans="1:16" x14ac:dyDescent="0.3">
      <c r="A240" t="s">
        <v>1833</v>
      </c>
      <c r="B240" s="10">
        <v>44172</v>
      </c>
      <c r="C240" t="s">
        <v>1834</v>
      </c>
      <c r="D240" t="s">
        <v>6151</v>
      </c>
      <c r="E240">
        <v>2</v>
      </c>
      <c r="F240" t="s">
        <v>1835</v>
      </c>
      <c r="G240" t="s">
        <v>1836</v>
      </c>
      <c r="H240" t="s">
        <v>19</v>
      </c>
      <c r="I240" t="s">
        <v>6192</v>
      </c>
      <c r="J240" t="s">
        <v>6188</v>
      </c>
      <c r="K240">
        <v>2.5</v>
      </c>
      <c r="L240">
        <v>22.884999999999998</v>
      </c>
      <c r="M240">
        <v>45.769999999999996</v>
      </c>
      <c r="N240" t="s">
        <v>22568</v>
      </c>
      <c r="O240" t="s">
        <v>22569</v>
      </c>
      <c r="P240" t="str">
        <f>_xlfn.XLOOKUP(orders_final[[#This Row],[Customer ID]], customers!$A$1:$A$1001, customers!$I$1:$I$1001, 0)</f>
        <v>Yes</v>
      </c>
    </row>
    <row r="241" spans="1:16" x14ac:dyDescent="0.3">
      <c r="A241" t="s">
        <v>1839</v>
      </c>
      <c r="B241" s="10">
        <v>43881</v>
      </c>
      <c r="C241" t="s">
        <v>1840</v>
      </c>
      <c r="D241" t="s">
        <v>6171</v>
      </c>
      <c r="E241">
        <v>4</v>
      </c>
      <c r="F241" t="s">
        <v>1841</v>
      </c>
      <c r="G241" t="s">
        <v>1842</v>
      </c>
      <c r="H241" t="s">
        <v>19</v>
      </c>
      <c r="I241" t="s">
        <v>6194</v>
      </c>
      <c r="J241" t="s">
        <v>6186</v>
      </c>
      <c r="K241">
        <v>1</v>
      </c>
      <c r="L241">
        <v>14.85</v>
      </c>
      <c r="M241">
        <v>59.4</v>
      </c>
      <c r="N241" t="s">
        <v>22570</v>
      </c>
      <c r="O241" t="s">
        <v>22572</v>
      </c>
      <c r="P241" t="str">
        <f>_xlfn.XLOOKUP(orders_final[[#This Row],[Customer ID]], customers!$A$1:$A$1001, customers!$I$1:$I$1001, 0)</f>
        <v>No</v>
      </c>
    </row>
    <row r="242" spans="1:16" x14ac:dyDescent="0.3">
      <c r="A242" t="s">
        <v>1845</v>
      </c>
      <c r="B242" s="10">
        <v>43993</v>
      </c>
      <c r="C242" t="s">
        <v>1846</v>
      </c>
      <c r="D242" t="s">
        <v>6175</v>
      </c>
      <c r="E242">
        <v>6</v>
      </c>
      <c r="F242" t="s">
        <v>1847</v>
      </c>
      <c r="G242" t="s">
        <v>22573</v>
      </c>
      <c r="H242" t="s">
        <v>19</v>
      </c>
      <c r="I242" t="s">
        <v>6193</v>
      </c>
      <c r="J242" t="s">
        <v>6188</v>
      </c>
      <c r="K242">
        <v>2.5</v>
      </c>
      <c r="L242">
        <v>25.874999999999996</v>
      </c>
      <c r="M242">
        <v>155.24999999999997</v>
      </c>
      <c r="N242" t="s">
        <v>22571</v>
      </c>
      <c r="O242" t="s">
        <v>22569</v>
      </c>
      <c r="P242" t="str">
        <f>_xlfn.XLOOKUP(orders_final[[#This Row],[Customer ID]], customers!$A$1:$A$1001, customers!$I$1:$I$1001, 0)</f>
        <v>Yes</v>
      </c>
    </row>
    <row r="243" spans="1:16" x14ac:dyDescent="0.3">
      <c r="A243" t="s">
        <v>1849</v>
      </c>
      <c r="B243" s="10">
        <v>44082</v>
      </c>
      <c r="C243" t="s">
        <v>1850</v>
      </c>
      <c r="D243" t="s">
        <v>6151</v>
      </c>
      <c r="E243">
        <v>2</v>
      </c>
      <c r="F243" t="s">
        <v>1851</v>
      </c>
      <c r="G243" t="s">
        <v>22573</v>
      </c>
      <c r="H243" t="s">
        <v>19</v>
      </c>
      <c r="I243" t="s">
        <v>6192</v>
      </c>
      <c r="J243" t="s">
        <v>6188</v>
      </c>
      <c r="K243">
        <v>2.5</v>
      </c>
      <c r="L243">
        <v>22.884999999999998</v>
      </c>
      <c r="M243">
        <v>45.769999999999996</v>
      </c>
      <c r="N243" t="s">
        <v>22568</v>
      </c>
      <c r="O243" t="s">
        <v>22569</v>
      </c>
      <c r="P243" t="str">
        <f>_xlfn.XLOOKUP(orders_final[[#This Row],[Customer ID]], customers!$A$1:$A$1001, customers!$I$1:$I$1001, 0)</f>
        <v>No</v>
      </c>
    </row>
    <row r="244" spans="1:16" x14ac:dyDescent="0.3">
      <c r="A244" t="s">
        <v>1854</v>
      </c>
      <c r="B244" s="10">
        <v>43918</v>
      </c>
      <c r="C244" t="s">
        <v>1855</v>
      </c>
      <c r="D244" t="s">
        <v>6183</v>
      </c>
      <c r="E244">
        <v>3</v>
      </c>
      <c r="F244" t="s">
        <v>1856</v>
      </c>
      <c r="G244" t="s">
        <v>1857</v>
      </c>
      <c r="H244" t="s">
        <v>19</v>
      </c>
      <c r="I244" t="s">
        <v>6194</v>
      </c>
      <c r="J244" t="s">
        <v>6187</v>
      </c>
      <c r="K244">
        <v>1</v>
      </c>
      <c r="L244">
        <v>12.15</v>
      </c>
      <c r="M244">
        <v>36.450000000000003</v>
      </c>
      <c r="N244" t="s">
        <v>22570</v>
      </c>
      <c r="O244" t="s">
        <v>22575</v>
      </c>
      <c r="P244" t="str">
        <f>_xlfn.XLOOKUP(orders_final[[#This Row],[Customer ID]], customers!$A$1:$A$1001, customers!$I$1:$I$1001, 0)</f>
        <v>Yes</v>
      </c>
    </row>
    <row r="245" spans="1:16" x14ac:dyDescent="0.3">
      <c r="A245" t="s">
        <v>1860</v>
      </c>
      <c r="B245" s="10">
        <v>44114</v>
      </c>
      <c r="C245" t="s">
        <v>1861</v>
      </c>
      <c r="D245" t="s">
        <v>6144</v>
      </c>
      <c r="E245">
        <v>4</v>
      </c>
      <c r="F245" t="s">
        <v>1862</v>
      </c>
      <c r="G245" t="s">
        <v>1863</v>
      </c>
      <c r="H245" t="s">
        <v>19</v>
      </c>
      <c r="I245" t="s">
        <v>6194</v>
      </c>
      <c r="J245" t="s">
        <v>6187</v>
      </c>
      <c r="K245">
        <v>0.5</v>
      </c>
      <c r="L245">
        <v>7.29</v>
      </c>
      <c r="M245">
        <v>29.16</v>
      </c>
      <c r="N245" t="s">
        <v>22570</v>
      </c>
      <c r="O245" t="s">
        <v>22575</v>
      </c>
      <c r="P245" t="str">
        <f>_xlfn.XLOOKUP(orders_final[[#This Row],[Customer ID]], customers!$A$1:$A$1001, customers!$I$1:$I$1001, 0)</f>
        <v>Yes</v>
      </c>
    </row>
    <row r="246" spans="1:16" x14ac:dyDescent="0.3">
      <c r="A246" t="s">
        <v>1866</v>
      </c>
      <c r="B246" s="10">
        <v>44702</v>
      </c>
      <c r="C246" t="s">
        <v>1867</v>
      </c>
      <c r="D246" t="s">
        <v>6181</v>
      </c>
      <c r="E246">
        <v>4</v>
      </c>
      <c r="F246" t="s">
        <v>1868</v>
      </c>
      <c r="G246" t="s">
        <v>1869</v>
      </c>
      <c r="H246" t="s">
        <v>19</v>
      </c>
      <c r="I246" t="s">
        <v>6195</v>
      </c>
      <c r="J246" t="s">
        <v>6188</v>
      </c>
      <c r="K246">
        <v>2.5</v>
      </c>
      <c r="L246">
        <v>33.464999999999996</v>
      </c>
      <c r="M246">
        <v>133.85999999999999</v>
      </c>
      <c r="N246" t="s">
        <v>22574</v>
      </c>
      <c r="O246" t="s">
        <v>22569</v>
      </c>
      <c r="P246" t="str">
        <f>_xlfn.XLOOKUP(orders_final[[#This Row],[Customer ID]], customers!$A$1:$A$1001, customers!$I$1:$I$1001, 0)</f>
        <v>No</v>
      </c>
    </row>
    <row r="247" spans="1:16" x14ac:dyDescent="0.3">
      <c r="A247" t="s">
        <v>1872</v>
      </c>
      <c r="B247" s="10">
        <v>43951</v>
      </c>
      <c r="C247" t="s">
        <v>1873</v>
      </c>
      <c r="D247" t="s">
        <v>6145</v>
      </c>
      <c r="E247">
        <v>5</v>
      </c>
      <c r="F247" t="s">
        <v>1874</v>
      </c>
      <c r="G247" t="s">
        <v>1875</v>
      </c>
      <c r="H247" t="s">
        <v>19</v>
      </c>
      <c r="I247" t="s">
        <v>6195</v>
      </c>
      <c r="J247" t="s">
        <v>6186</v>
      </c>
      <c r="K247">
        <v>0.2</v>
      </c>
      <c r="L247">
        <v>4.7549999999999999</v>
      </c>
      <c r="M247">
        <v>23.774999999999999</v>
      </c>
      <c r="N247" t="s">
        <v>22574</v>
      </c>
      <c r="O247" t="s">
        <v>22572</v>
      </c>
      <c r="P247" t="str">
        <f>_xlfn.XLOOKUP(orders_final[[#This Row],[Customer ID]], customers!$A$1:$A$1001, customers!$I$1:$I$1001, 0)</f>
        <v>Yes</v>
      </c>
    </row>
    <row r="248" spans="1:16" x14ac:dyDescent="0.3">
      <c r="A248" t="s">
        <v>1878</v>
      </c>
      <c r="B248" s="10">
        <v>44542</v>
      </c>
      <c r="C248" t="s">
        <v>1879</v>
      </c>
      <c r="D248" t="s">
        <v>6143</v>
      </c>
      <c r="E248">
        <v>3</v>
      </c>
      <c r="F248" t="s">
        <v>1880</v>
      </c>
      <c r="G248" t="s">
        <v>1881</v>
      </c>
      <c r="H248" t="s">
        <v>28</v>
      </c>
      <c r="I248" t="s">
        <v>6195</v>
      </c>
      <c r="J248" t="s">
        <v>6187</v>
      </c>
      <c r="K248">
        <v>1</v>
      </c>
      <c r="L248">
        <v>12.95</v>
      </c>
      <c r="M248">
        <v>38.849999999999994</v>
      </c>
      <c r="N248" t="s">
        <v>22574</v>
      </c>
      <c r="O248" t="s">
        <v>22575</v>
      </c>
      <c r="P248" t="str">
        <f>_xlfn.XLOOKUP(orders_final[[#This Row],[Customer ID]], customers!$A$1:$A$1001, customers!$I$1:$I$1001, 0)</f>
        <v>No</v>
      </c>
    </row>
    <row r="249" spans="1:16" x14ac:dyDescent="0.3">
      <c r="A249" t="s">
        <v>1884</v>
      </c>
      <c r="B249" s="10">
        <v>44131</v>
      </c>
      <c r="C249" t="s">
        <v>1885</v>
      </c>
      <c r="D249" t="s">
        <v>6178</v>
      </c>
      <c r="E249">
        <v>6</v>
      </c>
      <c r="F249" t="s">
        <v>1886</v>
      </c>
      <c r="G249" t="s">
        <v>22573</v>
      </c>
      <c r="H249" t="s">
        <v>318</v>
      </c>
      <c r="I249" t="s">
        <v>6192</v>
      </c>
      <c r="J249" t="s">
        <v>6186</v>
      </c>
      <c r="K249">
        <v>0.2</v>
      </c>
      <c r="L249">
        <v>3.5849999999999995</v>
      </c>
      <c r="M249">
        <v>21.509999999999998</v>
      </c>
      <c r="N249" t="s">
        <v>22568</v>
      </c>
      <c r="O249" t="s">
        <v>22572</v>
      </c>
      <c r="P249" t="str">
        <f>_xlfn.XLOOKUP(orders_final[[#This Row],[Customer ID]], customers!$A$1:$A$1001, customers!$I$1:$I$1001, 0)</f>
        <v>Yes</v>
      </c>
    </row>
    <row r="250" spans="1:16" x14ac:dyDescent="0.3">
      <c r="A250" t="s">
        <v>1889</v>
      </c>
      <c r="B250" s="10">
        <v>44019</v>
      </c>
      <c r="C250" t="s">
        <v>1890</v>
      </c>
      <c r="D250" t="s">
        <v>6147</v>
      </c>
      <c r="E250">
        <v>1</v>
      </c>
      <c r="F250" t="s">
        <v>1891</v>
      </c>
      <c r="G250" t="s">
        <v>1892</v>
      </c>
      <c r="H250" t="s">
        <v>19</v>
      </c>
      <c r="I250" t="s">
        <v>6193</v>
      </c>
      <c r="J250" t="s">
        <v>6187</v>
      </c>
      <c r="K250">
        <v>1</v>
      </c>
      <c r="L250">
        <v>9.9499999999999993</v>
      </c>
      <c r="M250">
        <v>9.9499999999999993</v>
      </c>
      <c r="N250" t="s">
        <v>22571</v>
      </c>
      <c r="O250" t="s">
        <v>22575</v>
      </c>
      <c r="P250" t="str">
        <f>_xlfn.XLOOKUP(orders_final[[#This Row],[Customer ID]], customers!$A$1:$A$1001, customers!$I$1:$I$1001, 0)</f>
        <v>Yes</v>
      </c>
    </row>
    <row r="251" spans="1:16" x14ac:dyDescent="0.3">
      <c r="A251" t="s">
        <v>1895</v>
      </c>
      <c r="B251" s="10">
        <v>43861</v>
      </c>
      <c r="C251" t="s">
        <v>1935</v>
      </c>
      <c r="D251" t="s">
        <v>6170</v>
      </c>
      <c r="E251">
        <v>1</v>
      </c>
      <c r="F251" t="s">
        <v>1936</v>
      </c>
      <c r="G251" t="s">
        <v>1937</v>
      </c>
      <c r="H251" t="s">
        <v>19</v>
      </c>
      <c r="I251" t="s">
        <v>6195</v>
      </c>
      <c r="J251" t="s">
        <v>6186</v>
      </c>
      <c r="K251">
        <v>1</v>
      </c>
      <c r="L251">
        <v>15.85</v>
      </c>
      <c r="M251">
        <v>15.85</v>
      </c>
      <c r="N251" t="s">
        <v>22574</v>
      </c>
      <c r="O251" t="s">
        <v>22572</v>
      </c>
      <c r="P251" t="str">
        <f>_xlfn.XLOOKUP(orders_final[[#This Row],[Customer ID]], customers!$A$1:$A$1001, customers!$I$1:$I$1001, 0)</f>
        <v>Yes</v>
      </c>
    </row>
    <row r="252" spans="1:16" x14ac:dyDescent="0.3">
      <c r="A252" t="s">
        <v>1900</v>
      </c>
      <c r="B252" s="10">
        <v>43879</v>
      </c>
      <c r="C252" t="s">
        <v>1901</v>
      </c>
      <c r="D252" t="s">
        <v>6174</v>
      </c>
      <c r="E252">
        <v>1</v>
      </c>
      <c r="F252" t="s">
        <v>1902</v>
      </c>
      <c r="G252" t="s">
        <v>1903</v>
      </c>
      <c r="H252" t="s">
        <v>19</v>
      </c>
      <c r="I252" t="s">
        <v>6192</v>
      </c>
      <c r="J252" t="s">
        <v>6188</v>
      </c>
      <c r="K252">
        <v>0.2</v>
      </c>
      <c r="L252">
        <v>2.9849999999999999</v>
      </c>
      <c r="M252">
        <v>2.9849999999999999</v>
      </c>
      <c r="N252" t="s">
        <v>22568</v>
      </c>
      <c r="O252" t="s">
        <v>22569</v>
      </c>
      <c r="P252" t="str">
        <f>_xlfn.XLOOKUP(orders_final[[#This Row],[Customer ID]], customers!$A$1:$A$1001, customers!$I$1:$I$1001, 0)</f>
        <v>Yes</v>
      </c>
    </row>
    <row r="253" spans="1:16" x14ac:dyDescent="0.3">
      <c r="A253" t="s">
        <v>1906</v>
      </c>
      <c r="B253" s="10">
        <v>44360</v>
      </c>
      <c r="C253" t="s">
        <v>1907</v>
      </c>
      <c r="D253" t="s">
        <v>6141</v>
      </c>
      <c r="E253">
        <v>5</v>
      </c>
      <c r="F253" t="s">
        <v>1908</v>
      </c>
      <c r="G253" t="s">
        <v>1909</v>
      </c>
      <c r="H253" t="s">
        <v>19</v>
      </c>
      <c r="I253" t="s">
        <v>6194</v>
      </c>
      <c r="J253" t="s">
        <v>6188</v>
      </c>
      <c r="K253">
        <v>1</v>
      </c>
      <c r="L253">
        <v>13.75</v>
      </c>
      <c r="M253">
        <v>68.75</v>
      </c>
      <c r="N253" t="s">
        <v>22570</v>
      </c>
      <c r="O253" t="s">
        <v>22569</v>
      </c>
      <c r="P253" t="str">
        <f>_xlfn.XLOOKUP(orders_final[[#This Row],[Customer ID]], customers!$A$1:$A$1001, customers!$I$1:$I$1001, 0)</f>
        <v>Yes</v>
      </c>
    </row>
    <row r="254" spans="1:16" x14ac:dyDescent="0.3">
      <c r="A254" t="s">
        <v>1912</v>
      </c>
      <c r="B254" s="10">
        <v>44779</v>
      </c>
      <c r="C254" t="s">
        <v>1913</v>
      </c>
      <c r="D254" t="s">
        <v>6147</v>
      </c>
      <c r="E254">
        <v>3</v>
      </c>
      <c r="F254" t="s">
        <v>1914</v>
      </c>
      <c r="G254" t="s">
        <v>22573</v>
      </c>
      <c r="H254" t="s">
        <v>19</v>
      </c>
      <c r="I254" t="s">
        <v>6193</v>
      </c>
      <c r="J254" t="s">
        <v>6187</v>
      </c>
      <c r="K254">
        <v>1</v>
      </c>
      <c r="L254">
        <v>9.9499999999999993</v>
      </c>
      <c r="M254">
        <v>29.849999999999998</v>
      </c>
      <c r="N254" t="s">
        <v>22571</v>
      </c>
      <c r="O254" t="s">
        <v>22575</v>
      </c>
      <c r="P254" t="str">
        <f>_xlfn.XLOOKUP(orders_final[[#This Row],[Customer ID]], customers!$A$1:$A$1001, customers!$I$1:$I$1001, 0)</f>
        <v>No</v>
      </c>
    </row>
    <row r="255" spans="1:16" x14ac:dyDescent="0.3">
      <c r="A255" t="s">
        <v>1917</v>
      </c>
      <c r="B255" s="10">
        <v>44523</v>
      </c>
      <c r="C255" t="s">
        <v>1918</v>
      </c>
      <c r="D255" t="s">
        <v>6162</v>
      </c>
      <c r="E255">
        <v>4</v>
      </c>
      <c r="F255" t="s">
        <v>1919</v>
      </c>
      <c r="G255" t="s">
        <v>1920</v>
      </c>
      <c r="H255" t="s">
        <v>19</v>
      </c>
      <c r="I255" t="s">
        <v>6195</v>
      </c>
      <c r="J255" t="s">
        <v>6188</v>
      </c>
      <c r="K255">
        <v>1</v>
      </c>
      <c r="L255">
        <v>14.55</v>
      </c>
      <c r="M255">
        <v>58.2</v>
      </c>
      <c r="N255" t="s">
        <v>22574</v>
      </c>
      <c r="O255" t="s">
        <v>22569</v>
      </c>
      <c r="P255" t="str">
        <f>_xlfn.XLOOKUP(orders_final[[#This Row],[Customer ID]], customers!$A$1:$A$1001, customers!$I$1:$I$1001, 0)</f>
        <v>No</v>
      </c>
    </row>
    <row r="256" spans="1:16" x14ac:dyDescent="0.3">
      <c r="A256" t="s">
        <v>1923</v>
      </c>
      <c r="B256" s="10">
        <v>44482</v>
      </c>
      <c r="C256" t="s">
        <v>1924</v>
      </c>
      <c r="D256" t="s">
        <v>6173</v>
      </c>
      <c r="E256">
        <v>4</v>
      </c>
      <c r="F256" t="s">
        <v>1925</v>
      </c>
      <c r="G256" t="s">
        <v>1926</v>
      </c>
      <c r="H256" t="s">
        <v>28</v>
      </c>
      <c r="I256" t="s">
        <v>6192</v>
      </c>
      <c r="J256" t="s">
        <v>6186</v>
      </c>
      <c r="K256">
        <v>0.5</v>
      </c>
      <c r="L256">
        <v>7.169999999999999</v>
      </c>
      <c r="M256">
        <v>28.679999999999996</v>
      </c>
      <c r="N256" t="s">
        <v>22568</v>
      </c>
      <c r="O256" t="s">
        <v>22572</v>
      </c>
      <c r="P256" t="str">
        <f>_xlfn.XLOOKUP(orders_final[[#This Row],[Customer ID]], customers!$A$1:$A$1001, customers!$I$1:$I$1001, 0)</f>
        <v>No</v>
      </c>
    </row>
    <row r="257" spans="1:16" x14ac:dyDescent="0.3">
      <c r="A257" t="s">
        <v>1928</v>
      </c>
      <c r="B257" s="10">
        <v>44439</v>
      </c>
      <c r="C257" t="s">
        <v>1929</v>
      </c>
      <c r="D257" t="s">
        <v>6173</v>
      </c>
      <c r="E257">
        <v>3</v>
      </c>
      <c r="F257" t="s">
        <v>1930</v>
      </c>
      <c r="G257" t="s">
        <v>1931</v>
      </c>
      <c r="H257" t="s">
        <v>19</v>
      </c>
      <c r="I257" t="s">
        <v>6192</v>
      </c>
      <c r="J257" t="s">
        <v>6186</v>
      </c>
      <c r="K257">
        <v>0.5</v>
      </c>
      <c r="L257">
        <v>7.169999999999999</v>
      </c>
      <c r="M257">
        <v>21.509999999999998</v>
      </c>
      <c r="N257" t="s">
        <v>22568</v>
      </c>
      <c r="O257" t="s">
        <v>22572</v>
      </c>
      <c r="P257" t="str">
        <f>_xlfn.XLOOKUP(orders_final[[#This Row],[Customer ID]], customers!$A$1:$A$1001, customers!$I$1:$I$1001, 0)</f>
        <v>No</v>
      </c>
    </row>
    <row r="258" spans="1:16" x14ac:dyDescent="0.3">
      <c r="A258" t="s">
        <v>1934</v>
      </c>
      <c r="B258" s="10">
        <v>43846</v>
      </c>
      <c r="C258" t="s">
        <v>1935</v>
      </c>
      <c r="D258" t="s">
        <v>6160</v>
      </c>
      <c r="E258">
        <v>2</v>
      </c>
      <c r="F258" t="s">
        <v>1936</v>
      </c>
      <c r="G258" t="s">
        <v>1937</v>
      </c>
      <c r="H258" t="s">
        <v>19</v>
      </c>
      <c r="I258" t="s">
        <v>6195</v>
      </c>
      <c r="J258" t="s">
        <v>6188</v>
      </c>
      <c r="K258">
        <v>0.5</v>
      </c>
      <c r="L258">
        <v>8.73</v>
      </c>
      <c r="M258">
        <v>17.46</v>
      </c>
      <c r="N258" t="s">
        <v>22574</v>
      </c>
      <c r="O258" t="s">
        <v>22569</v>
      </c>
      <c r="P258" t="str">
        <f>_xlfn.XLOOKUP(orders_final[[#This Row],[Customer ID]], customers!$A$1:$A$1001, customers!$I$1:$I$1001, 0)</f>
        <v>Yes</v>
      </c>
    </row>
    <row r="259" spans="1:16" x14ac:dyDescent="0.3">
      <c r="A259" t="s">
        <v>1940</v>
      </c>
      <c r="B259" s="10">
        <v>44676</v>
      </c>
      <c r="C259" t="s">
        <v>1941</v>
      </c>
      <c r="D259" t="s">
        <v>6185</v>
      </c>
      <c r="E259">
        <v>1</v>
      </c>
      <c r="F259" t="s">
        <v>1942</v>
      </c>
      <c r="G259" t="s">
        <v>1943</v>
      </c>
      <c r="H259" t="s">
        <v>19</v>
      </c>
      <c r="I259" t="s">
        <v>6194</v>
      </c>
      <c r="J259" t="s">
        <v>6187</v>
      </c>
      <c r="K259">
        <v>2.5</v>
      </c>
      <c r="L259">
        <v>27.945</v>
      </c>
      <c r="M259">
        <v>27.945</v>
      </c>
      <c r="N259" t="s">
        <v>22570</v>
      </c>
      <c r="O259" t="s">
        <v>22575</v>
      </c>
      <c r="P259" t="str">
        <f>_xlfn.XLOOKUP(orders_final[[#This Row],[Customer ID]], customers!$A$1:$A$1001, customers!$I$1:$I$1001, 0)</f>
        <v>Yes</v>
      </c>
    </row>
    <row r="260" spans="1:16" x14ac:dyDescent="0.3">
      <c r="A260" t="s">
        <v>1946</v>
      </c>
      <c r="B260" s="10">
        <v>44513</v>
      </c>
      <c r="C260" t="s">
        <v>1947</v>
      </c>
      <c r="D260" t="s">
        <v>6185</v>
      </c>
      <c r="E260">
        <v>5</v>
      </c>
      <c r="F260" t="s">
        <v>1948</v>
      </c>
      <c r="G260" t="s">
        <v>1949</v>
      </c>
      <c r="H260" t="s">
        <v>19</v>
      </c>
      <c r="I260" t="s">
        <v>6194</v>
      </c>
      <c r="J260" t="s">
        <v>6187</v>
      </c>
      <c r="K260">
        <v>2.5</v>
      </c>
      <c r="L260">
        <v>27.945</v>
      </c>
      <c r="M260">
        <v>139.72499999999999</v>
      </c>
      <c r="N260" t="s">
        <v>22570</v>
      </c>
      <c r="O260" t="s">
        <v>22575</v>
      </c>
      <c r="P260" t="str">
        <f>_xlfn.XLOOKUP(orders_final[[#This Row],[Customer ID]], customers!$A$1:$A$1001, customers!$I$1:$I$1001, 0)</f>
        <v>No</v>
      </c>
    </row>
    <row r="261" spans="1:16" x14ac:dyDescent="0.3">
      <c r="A261" t="s">
        <v>1952</v>
      </c>
      <c r="B261" s="10">
        <v>44355</v>
      </c>
      <c r="C261" t="s">
        <v>1953</v>
      </c>
      <c r="D261" t="s">
        <v>6174</v>
      </c>
      <c r="E261">
        <v>2</v>
      </c>
      <c r="F261" t="s">
        <v>1954</v>
      </c>
      <c r="G261" t="s">
        <v>1955</v>
      </c>
      <c r="H261" t="s">
        <v>28</v>
      </c>
      <c r="I261" t="s">
        <v>6192</v>
      </c>
      <c r="J261" t="s">
        <v>6188</v>
      </c>
      <c r="K261">
        <v>0.2</v>
      </c>
      <c r="L261">
        <v>2.9849999999999999</v>
      </c>
      <c r="M261">
        <v>5.97</v>
      </c>
      <c r="N261" t="s">
        <v>22568</v>
      </c>
      <c r="O261" t="s">
        <v>22569</v>
      </c>
      <c r="P261" t="str">
        <f>_xlfn.XLOOKUP(orders_final[[#This Row],[Customer ID]], customers!$A$1:$A$1001, customers!$I$1:$I$1001, 0)</f>
        <v>No</v>
      </c>
    </row>
    <row r="262" spans="1:16" x14ac:dyDescent="0.3">
      <c r="A262" t="s">
        <v>1958</v>
      </c>
      <c r="B262" s="10">
        <v>44156</v>
      </c>
      <c r="C262" t="s">
        <v>1959</v>
      </c>
      <c r="D262" t="s">
        <v>6142</v>
      </c>
      <c r="E262">
        <v>1</v>
      </c>
      <c r="F262" t="s">
        <v>1960</v>
      </c>
      <c r="G262" t="s">
        <v>1961</v>
      </c>
      <c r="H262" t="s">
        <v>19</v>
      </c>
      <c r="I262" t="s">
        <v>6192</v>
      </c>
      <c r="J262" t="s">
        <v>6186</v>
      </c>
      <c r="K262">
        <v>2.5</v>
      </c>
      <c r="L262">
        <v>27.484999999999996</v>
      </c>
      <c r="M262">
        <v>27.484999999999996</v>
      </c>
      <c r="N262" t="s">
        <v>22568</v>
      </c>
      <c r="O262" t="s">
        <v>22572</v>
      </c>
      <c r="P262" t="str">
        <f>_xlfn.XLOOKUP(orders_final[[#This Row],[Customer ID]], customers!$A$1:$A$1001, customers!$I$1:$I$1001, 0)</f>
        <v>Yes</v>
      </c>
    </row>
    <row r="263" spans="1:16" x14ac:dyDescent="0.3">
      <c r="A263" t="s">
        <v>1963</v>
      </c>
      <c r="B263" s="10">
        <v>43538</v>
      </c>
      <c r="C263" t="s">
        <v>1964</v>
      </c>
      <c r="D263" t="s">
        <v>6179</v>
      </c>
      <c r="E263">
        <v>5</v>
      </c>
      <c r="F263" t="s">
        <v>1965</v>
      </c>
      <c r="G263" t="s">
        <v>1966</v>
      </c>
      <c r="H263" t="s">
        <v>19</v>
      </c>
      <c r="I263" t="s">
        <v>6192</v>
      </c>
      <c r="J263" t="s">
        <v>6186</v>
      </c>
      <c r="K263">
        <v>1</v>
      </c>
      <c r="L263">
        <v>11.95</v>
      </c>
      <c r="M263">
        <v>59.75</v>
      </c>
      <c r="N263" t="s">
        <v>22568</v>
      </c>
      <c r="O263" t="s">
        <v>22572</v>
      </c>
      <c r="P263" t="str">
        <f>_xlfn.XLOOKUP(orders_final[[#This Row],[Customer ID]], customers!$A$1:$A$1001, customers!$I$1:$I$1001, 0)</f>
        <v>Yes</v>
      </c>
    </row>
    <row r="264" spans="1:16" x14ac:dyDescent="0.3">
      <c r="A264" t="s">
        <v>1969</v>
      </c>
      <c r="B264" s="10">
        <v>43693</v>
      </c>
      <c r="C264" t="s">
        <v>1970</v>
      </c>
      <c r="D264" t="s">
        <v>6141</v>
      </c>
      <c r="E264">
        <v>3</v>
      </c>
      <c r="F264" t="s">
        <v>1971</v>
      </c>
      <c r="G264" t="s">
        <v>1972</v>
      </c>
      <c r="H264" t="s">
        <v>19</v>
      </c>
      <c r="I264" t="s">
        <v>6194</v>
      </c>
      <c r="J264" t="s">
        <v>6188</v>
      </c>
      <c r="K264">
        <v>1</v>
      </c>
      <c r="L264">
        <v>13.75</v>
      </c>
      <c r="M264">
        <v>41.25</v>
      </c>
      <c r="N264" t="s">
        <v>22570</v>
      </c>
      <c r="O264" t="s">
        <v>22569</v>
      </c>
      <c r="P264" t="str">
        <f>_xlfn.XLOOKUP(orders_final[[#This Row],[Customer ID]], customers!$A$1:$A$1001, customers!$I$1:$I$1001, 0)</f>
        <v>No</v>
      </c>
    </row>
    <row r="265" spans="1:16" x14ac:dyDescent="0.3">
      <c r="A265" t="s">
        <v>1975</v>
      </c>
      <c r="B265" s="10">
        <v>43577</v>
      </c>
      <c r="C265" t="s">
        <v>1976</v>
      </c>
      <c r="D265" t="s">
        <v>6181</v>
      </c>
      <c r="E265">
        <v>4</v>
      </c>
      <c r="F265" t="s">
        <v>1977</v>
      </c>
      <c r="G265" t="s">
        <v>22573</v>
      </c>
      <c r="H265" t="s">
        <v>19</v>
      </c>
      <c r="I265" t="s">
        <v>6195</v>
      </c>
      <c r="J265" t="s">
        <v>6188</v>
      </c>
      <c r="K265">
        <v>2.5</v>
      </c>
      <c r="L265">
        <v>33.464999999999996</v>
      </c>
      <c r="M265">
        <v>133.85999999999999</v>
      </c>
      <c r="N265" t="s">
        <v>22574</v>
      </c>
      <c r="O265" t="s">
        <v>22569</v>
      </c>
      <c r="P265" t="str">
        <f>_xlfn.XLOOKUP(orders_final[[#This Row],[Customer ID]], customers!$A$1:$A$1001, customers!$I$1:$I$1001, 0)</f>
        <v>No</v>
      </c>
    </row>
    <row r="266" spans="1:16" x14ac:dyDescent="0.3">
      <c r="A266" t="s">
        <v>1980</v>
      </c>
      <c r="B266" s="10">
        <v>44683</v>
      </c>
      <c r="C266" t="s">
        <v>1981</v>
      </c>
      <c r="D266" t="s">
        <v>6179</v>
      </c>
      <c r="E266">
        <v>5</v>
      </c>
      <c r="F266" t="s">
        <v>1982</v>
      </c>
      <c r="G266" t="s">
        <v>22573</v>
      </c>
      <c r="H266" t="s">
        <v>318</v>
      </c>
      <c r="I266" t="s">
        <v>6192</v>
      </c>
      <c r="J266" t="s">
        <v>6186</v>
      </c>
      <c r="K266">
        <v>1</v>
      </c>
      <c r="L266">
        <v>11.95</v>
      </c>
      <c r="M266">
        <v>59.75</v>
      </c>
      <c r="N266" t="s">
        <v>22568</v>
      </c>
      <c r="O266" t="s">
        <v>22572</v>
      </c>
      <c r="P266" t="str">
        <f>_xlfn.XLOOKUP(orders_final[[#This Row],[Customer ID]], customers!$A$1:$A$1001, customers!$I$1:$I$1001, 0)</f>
        <v>Yes</v>
      </c>
    </row>
    <row r="267" spans="1:16" x14ac:dyDescent="0.3">
      <c r="A267" t="s">
        <v>1986</v>
      </c>
      <c r="B267" s="10">
        <v>43872</v>
      </c>
      <c r="C267" t="s">
        <v>1987</v>
      </c>
      <c r="D267" t="s">
        <v>6158</v>
      </c>
      <c r="E267">
        <v>1</v>
      </c>
      <c r="F267" t="s">
        <v>1988</v>
      </c>
      <c r="G267" t="s">
        <v>1989</v>
      </c>
      <c r="H267" t="s">
        <v>19</v>
      </c>
      <c r="I267" t="s">
        <v>6193</v>
      </c>
      <c r="J267" t="s">
        <v>6187</v>
      </c>
      <c r="K267">
        <v>0.5</v>
      </c>
      <c r="L267">
        <v>5.97</v>
      </c>
      <c r="M267">
        <v>5.97</v>
      </c>
      <c r="N267" t="s">
        <v>22571</v>
      </c>
      <c r="O267" t="s">
        <v>22575</v>
      </c>
      <c r="P267" t="str">
        <f>_xlfn.XLOOKUP(orders_final[[#This Row],[Customer ID]], customers!$A$1:$A$1001, customers!$I$1:$I$1001, 0)</f>
        <v>Yes</v>
      </c>
    </row>
    <row r="268" spans="1:16" x14ac:dyDescent="0.3">
      <c r="A268" t="s">
        <v>1992</v>
      </c>
      <c r="B268" s="10">
        <v>44283</v>
      </c>
      <c r="C268" t="s">
        <v>1993</v>
      </c>
      <c r="D268" t="s">
        <v>6183</v>
      </c>
      <c r="E268">
        <v>2</v>
      </c>
      <c r="F268" t="s">
        <v>1994</v>
      </c>
      <c r="G268" t="s">
        <v>1995</v>
      </c>
      <c r="H268" t="s">
        <v>28</v>
      </c>
      <c r="I268" t="s">
        <v>6194</v>
      </c>
      <c r="J268" t="s">
        <v>6187</v>
      </c>
      <c r="K268">
        <v>1</v>
      </c>
      <c r="L268">
        <v>12.15</v>
      </c>
      <c r="M268">
        <v>24.3</v>
      </c>
      <c r="N268" t="s">
        <v>22570</v>
      </c>
      <c r="O268" t="s">
        <v>22575</v>
      </c>
      <c r="P268" t="str">
        <f>_xlfn.XLOOKUP(orders_final[[#This Row],[Customer ID]], customers!$A$1:$A$1001, customers!$I$1:$I$1001, 0)</f>
        <v>No</v>
      </c>
    </row>
    <row r="269" spans="1:16" x14ac:dyDescent="0.3">
      <c r="A269" t="s">
        <v>1998</v>
      </c>
      <c r="B269" s="10">
        <v>44324</v>
      </c>
      <c r="C269" t="s">
        <v>1999</v>
      </c>
      <c r="D269" t="s">
        <v>6153</v>
      </c>
      <c r="E269">
        <v>6</v>
      </c>
      <c r="F269" t="s">
        <v>2000</v>
      </c>
      <c r="G269" t="s">
        <v>2001</v>
      </c>
      <c r="H269" t="s">
        <v>19</v>
      </c>
      <c r="I269" t="s">
        <v>6194</v>
      </c>
      <c r="J269" t="s">
        <v>6187</v>
      </c>
      <c r="K269">
        <v>0.2</v>
      </c>
      <c r="L269">
        <v>3.645</v>
      </c>
      <c r="M269">
        <v>21.87</v>
      </c>
      <c r="N269" t="s">
        <v>22570</v>
      </c>
      <c r="O269" t="s">
        <v>22575</v>
      </c>
      <c r="P269" t="str">
        <f>_xlfn.XLOOKUP(orders_final[[#This Row],[Customer ID]], customers!$A$1:$A$1001, customers!$I$1:$I$1001, 0)</f>
        <v>Yes</v>
      </c>
    </row>
    <row r="270" spans="1:16" x14ac:dyDescent="0.3">
      <c r="A270" t="s">
        <v>2004</v>
      </c>
      <c r="B270" s="10">
        <v>43790</v>
      </c>
      <c r="C270" t="s">
        <v>1672</v>
      </c>
      <c r="D270" t="s">
        <v>6147</v>
      </c>
      <c r="E270">
        <v>2</v>
      </c>
      <c r="F270" t="s">
        <v>1673</v>
      </c>
      <c r="G270" t="s">
        <v>1674</v>
      </c>
      <c r="H270" t="s">
        <v>19</v>
      </c>
      <c r="I270" t="s">
        <v>6193</v>
      </c>
      <c r="J270" t="s">
        <v>6187</v>
      </c>
      <c r="K270">
        <v>1</v>
      </c>
      <c r="L270">
        <v>9.9499999999999993</v>
      </c>
      <c r="M270">
        <v>19.899999999999999</v>
      </c>
      <c r="N270" t="s">
        <v>22571</v>
      </c>
      <c r="O270" t="s">
        <v>22575</v>
      </c>
      <c r="P270" t="str">
        <f>_xlfn.XLOOKUP(orders_final[[#This Row],[Customer ID]], customers!$A$1:$A$1001, customers!$I$1:$I$1001, 0)</f>
        <v>Yes</v>
      </c>
    </row>
    <row r="271" spans="1:16" x14ac:dyDescent="0.3">
      <c r="A271" t="s">
        <v>2009</v>
      </c>
      <c r="B271" s="10">
        <v>44333</v>
      </c>
      <c r="C271" t="s">
        <v>2010</v>
      </c>
      <c r="D271" t="s">
        <v>6154</v>
      </c>
      <c r="E271">
        <v>2</v>
      </c>
      <c r="F271" t="s">
        <v>2011</v>
      </c>
      <c r="G271" t="s">
        <v>2012</v>
      </c>
      <c r="H271" t="s">
        <v>19</v>
      </c>
      <c r="I271" t="s">
        <v>6193</v>
      </c>
      <c r="J271" t="s">
        <v>6187</v>
      </c>
      <c r="K271">
        <v>0.2</v>
      </c>
      <c r="L271">
        <v>2.9849999999999999</v>
      </c>
      <c r="M271">
        <v>5.97</v>
      </c>
      <c r="N271" t="s">
        <v>22571</v>
      </c>
      <c r="O271" t="s">
        <v>22575</v>
      </c>
      <c r="P271" t="str">
        <f>_xlfn.XLOOKUP(orders_final[[#This Row],[Customer ID]], customers!$A$1:$A$1001, customers!$I$1:$I$1001, 0)</f>
        <v>No</v>
      </c>
    </row>
    <row r="272" spans="1:16" x14ac:dyDescent="0.3">
      <c r="A272" t="s">
        <v>2015</v>
      </c>
      <c r="B272" s="10">
        <v>43655</v>
      </c>
      <c r="C272" t="s">
        <v>2016</v>
      </c>
      <c r="D272" t="s">
        <v>6144</v>
      </c>
      <c r="E272">
        <v>1</v>
      </c>
      <c r="F272" t="s">
        <v>2017</v>
      </c>
      <c r="G272" t="s">
        <v>22573</v>
      </c>
      <c r="H272" t="s">
        <v>318</v>
      </c>
      <c r="I272" t="s">
        <v>6194</v>
      </c>
      <c r="J272" t="s">
        <v>6187</v>
      </c>
      <c r="K272">
        <v>0.5</v>
      </c>
      <c r="L272">
        <v>7.29</v>
      </c>
      <c r="M272">
        <v>7.29</v>
      </c>
      <c r="N272" t="s">
        <v>22570</v>
      </c>
      <c r="O272" t="s">
        <v>22575</v>
      </c>
      <c r="P272" t="str">
        <f>_xlfn.XLOOKUP(orders_final[[#This Row],[Customer ID]], customers!$A$1:$A$1001, customers!$I$1:$I$1001, 0)</f>
        <v>Yes</v>
      </c>
    </row>
    <row r="273" spans="1:16" x14ac:dyDescent="0.3">
      <c r="A273" t="s">
        <v>2019</v>
      </c>
      <c r="B273" s="10">
        <v>43971</v>
      </c>
      <c r="C273" t="s">
        <v>2020</v>
      </c>
      <c r="D273" t="s">
        <v>6154</v>
      </c>
      <c r="E273">
        <v>4</v>
      </c>
      <c r="F273" t="s">
        <v>2021</v>
      </c>
      <c r="G273" t="s">
        <v>2022</v>
      </c>
      <c r="H273" t="s">
        <v>19</v>
      </c>
      <c r="I273" t="s">
        <v>6193</v>
      </c>
      <c r="J273" t="s">
        <v>6187</v>
      </c>
      <c r="K273">
        <v>0.2</v>
      </c>
      <c r="L273">
        <v>2.9849999999999999</v>
      </c>
      <c r="M273">
        <v>11.94</v>
      </c>
      <c r="N273" t="s">
        <v>22571</v>
      </c>
      <c r="O273" t="s">
        <v>22575</v>
      </c>
      <c r="P273" t="str">
        <f>_xlfn.XLOOKUP(orders_final[[#This Row],[Customer ID]], customers!$A$1:$A$1001, customers!$I$1:$I$1001, 0)</f>
        <v>Yes</v>
      </c>
    </row>
    <row r="274" spans="1:16" x14ac:dyDescent="0.3">
      <c r="A274" t="s">
        <v>2025</v>
      </c>
      <c r="B274" s="10">
        <v>44435</v>
      </c>
      <c r="C274" t="s">
        <v>2026</v>
      </c>
      <c r="D274" t="s">
        <v>6179</v>
      </c>
      <c r="E274">
        <v>6</v>
      </c>
      <c r="F274" t="s">
        <v>2027</v>
      </c>
      <c r="G274" t="s">
        <v>2028</v>
      </c>
      <c r="H274" t="s">
        <v>318</v>
      </c>
      <c r="I274" t="s">
        <v>6192</v>
      </c>
      <c r="J274" t="s">
        <v>6186</v>
      </c>
      <c r="K274">
        <v>1</v>
      </c>
      <c r="L274">
        <v>11.95</v>
      </c>
      <c r="M274">
        <v>71.699999999999989</v>
      </c>
      <c r="N274" t="s">
        <v>22568</v>
      </c>
      <c r="O274" t="s">
        <v>22572</v>
      </c>
      <c r="P274" t="str">
        <f>_xlfn.XLOOKUP(orders_final[[#This Row],[Customer ID]], customers!$A$1:$A$1001, customers!$I$1:$I$1001, 0)</f>
        <v>Yes</v>
      </c>
    </row>
    <row r="275" spans="1:16" x14ac:dyDescent="0.3">
      <c r="A275" t="s">
        <v>2032</v>
      </c>
      <c r="B275" s="10">
        <v>44681</v>
      </c>
      <c r="C275" t="s">
        <v>2033</v>
      </c>
      <c r="D275" t="s">
        <v>6167</v>
      </c>
      <c r="E275">
        <v>2</v>
      </c>
      <c r="F275" t="s">
        <v>2034</v>
      </c>
      <c r="G275" t="s">
        <v>2035</v>
      </c>
      <c r="H275" t="s">
        <v>19</v>
      </c>
      <c r="I275" t="s">
        <v>6193</v>
      </c>
      <c r="J275" t="s">
        <v>6186</v>
      </c>
      <c r="K275">
        <v>0.2</v>
      </c>
      <c r="L275">
        <v>3.8849999999999998</v>
      </c>
      <c r="M275">
        <v>7.77</v>
      </c>
      <c r="N275" t="s">
        <v>22571</v>
      </c>
      <c r="O275" t="s">
        <v>22572</v>
      </c>
      <c r="P275" t="str">
        <f>_xlfn.XLOOKUP(orders_final[[#This Row],[Customer ID]], customers!$A$1:$A$1001, customers!$I$1:$I$1001, 0)</f>
        <v>No</v>
      </c>
    </row>
    <row r="276" spans="1:16" x14ac:dyDescent="0.3">
      <c r="A276" t="s">
        <v>2038</v>
      </c>
      <c r="B276" s="10">
        <v>43985</v>
      </c>
      <c r="C276" t="s">
        <v>2039</v>
      </c>
      <c r="D276" t="s">
        <v>6175</v>
      </c>
      <c r="E276">
        <v>1</v>
      </c>
      <c r="F276" t="s">
        <v>2040</v>
      </c>
      <c r="G276" t="s">
        <v>2041</v>
      </c>
      <c r="H276" t="s">
        <v>19</v>
      </c>
      <c r="I276" t="s">
        <v>6193</v>
      </c>
      <c r="J276" t="s">
        <v>6188</v>
      </c>
      <c r="K276">
        <v>2.5</v>
      </c>
      <c r="L276">
        <v>25.874999999999996</v>
      </c>
      <c r="M276">
        <v>25.874999999999996</v>
      </c>
      <c r="N276" t="s">
        <v>22571</v>
      </c>
      <c r="O276" t="s">
        <v>22569</v>
      </c>
      <c r="P276" t="str">
        <f>_xlfn.XLOOKUP(orders_final[[#This Row],[Customer ID]], customers!$A$1:$A$1001, customers!$I$1:$I$1001, 0)</f>
        <v>No</v>
      </c>
    </row>
    <row r="277" spans="1:16" x14ac:dyDescent="0.3">
      <c r="A277" t="s">
        <v>2044</v>
      </c>
      <c r="B277" s="10">
        <v>44725</v>
      </c>
      <c r="C277" t="s">
        <v>2045</v>
      </c>
      <c r="D277" t="s">
        <v>6148</v>
      </c>
      <c r="E277">
        <v>6</v>
      </c>
      <c r="F277" t="s">
        <v>2046</v>
      </c>
      <c r="G277" t="s">
        <v>2047</v>
      </c>
      <c r="H277" t="s">
        <v>19</v>
      </c>
      <c r="I277" t="s">
        <v>6194</v>
      </c>
      <c r="J277" t="s">
        <v>6186</v>
      </c>
      <c r="K277">
        <v>2.5</v>
      </c>
      <c r="L277">
        <v>34.154999999999994</v>
      </c>
      <c r="M277">
        <v>204.92999999999995</v>
      </c>
      <c r="N277" t="s">
        <v>22570</v>
      </c>
      <c r="O277" t="s">
        <v>22572</v>
      </c>
      <c r="P277" t="str">
        <f>_xlfn.XLOOKUP(orders_final[[#This Row],[Customer ID]], customers!$A$1:$A$1001, customers!$I$1:$I$1001, 0)</f>
        <v>No</v>
      </c>
    </row>
    <row r="278" spans="1:16" x14ac:dyDescent="0.3">
      <c r="A278" t="s">
        <v>2050</v>
      </c>
      <c r="B278" s="10">
        <v>43992</v>
      </c>
      <c r="C278" t="s">
        <v>2051</v>
      </c>
      <c r="D278" t="s">
        <v>6142</v>
      </c>
      <c r="E278">
        <v>4</v>
      </c>
      <c r="F278" t="s">
        <v>2052</v>
      </c>
      <c r="G278" t="s">
        <v>2053</v>
      </c>
      <c r="H278" t="s">
        <v>318</v>
      </c>
      <c r="I278" t="s">
        <v>6192</v>
      </c>
      <c r="J278" t="s">
        <v>6186</v>
      </c>
      <c r="K278">
        <v>2.5</v>
      </c>
      <c r="L278">
        <v>27.484999999999996</v>
      </c>
      <c r="M278">
        <v>109.93999999999998</v>
      </c>
      <c r="N278" t="s">
        <v>22568</v>
      </c>
      <c r="O278" t="s">
        <v>22572</v>
      </c>
      <c r="P278" t="str">
        <f>_xlfn.XLOOKUP(orders_final[[#This Row],[Customer ID]], customers!$A$1:$A$1001, customers!$I$1:$I$1001, 0)</f>
        <v>Yes</v>
      </c>
    </row>
    <row r="279" spans="1:16" x14ac:dyDescent="0.3">
      <c r="A279" t="s">
        <v>2056</v>
      </c>
      <c r="B279" s="10">
        <v>44183</v>
      </c>
      <c r="C279" t="s">
        <v>2057</v>
      </c>
      <c r="D279" t="s">
        <v>6171</v>
      </c>
      <c r="E279">
        <v>6</v>
      </c>
      <c r="F279" t="s">
        <v>2058</v>
      </c>
      <c r="G279" t="s">
        <v>2059</v>
      </c>
      <c r="H279" t="s">
        <v>19</v>
      </c>
      <c r="I279" t="s">
        <v>6194</v>
      </c>
      <c r="J279" t="s">
        <v>6186</v>
      </c>
      <c r="K279">
        <v>1</v>
      </c>
      <c r="L279">
        <v>14.85</v>
      </c>
      <c r="M279">
        <v>89.1</v>
      </c>
      <c r="N279" t="s">
        <v>22570</v>
      </c>
      <c r="O279" t="s">
        <v>22572</v>
      </c>
      <c r="P279" t="str">
        <f>_xlfn.XLOOKUP(orders_final[[#This Row],[Customer ID]], customers!$A$1:$A$1001, customers!$I$1:$I$1001, 0)</f>
        <v>No</v>
      </c>
    </row>
    <row r="280" spans="1:16" x14ac:dyDescent="0.3">
      <c r="A280" t="s">
        <v>2062</v>
      </c>
      <c r="B280" s="10">
        <v>43708</v>
      </c>
      <c r="C280" t="s">
        <v>2063</v>
      </c>
      <c r="D280" t="s">
        <v>6167</v>
      </c>
      <c r="E280">
        <v>2</v>
      </c>
      <c r="F280" t="s">
        <v>2064</v>
      </c>
      <c r="G280" t="s">
        <v>2065</v>
      </c>
      <c r="H280" t="s">
        <v>19</v>
      </c>
      <c r="I280" t="s">
        <v>6193</v>
      </c>
      <c r="J280" t="s">
        <v>6186</v>
      </c>
      <c r="K280">
        <v>0.2</v>
      </c>
      <c r="L280">
        <v>3.8849999999999998</v>
      </c>
      <c r="M280">
        <v>7.77</v>
      </c>
      <c r="N280" t="s">
        <v>22571</v>
      </c>
      <c r="O280" t="s">
        <v>22572</v>
      </c>
      <c r="P280" t="str">
        <f>_xlfn.XLOOKUP(orders_final[[#This Row],[Customer ID]], customers!$A$1:$A$1001, customers!$I$1:$I$1001, 0)</f>
        <v>Yes</v>
      </c>
    </row>
    <row r="281" spans="1:16" x14ac:dyDescent="0.3">
      <c r="A281" t="s">
        <v>2068</v>
      </c>
      <c r="B281" s="10">
        <v>43521</v>
      </c>
      <c r="C281" t="s">
        <v>2069</v>
      </c>
      <c r="D281" t="s">
        <v>6181</v>
      </c>
      <c r="E281">
        <v>1</v>
      </c>
      <c r="F281" t="s">
        <v>2070</v>
      </c>
      <c r="G281" t="s">
        <v>2071</v>
      </c>
      <c r="H281" t="s">
        <v>19</v>
      </c>
      <c r="I281" t="s">
        <v>6195</v>
      </c>
      <c r="J281" t="s">
        <v>6188</v>
      </c>
      <c r="K281">
        <v>2.5</v>
      </c>
      <c r="L281">
        <v>33.464999999999996</v>
      </c>
      <c r="M281">
        <v>33.464999999999996</v>
      </c>
      <c r="N281" t="s">
        <v>22574</v>
      </c>
      <c r="O281" t="s">
        <v>22569</v>
      </c>
      <c r="P281" t="str">
        <f>_xlfn.XLOOKUP(orders_final[[#This Row],[Customer ID]], customers!$A$1:$A$1001, customers!$I$1:$I$1001, 0)</f>
        <v>Yes</v>
      </c>
    </row>
    <row r="282" spans="1:16" x14ac:dyDescent="0.3">
      <c r="A282" t="s">
        <v>2074</v>
      </c>
      <c r="B282" s="10">
        <v>44234</v>
      </c>
      <c r="C282" t="s">
        <v>2075</v>
      </c>
      <c r="D282" t="s">
        <v>6139</v>
      </c>
      <c r="E282">
        <v>5</v>
      </c>
      <c r="F282" t="s">
        <v>2076</v>
      </c>
      <c r="G282" t="s">
        <v>22573</v>
      </c>
      <c r="H282" t="s">
        <v>19</v>
      </c>
      <c r="I282" t="s">
        <v>6194</v>
      </c>
      <c r="J282" t="s">
        <v>6188</v>
      </c>
      <c r="K282">
        <v>0.5</v>
      </c>
      <c r="L282">
        <v>8.25</v>
      </c>
      <c r="M282">
        <v>41.25</v>
      </c>
      <c r="N282" t="s">
        <v>22570</v>
      </c>
      <c r="O282" t="s">
        <v>22569</v>
      </c>
      <c r="P282" t="str">
        <f>_xlfn.XLOOKUP(orders_final[[#This Row],[Customer ID]], customers!$A$1:$A$1001, customers!$I$1:$I$1001, 0)</f>
        <v>Yes</v>
      </c>
    </row>
    <row r="283" spans="1:16" x14ac:dyDescent="0.3">
      <c r="A283" t="s">
        <v>2079</v>
      </c>
      <c r="B283" s="10">
        <v>44210</v>
      </c>
      <c r="C283" t="s">
        <v>2080</v>
      </c>
      <c r="D283" t="s">
        <v>6171</v>
      </c>
      <c r="E283">
        <v>4</v>
      </c>
      <c r="F283" t="s">
        <v>2081</v>
      </c>
      <c r="G283" t="s">
        <v>2082</v>
      </c>
      <c r="H283" t="s">
        <v>19</v>
      </c>
      <c r="I283" t="s">
        <v>6194</v>
      </c>
      <c r="J283" t="s">
        <v>6186</v>
      </c>
      <c r="K283">
        <v>1</v>
      </c>
      <c r="L283">
        <v>14.85</v>
      </c>
      <c r="M283">
        <v>59.4</v>
      </c>
      <c r="N283" t="s">
        <v>22570</v>
      </c>
      <c r="O283" t="s">
        <v>22572</v>
      </c>
      <c r="P283" t="str">
        <f>_xlfn.XLOOKUP(orders_final[[#This Row],[Customer ID]], customers!$A$1:$A$1001, customers!$I$1:$I$1001, 0)</f>
        <v>Yes</v>
      </c>
    </row>
    <row r="284" spans="1:16" x14ac:dyDescent="0.3">
      <c r="A284" t="s">
        <v>2085</v>
      </c>
      <c r="B284" s="10">
        <v>43520</v>
      </c>
      <c r="C284" t="s">
        <v>2086</v>
      </c>
      <c r="D284" t="s">
        <v>6180</v>
      </c>
      <c r="E284">
        <v>1</v>
      </c>
      <c r="F284" t="s">
        <v>2087</v>
      </c>
      <c r="G284" t="s">
        <v>2088</v>
      </c>
      <c r="H284" t="s">
        <v>28</v>
      </c>
      <c r="I284" t="s">
        <v>6193</v>
      </c>
      <c r="J284" t="s">
        <v>6186</v>
      </c>
      <c r="K284">
        <v>0.5</v>
      </c>
      <c r="L284">
        <v>7.77</v>
      </c>
      <c r="M284">
        <v>7.77</v>
      </c>
      <c r="N284" t="s">
        <v>22571</v>
      </c>
      <c r="O284" t="s">
        <v>22572</v>
      </c>
      <c r="P284" t="str">
        <f>_xlfn.XLOOKUP(orders_final[[#This Row],[Customer ID]], customers!$A$1:$A$1001, customers!$I$1:$I$1001, 0)</f>
        <v>No</v>
      </c>
    </row>
    <row r="285" spans="1:16" x14ac:dyDescent="0.3">
      <c r="A285" t="s">
        <v>2091</v>
      </c>
      <c r="B285" s="10">
        <v>43639</v>
      </c>
      <c r="C285" t="s">
        <v>2092</v>
      </c>
      <c r="D285" t="s">
        <v>6172</v>
      </c>
      <c r="E285">
        <v>1</v>
      </c>
      <c r="F285" t="s">
        <v>2093</v>
      </c>
      <c r="G285" t="s">
        <v>2094</v>
      </c>
      <c r="H285" t="s">
        <v>28</v>
      </c>
      <c r="I285" t="s">
        <v>6192</v>
      </c>
      <c r="J285" t="s">
        <v>6187</v>
      </c>
      <c r="K285">
        <v>0.5</v>
      </c>
      <c r="L285">
        <v>5.3699999999999992</v>
      </c>
      <c r="M285">
        <v>5.3699999999999992</v>
      </c>
      <c r="N285" t="s">
        <v>22568</v>
      </c>
      <c r="O285" t="s">
        <v>22575</v>
      </c>
      <c r="P285" t="str">
        <f>_xlfn.XLOOKUP(orders_final[[#This Row],[Customer ID]], customers!$A$1:$A$1001, customers!$I$1:$I$1001, 0)</f>
        <v>Yes</v>
      </c>
    </row>
    <row r="286" spans="1:16" x14ac:dyDescent="0.3">
      <c r="A286" t="s">
        <v>2097</v>
      </c>
      <c r="B286" s="10">
        <v>43960</v>
      </c>
      <c r="C286" t="s">
        <v>2098</v>
      </c>
      <c r="D286" t="s">
        <v>6166</v>
      </c>
      <c r="E286">
        <v>3</v>
      </c>
      <c r="F286" t="s">
        <v>2099</v>
      </c>
      <c r="G286" t="s">
        <v>22573</v>
      </c>
      <c r="H286" t="s">
        <v>19</v>
      </c>
      <c r="I286" t="s">
        <v>6194</v>
      </c>
      <c r="J286" t="s">
        <v>6188</v>
      </c>
      <c r="K286">
        <v>2.5</v>
      </c>
      <c r="L286">
        <v>31.624999999999996</v>
      </c>
      <c r="M286">
        <v>94.874999999999986</v>
      </c>
      <c r="N286" t="s">
        <v>22570</v>
      </c>
      <c r="O286" t="s">
        <v>22569</v>
      </c>
      <c r="P286" t="str">
        <f>_xlfn.XLOOKUP(orders_final[[#This Row],[Customer ID]], customers!$A$1:$A$1001, customers!$I$1:$I$1001, 0)</f>
        <v>No</v>
      </c>
    </row>
    <row r="287" spans="1:16" x14ac:dyDescent="0.3">
      <c r="A287" t="s">
        <v>2102</v>
      </c>
      <c r="B287" s="10">
        <v>44030</v>
      </c>
      <c r="C287" t="s">
        <v>2103</v>
      </c>
      <c r="D287" t="s">
        <v>6164</v>
      </c>
      <c r="E287">
        <v>1</v>
      </c>
      <c r="F287" t="s">
        <v>2104</v>
      </c>
      <c r="G287" t="s">
        <v>22573</v>
      </c>
      <c r="H287" t="s">
        <v>19</v>
      </c>
      <c r="I287" t="s">
        <v>6195</v>
      </c>
      <c r="J287" t="s">
        <v>6186</v>
      </c>
      <c r="K287">
        <v>2.5</v>
      </c>
      <c r="L287">
        <v>36.454999999999998</v>
      </c>
      <c r="M287">
        <v>36.454999999999998</v>
      </c>
      <c r="N287" t="s">
        <v>22574</v>
      </c>
      <c r="O287" t="s">
        <v>22572</v>
      </c>
      <c r="P287" t="str">
        <f>_xlfn.XLOOKUP(orders_final[[#This Row],[Customer ID]], customers!$A$1:$A$1001, customers!$I$1:$I$1001, 0)</f>
        <v>No</v>
      </c>
    </row>
    <row r="288" spans="1:16" x14ac:dyDescent="0.3">
      <c r="A288" t="s">
        <v>2107</v>
      </c>
      <c r="B288" s="10">
        <v>43755</v>
      </c>
      <c r="C288" t="s">
        <v>2108</v>
      </c>
      <c r="D288" t="s">
        <v>6152</v>
      </c>
      <c r="E288">
        <v>4</v>
      </c>
      <c r="F288" t="s">
        <v>2109</v>
      </c>
      <c r="G288" t="s">
        <v>2110</v>
      </c>
      <c r="H288" t="s">
        <v>19</v>
      </c>
      <c r="I288" t="s">
        <v>6193</v>
      </c>
      <c r="J288" t="s">
        <v>6188</v>
      </c>
      <c r="K288">
        <v>0.2</v>
      </c>
      <c r="L288">
        <v>3.375</v>
      </c>
      <c r="M288">
        <v>13.5</v>
      </c>
      <c r="N288" t="s">
        <v>22571</v>
      </c>
      <c r="O288" t="s">
        <v>22569</v>
      </c>
      <c r="P288" t="str">
        <f>_xlfn.XLOOKUP(orders_final[[#This Row],[Customer ID]], customers!$A$1:$A$1001, customers!$I$1:$I$1001, 0)</f>
        <v>Yes</v>
      </c>
    </row>
    <row r="289" spans="1:16" x14ac:dyDescent="0.3">
      <c r="A289" t="s">
        <v>2112</v>
      </c>
      <c r="B289" s="10">
        <v>44697</v>
      </c>
      <c r="C289" t="s">
        <v>2113</v>
      </c>
      <c r="D289" t="s">
        <v>6178</v>
      </c>
      <c r="E289">
        <v>4</v>
      </c>
      <c r="F289" t="s">
        <v>2114</v>
      </c>
      <c r="G289" t="s">
        <v>2115</v>
      </c>
      <c r="H289" t="s">
        <v>19</v>
      </c>
      <c r="I289" t="s">
        <v>6192</v>
      </c>
      <c r="J289" t="s">
        <v>6186</v>
      </c>
      <c r="K289">
        <v>0.2</v>
      </c>
      <c r="L289">
        <v>3.5849999999999995</v>
      </c>
      <c r="M289">
        <v>14.339999999999998</v>
      </c>
      <c r="N289" t="s">
        <v>22568</v>
      </c>
      <c r="O289" t="s">
        <v>22572</v>
      </c>
      <c r="P289" t="str">
        <f>_xlfn.XLOOKUP(orders_final[[#This Row],[Customer ID]], customers!$A$1:$A$1001, customers!$I$1:$I$1001, 0)</f>
        <v>No</v>
      </c>
    </row>
    <row r="290" spans="1:16" x14ac:dyDescent="0.3">
      <c r="A290" t="s">
        <v>2118</v>
      </c>
      <c r="B290" s="10">
        <v>44279</v>
      </c>
      <c r="C290" t="s">
        <v>2119</v>
      </c>
      <c r="D290" t="s">
        <v>6139</v>
      </c>
      <c r="E290">
        <v>1</v>
      </c>
      <c r="F290" t="s">
        <v>2120</v>
      </c>
      <c r="G290" t="s">
        <v>22573</v>
      </c>
      <c r="H290" t="s">
        <v>318</v>
      </c>
      <c r="I290" t="s">
        <v>6194</v>
      </c>
      <c r="J290" t="s">
        <v>6188</v>
      </c>
      <c r="K290">
        <v>0.5</v>
      </c>
      <c r="L290">
        <v>8.25</v>
      </c>
      <c r="M290">
        <v>8.25</v>
      </c>
      <c r="N290" t="s">
        <v>22570</v>
      </c>
      <c r="O290" t="s">
        <v>22569</v>
      </c>
      <c r="P290" t="str">
        <f>_xlfn.XLOOKUP(orders_final[[#This Row],[Customer ID]], customers!$A$1:$A$1001, customers!$I$1:$I$1001, 0)</f>
        <v>Yes</v>
      </c>
    </row>
    <row r="291" spans="1:16" x14ac:dyDescent="0.3">
      <c r="A291" t="s">
        <v>2123</v>
      </c>
      <c r="B291" s="10">
        <v>43772</v>
      </c>
      <c r="C291" t="s">
        <v>2124</v>
      </c>
      <c r="D291" t="s">
        <v>6163</v>
      </c>
      <c r="E291">
        <v>5</v>
      </c>
      <c r="F291" t="s">
        <v>2125</v>
      </c>
      <c r="G291" t="s">
        <v>22573</v>
      </c>
      <c r="H291" t="s">
        <v>19</v>
      </c>
      <c r="I291" t="s">
        <v>6192</v>
      </c>
      <c r="J291" t="s">
        <v>6187</v>
      </c>
      <c r="K291">
        <v>0.2</v>
      </c>
      <c r="L291">
        <v>2.6849999999999996</v>
      </c>
      <c r="M291">
        <v>13.424999999999997</v>
      </c>
      <c r="N291" t="s">
        <v>22568</v>
      </c>
      <c r="O291" t="s">
        <v>22575</v>
      </c>
      <c r="P291" t="str">
        <f>_xlfn.XLOOKUP(orders_final[[#This Row],[Customer ID]], customers!$A$1:$A$1001, customers!$I$1:$I$1001, 0)</f>
        <v>Yes</v>
      </c>
    </row>
    <row r="292" spans="1:16" x14ac:dyDescent="0.3">
      <c r="A292" t="s">
        <v>2127</v>
      </c>
      <c r="B292" s="10">
        <v>44497</v>
      </c>
      <c r="C292" t="s">
        <v>2128</v>
      </c>
      <c r="D292" t="s">
        <v>6147</v>
      </c>
      <c r="E292">
        <v>5</v>
      </c>
      <c r="F292" t="s">
        <v>2129</v>
      </c>
      <c r="G292" t="s">
        <v>2130</v>
      </c>
      <c r="H292" t="s">
        <v>19</v>
      </c>
      <c r="I292" t="s">
        <v>6193</v>
      </c>
      <c r="J292" t="s">
        <v>6187</v>
      </c>
      <c r="K292">
        <v>1</v>
      </c>
      <c r="L292">
        <v>9.9499999999999993</v>
      </c>
      <c r="M292">
        <v>49.75</v>
      </c>
      <c r="N292" t="s">
        <v>22571</v>
      </c>
      <c r="O292" t="s">
        <v>22575</v>
      </c>
      <c r="P292" t="str">
        <f>_xlfn.XLOOKUP(orders_final[[#This Row],[Customer ID]], customers!$A$1:$A$1001, customers!$I$1:$I$1001, 0)</f>
        <v>No</v>
      </c>
    </row>
    <row r="293" spans="1:16" x14ac:dyDescent="0.3">
      <c r="A293" t="s">
        <v>2133</v>
      </c>
      <c r="B293" s="10">
        <v>44181</v>
      </c>
      <c r="C293" t="s">
        <v>2134</v>
      </c>
      <c r="D293" t="s">
        <v>6139</v>
      </c>
      <c r="E293">
        <v>2</v>
      </c>
      <c r="F293" t="s">
        <v>2135</v>
      </c>
      <c r="G293" t="s">
        <v>22573</v>
      </c>
      <c r="H293" t="s">
        <v>318</v>
      </c>
      <c r="I293" t="s">
        <v>6194</v>
      </c>
      <c r="J293" t="s">
        <v>6188</v>
      </c>
      <c r="K293">
        <v>0.5</v>
      </c>
      <c r="L293">
        <v>8.25</v>
      </c>
      <c r="M293">
        <v>16.5</v>
      </c>
      <c r="N293" t="s">
        <v>22570</v>
      </c>
      <c r="O293" t="s">
        <v>22569</v>
      </c>
      <c r="P293" t="str">
        <f>_xlfn.XLOOKUP(orders_final[[#This Row],[Customer ID]], customers!$A$1:$A$1001, customers!$I$1:$I$1001, 0)</f>
        <v>No</v>
      </c>
    </row>
    <row r="294" spans="1:16" x14ac:dyDescent="0.3">
      <c r="A294" t="s">
        <v>2137</v>
      </c>
      <c r="B294" s="10">
        <v>44529</v>
      </c>
      <c r="C294" t="s">
        <v>2138</v>
      </c>
      <c r="D294" t="s">
        <v>6158</v>
      </c>
      <c r="E294">
        <v>3</v>
      </c>
      <c r="F294" t="s">
        <v>2139</v>
      </c>
      <c r="G294" t="s">
        <v>2140</v>
      </c>
      <c r="H294" t="s">
        <v>19</v>
      </c>
      <c r="I294" t="s">
        <v>6193</v>
      </c>
      <c r="J294" t="s">
        <v>6187</v>
      </c>
      <c r="K294">
        <v>0.5</v>
      </c>
      <c r="L294">
        <v>5.97</v>
      </c>
      <c r="M294">
        <v>17.91</v>
      </c>
      <c r="N294" t="s">
        <v>22571</v>
      </c>
      <c r="O294" t="s">
        <v>22575</v>
      </c>
      <c r="P294" t="str">
        <f>_xlfn.XLOOKUP(orders_final[[#This Row],[Customer ID]], customers!$A$1:$A$1001, customers!$I$1:$I$1001, 0)</f>
        <v>No</v>
      </c>
    </row>
    <row r="295" spans="1:16" x14ac:dyDescent="0.3">
      <c r="A295" t="s">
        <v>2142</v>
      </c>
      <c r="B295" s="10">
        <v>44275</v>
      </c>
      <c r="C295" t="s">
        <v>2143</v>
      </c>
      <c r="D295" t="s">
        <v>6158</v>
      </c>
      <c r="E295">
        <v>5</v>
      </c>
      <c r="F295" t="s">
        <v>2144</v>
      </c>
      <c r="G295" t="s">
        <v>2145</v>
      </c>
      <c r="H295" t="s">
        <v>19</v>
      </c>
      <c r="I295" t="s">
        <v>6193</v>
      </c>
      <c r="J295" t="s">
        <v>6187</v>
      </c>
      <c r="K295">
        <v>0.5</v>
      </c>
      <c r="L295">
        <v>5.97</v>
      </c>
      <c r="M295">
        <v>29.849999999999998</v>
      </c>
      <c r="N295" t="s">
        <v>22571</v>
      </c>
      <c r="O295" t="s">
        <v>22575</v>
      </c>
      <c r="P295" t="str">
        <f>_xlfn.XLOOKUP(orders_final[[#This Row],[Customer ID]], customers!$A$1:$A$1001, customers!$I$1:$I$1001, 0)</f>
        <v>No</v>
      </c>
    </row>
    <row r="296" spans="1:16" x14ac:dyDescent="0.3">
      <c r="A296" t="s">
        <v>2148</v>
      </c>
      <c r="B296" s="10">
        <v>44659</v>
      </c>
      <c r="C296" t="s">
        <v>2149</v>
      </c>
      <c r="D296" t="s">
        <v>6171</v>
      </c>
      <c r="E296">
        <v>3</v>
      </c>
      <c r="F296" t="s">
        <v>2150</v>
      </c>
      <c r="G296" t="s">
        <v>22573</v>
      </c>
      <c r="H296" t="s">
        <v>19</v>
      </c>
      <c r="I296" t="s">
        <v>6194</v>
      </c>
      <c r="J296" t="s">
        <v>6186</v>
      </c>
      <c r="K296">
        <v>1</v>
      </c>
      <c r="L296">
        <v>14.85</v>
      </c>
      <c r="M296">
        <v>44.55</v>
      </c>
      <c r="N296" t="s">
        <v>22570</v>
      </c>
      <c r="O296" t="s">
        <v>22572</v>
      </c>
      <c r="P296" t="str">
        <f>_xlfn.XLOOKUP(orders_final[[#This Row],[Customer ID]], customers!$A$1:$A$1001, customers!$I$1:$I$1001, 0)</f>
        <v>No</v>
      </c>
    </row>
    <row r="297" spans="1:16" x14ac:dyDescent="0.3">
      <c r="A297" t="s">
        <v>2153</v>
      </c>
      <c r="B297" s="10">
        <v>44057</v>
      </c>
      <c r="C297" t="s">
        <v>2154</v>
      </c>
      <c r="D297" t="s">
        <v>6141</v>
      </c>
      <c r="E297">
        <v>2</v>
      </c>
      <c r="F297" t="s">
        <v>2155</v>
      </c>
      <c r="G297" t="s">
        <v>22573</v>
      </c>
      <c r="H297" t="s">
        <v>19</v>
      </c>
      <c r="I297" t="s">
        <v>6194</v>
      </c>
      <c r="J297" t="s">
        <v>6188</v>
      </c>
      <c r="K297">
        <v>1</v>
      </c>
      <c r="L297">
        <v>13.75</v>
      </c>
      <c r="M297">
        <v>27.5</v>
      </c>
      <c r="N297" t="s">
        <v>22570</v>
      </c>
      <c r="O297" t="s">
        <v>22569</v>
      </c>
      <c r="P297" t="str">
        <f>_xlfn.XLOOKUP(orders_final[[#This Row],[Customer ID]], customers!$A$1:$A$1001, customers!$I$1:$I$1001, 0)</f>
        <v>No</v>
      </c>
    </row>
    <row r="298" spans="1:16" x14ac:dyDescent="0.3">
      <c r="A298" t="s">
        <v>2157</v>
      </c>
      <c r="B298" s="10">
        <v>43597</v>
      </c>
      <c r="C298" t="s">
        <v>2158</v>
      </c>
      <c r="D298" t="s">
        <v>6146</v>
      </c>
      <c r="E298">
        <v>6</v>
      </c>
      <c r="F298" t="s">
        <v>2159</v>
      </c>
      <c r="G298" t="s">
        <v>2160</v>
      </c>
      <c r="H298" t="s">
        <v>19</v>
      </c>
      <c r="I298" t="s">
        <v>6192</v>
      </c>
      <c r="J298" t="s">
        <v>6188</v>
      </c>
      <c r="K298">
        <v>0.5</v>
      </c>
      <c r="L298">
        <v>5.97</v>
      </c>
      <c r="M298">
        <v>35.82</v>
      </c>
      <c r="N298" t="s">
        <v>22568</v>
      </c>
      <c r="O298" t="s">
        <v>22569</v>
      </c>
      <c r="P298" t="str">
        <f>_xlfn.XLOOKUP(orders_final[[#This Row],[Customer ID]], customers!$A$1:$A$1001, customers!$I$1:$I$1001, 0)</f>
        <v>Yes</v>
      </c>
    </row>
    <row r="299" spans="1:16" x14ac:dyDescent="0.3">
      <c r="A299" t="s">
        <v>2163</v>
      </c>
      <c r="B299" s="10">
        <v>44258</v>
      </c>
      <c r="C299" t="s">
        <v>2164</v>
      </c>
      <c r="D299" t="s">
        <v>6172</v>
      </c>
      <c r="E299">
        <v>3</v>
      </c>
      <c r="F299" t="s">
        <v>2165</v>
      </c>
      <c r="G299" t="s">
        <v>2166</v>
      </c>
      <c r="H299" t="s">
        <v>19</v>
      </c>
      <c r="I299" t="s">
        <v>6192</v>
      </c>
      <c r="J299" t="s">
        <v>6187</v>
      </c>
      <c r="K299">
        <v>0.5</v>
      </c>
      <c r="L299">
        <v>5.3699999999999992</v>
      </c>
      <c r="M299">
        <v>16.11</v>
      </c>
      <c r="N299" t="s">
        <v>22568</v>
      </c>
      <c r="O299" t="s">
        <v>22575</v>
      </c>
      <c r="P299" t="str">
        <f>_xlfn.XLOOKUP(orders_final[[#This Row],[Customer ID]], customers!$A$1:$A$1001, customers!$I$1:$I$1001, 0)</f>
        <v>Yes</v>
      </c>
    </row>
    <row r="300" spans="1:16" x14ac:dyDescent="0.3">
      <c r="A300" t="s">
        <v>2169</v>
      </c>
      <c r="B300" s="10">
        <v>43872</v>
      </c>
      <c r="C300" t="s">
        <v>2170</v>
      </c>
      <c r="D300" t="s">
        <v>6184</v>
      </c>
      <c r="E300">
        <v>6</v>
      </c>
      <c r="F300" t="s">
        <v>2171</v>
      </c>
      <c r="G300" t="s">
        <v>2172</v>
      </c>
      <c r="H300" t="s">
        <v>19</v>
      </c>
      <c r="I300" t="s">
        <v>6194</v>
      </c>
      <c r="J300" t="s">
        <v>6186</v>
      </c>
      <c r="K300">
        <v>0.2</v>
      </c>
      <c r="L300">
        <v>4.4550000000000001</v>
      </c>
      <c r="M300">
        <v>26.73</v>
      </c>
      <c r="N300" t="s">
        <v>22570</v>
      </c>
      <c r="O300" t="s">
        <v>22572</v>
      </c>
      <c r="P300" t="str">
        <f>_xlfn.XLOOKUP(orders_final[[#This Row],[Customer ID]], customers!$A$1:$A$1001, customers!$I$1:$I$1001, 0)</f>
        <v>Yes</v>
      </c>
    </row>
    <row r="301" spans="1:16" x14ac:dyDescent="0.3">
      <c r="A301" t="s">
        <v>2175</v>
      </c>
      <c r="B301" s="10">
        <v>43582</v>
      </c>
      <c r="C301" t="s">
        <v>2176</v>
      </c>
      <c r="D301" t="s">
        <v>6148</v>
      </c>
      <c r="E301">
        <v>6</v>
      </c>
      <c r="F301" t="s">
        <v>2177</v>
      </c>
      <c r="G301" t="s">
        <v>2178</v>
      </c>
      <c r="H301" t="s">
        <v>19</v>
      </c>
      <c r="I301" t="s">
        <v>6194</v>
      </c>
      <c r="J301" t="s">
        <v>6186</v>
      </c>
      <c r="K301">
        <v>2.5</v>
      </c>
      <c r="L301">
        <v>34.154999999999994</v>
      </c>
      <c r="M301">
        <v>204.92999999999995</v>
      </c>
      <c r="N301" t="s">
        <v>22570</v>
      </c>
      <c r="O301" t="s">
        <v>22572</v>
      </c>
      <c r="P301" t="str">
        <f>_xlfn.XLOOKUP(orders_final[[#This Row],[Customer ID]], customers!$A$1:$A$1001, customers!$I$1:$I$1001, 0)</f>
        <v>Yes</v>
      </c>
    </row>
    <row r="302" spans="1:16" x14ac:dyDescent="0.3">
      <c r="A302" t="s">
        <v>2181</v>
      </c>
      <c r="B302" s="10">
        <v>44646</v>
      </c>
      <c r="C302" t="s">
        <v>2182</v>
      </c>
      <c r="D302" t="s">
        <v>6140</v>
      </c>
      <c r="E302">
        <v>3</v>
      </c>
      <c r="F302" t="s">
        <v>2183</v>
      </c>
      <c r="G302" t="s">
        <v>2184</v>
      </c>
      <c r="H302" t="s">
        <v>19</v>
      </c>
      <c r="I302" t="s">
        <v>6193</v>
      </c>
      <c r="J302" t="s">
        <v>6186</v>
      </c>
      <c r="K302">
        <v>1</v>
      </c>
      <c r="L302">
        <v>12.95</v>
      </c>
      <c r="M302">
        <v>38.849999999999994</v>
      </c>
      <c r="N302" t="s">
        <v>22571</v>
      </c>
      <c r="O302" t="s">
        <v>22572</v>
      </c>
      <c r="P302" t="str">
        <f>_xlfn.XLOOKUP(orders_final[[#This Row],[Customer ID]], customers!$A$1:$A$1001, customers!$I$1:$I$1001, 0)</f>
        <v>Yes</v>
      </c>
    </row>
    <row r="303" spans="1:16" x14ac:dyDescent="0.3">
      <c r="A303" t="s">
        <v>2187</v>
      </c>
      <c r="B303" s="10">
        <v>44102</v>
      </c>
      <c r="C303" t="s">
        <v>2188</v>
      </c>
      <c r="D303" t="s">
        <v>6150</v>
      </c>
      <c r="E303">
        <v>4</v>
      </c>
      <c r="F303" t="s">
        <v>2189</v>
      </c>
      <c r="G303" t="s">
        <v>2190</v>
      </c>
      <c r="H303" t="s">
        <v>19</v>
      </c>
      <c r="I303" t="s">
        <v>6195</v>
      </c>
      <c r="J303" t="s">
        <v>6187</v>
      </c>
      <c r="K303">
        <v>0.2</v>
      </c>
      <c r="L303">
        <v>3.8849999999999998</v>
      </c>
      <c r="M303">
        <v>15.54</v>
      </c>
      <c r="N303" t="s">
        <v>22574</v>
      </c>
      <c r="O303" t="s">
        <v>22575</v>
      </c>
      <c r="P303" t="str">
        <f>_xlfn.XLOOKUP(orders_final[[#This Row],[Customer ID]], customers!$A$1:$A$1001, customers!$I$1:$I$1001, 0)</f>
        <v>Yes</v>
      </c>
    </row>
    <row r="304" spans="1:16" x14ac:dyDescent="0.3">
      <c r="A304" t="s">
        <v>2193</v>
      </c>
      <c r="B304" s="10">
        <v>43762</v>
      </c>
      <c r="C304" t="s">
        <v>2194</v>
      </c>
      <c r="D304" t="s">
        <v>6157</v>
      </c>
      <c r="E304">
        <v>1</v>
      </c>
      <c r="F304" t="s">
        <v>2195</v>
      </c>
      <c r="G304" t="s">
        <v>2196</v>
      </c>
      <c r="H304" t="s">
        <v>19</v>
      </c>
      <c r="I304" t="s">
        <v>6193</v>
      </c>
      <c r="J304" t="s">
        <v>6188</v>
      </c>
      <c r="K304">
        <v>0.5</v>
      </c>
      <c r="L304">
        <v>6.75</v>
      </c>
      <c r="M304">
        <v>6.75</v>
      </c>
      <c r="N304" t="s">
        <v>22571</v>
      </c>
      <c r="O304" t="s">
        <v>22569</v>
      </c>
      <c r="P304" t="str">
        <f>_xlfn.XLOOKUP(orders_final[[#This Row],[Customer ID]], customers!$A$1:$A$1001, customers!$I$1:$I$1001, 0)</f>
        <v>No</v>
      </c>
    </row>
    <row r="305" spans="1:16" x14ac:dyDescent="0.3">
      <c r="A305" t="s">
        <v>2199</v>
      </c>
      <c r="B305" s="10">
        <v>44412</v>
      </c>
      <c r="C305" t="s">
        <v>2200</v>
      </c>
      <c r="D305" t="s">
        <v>6185</v>
      </c>
      <c r="E305">
        <v>4</v>
      </c>
      <c r="F305" t="s">
        <v>2201</v>
      </c>
      <c r="G305" t="s">
        <v>2202</v>
      </c>
      <c r="H305" t="s">
        <v>19</v>
      </c>
      <c r="I305" t="s">
        <v>6194</v>
      </c>
      <c r="J305" t="s">
        <v>6187</v>
      </c>
      <c r="K305">
        <v>2.5</v>
      </c>
      <c r="L305">
        <v>27.945</v>
      </c>
      <c r="M305">
        <v>111.78</v>
      </c>
      <c r="N305" t="s">
        <v>22570</v>
      </c>
      <c r="O305" t="s">
        <v>22575</v>
      </c>
      <c r="P305" t="str">
        <f>_xlfn.XLOOKUP(orders_final[[#This Row],[Customer ID]], customers!$A$1:$A$1001, customers!$I$1:$I$1001, 0)</f>
        <v>Yes</v>
      </c>
    </row>
    <row r="306" spans="1:16" x14ac:dyDescent="0.3">
      <c r="A306" t="s">
        <v>2204</v>
      </c>
      <c r="B306" s="10">
        <v>43828</v>
      </c>
      <c r="C306" t="s">
        <v>2245</v>
      </c>
      <c r="D306" t="s">
        <v>6167</v>
      </c>
      <c r="E306">
        <v>1</v>
      </c>
      <c r="F306" t="s">
        <v>2246</v>
      </c>
      <c r="G306" t="s">
        <v>2247</v>
      </c>
      <c r="H306" t="s">
        <v>19</v>
      </c>
      <c r="I306" t="s">
        <v>6193</v>
      </c>
      <c r="J306" t="s">
        <v>6186</v>
      </c>
      <c r="K306">
        <v>0.2</v>
      </c>
      <c r="L306">
        <v>3.8849999999999998</v>
      </c>
      <c r="M306">
        <v>3.8849999999999998</v>
      </c>
      <c r="N306" t="s">
        <v>22571</v>
      </c>
      <c r="O306" t="s">
        <v>22572</v>
      </c>
      <c r="P306" t="str">
        <f>_xlfn.XLOOKUP(orders_final[[#This Row],[Customer ID]], customers!$A$1:$A$1001, customers!$I$1:$I$1001, 0)</f>
        <v>Yes</v>
      </c>
    </row>
    <row r="307" spans="1:16" x14ac:dyDescent="0.3">
      <c r="A307" t="s">
        <v>2209</v>
      </c>
      <c r="B307" s="10">
        <v>43796</v>
      </c>
      <c r="C307" t="s">
        <v>2210</v>
      </c>
      <c r="D307" t="s">
        <v>6159</v>
      </c>
      <c r="E307">
        <v>5</v>
      </c>
      <c r="F307" t="s">
        <v>2211</v>
      </c>
      <c r="G307" t="s">
        <v>2212</v>
      </c>
      <c r="H307" t="s">
        <v>28</v>
      </c>
      <c r="I307" t="s">
        <v>6195</v>
      </c>
      <c r="J307" t="s">
        <v>6188</v>
      </c>
      <c r="K307">
        <v>0.2</v>
      </c>
      <c r="L307">
        <v>4.3650000000000002</v>
      </c>
      <c r="M307">
        <v>21.825000000000003</v>
      </c>
      <c r="N307" t="s">
        <v>22574</v>
      </c>
      <c r="O307" t="s">
        <v>22569</v>
      </c>
      <c r="P307" t="str">
        <f>_xlfn.XLOOKUP(orders_final[[#This Row],[Customer ID]], customers!$A$1:$A$1001, customers!$I$1:$I$1001, 0)</f>
        <v>No</v>
      </c>
    </row>
    <row r="308" spans="1:16" x14ac:dyDescent="0.3">
      <c r="A308" t="s">
        <v>2215</v>
      </c>
      <c r="B308" s="10">
        <v>43890</v>
      </c>
      <c r="C308" t="s">
        <v>2216</v>
      </c>
      <c r="D308" t="s">
        <v>6174</v>
      </c>
      <c r="E308">
        <v>5</v>
      </c>
      <c r="F308" t="s">
        <v>2217</v>
      </c>
      <c r="G308" t="s">
        <v>2218</v>
      </c>
      <c r="H308" t="s">
        <v>19</v>
      </c>
      <c r="I308" t="s">
        <v>6192</v>
      </c>
      <c r="J308" t="s">
        <v>6188</v>
      </c>
      <c r="K308">
        <v>0.2</v>
      </c>
      <c r="L308">
        <v>2.9849999999999999</v>
      </c>
      <c r="M308">
        <v>14.924999999999999</v>
      </c>
      <c r="N308" t="s">
        <v>22568</v>
      </c>
      <c r="O308" t="s">
        <v>22569</v>
      </c>
      <c r="P308" t="str">
        <f>_xlfn.XLOOKUP(orders_final[[#This Row],[Customer ID]], customers!$A$1:$A$1001, customers!$I$1:$I$1001, 0)</f>
        <v>No</v>
      </c>
    </row>
    <row r="309" spans="1:16" x14ac:dyDescent="0.3">
      <c r="A309" t="s">
        <v>2221</v>
      </c>
      <c r="B309" s="10">
        <v>44227</v>
      </c>
      <c r="C309" t="s">
        <v>2222</v>
      </c>
      <c r="D309" t="s">
        <v>6155</v>
      </c>
      <c r="E309">
        <v>3</v>
      </c>
      <c r="F309" t="s">
        <v>2223</v>
      </c>
      <c r="G309" t="s">
        <v>2224</v>
      </c>
      <c r="H309" t="s">
        <v>19</v>
      </c>
      <c r="I309" t="s">
        <v>6193</v>
      </c>
      <c r="J309" t="s">
        <v>6188</v>
      </c>
      <c r="K309">
        <v>1</v>
      </c>
      <c r="L309">
        <v>11.25</v>
      </c>
      <c r="M309">
        <v>33.75</v>
      </c>
      <c r="N309" t="s">
        <v>22571</v>
      </c>
      <c r="O309" t="s">
        <v>22569</v>
      </c>
      <c r="P309" t="str">
        <f>_xlfn.XLOOKUP(orders_final[[#This Row],[Customer ID]], customers!$A$1:$A$1001, customers!$I$1:$I$1001, 0)</f>
        <v>Yes</v>
      </c>
    </row>
    <row r="310" spans="1:16" x14ac:dyDescent="0.3">
      <c r="A310" t="s">
        <v>2227</v>
      </c>
      <c r="B310" s="10">
        <v>44729</v>
      </c>
      <c r="C310" t="s">
        <v>2228</v>
      </c>
      <c r="D310" t="s">
        <v>6155</v>
      </c>
      <c r="E310">
        <v>3</v>
      </c>
      <c r="F310" t="s">
        <v>2229</v>
      </c>
      <c r="G310" t="s">
        <v>2230</v>
      </c>
      <c r="H310" t="s">
        <v>28</v>
      </c>
      <c r="I310" t="s">
        <v>6193</v>
      </c>
      <c r="J310" t="s">
        <v>6188</v>
      </c>
      <c r="K310">
        <v>1</v>
      </c>
      <c r="L310">
        <v>11.25</v>
      </c>
      <c r="M310">
        <v>33.75</v>
      </c>
      <c r="N310" t="s">
        <v>22571</v>
      </c>
      <c r="O310" t="s">
        <v>22569</v>
      </c>
      <c r="P310" t="str">
        <f>_xlfn.XLOOKUP(orders_final[[#This Row],[Customer ID]], customers!$A$1:$A$1001, customers!$I$1:$I$1001, 0)</f>
        <v>No</v>
      </c>
    </row>
    <row r="311" spans="1:16" x14ac:dyDescent="0.3">
      <c r="A311" t="s">
        <v>2232</v>
      </c>
      <c r="B311" s="10">
        <v>43864</v>
      </c>
      <c r="C311" t="s">
        <v>2233</v>
      </c>
      <c r="D311" t="s">
        <v>6159</v>
      </c>
      <c r="E311">
        <v>6</v>
      </c>
      <c r="F311" t="s">
        <v>2234</v>
      </c>
      <c r="G311" t="s">
        <v>2235</v>
      </c>
      <c r="H311" t="s">
        <v>19</v>
      </c>
      <c r="I311" t="s">
        <v>6195</v>
      </c>
      <c r="J311" t="s">
        <v>6188</v>
      </c>
      <c r="K311">
        <v>0.2</v>
      </c>
      <c r="L311">
        <v>4.3650000000000002</v>
      </c>
      <c r="M311">
        <v>26.19</v>
      </c>
      <c r="N311" t="s">
        <v>22574</v>
      </c>
      <c r="O311" t="s">
        <v>22569</v>
      </c>
      <c r="P311" t="str">
        <f>_xlfn.XLOOKUP(orders_final[[#This Row],[Customer ID]], customers!$A$1:$A$1001, customers!$I$1:$I$1001, 0)</f>
        <v>Yes</v>
      </c>
    </row>
    <row r="312" spans="1:16" x14ac:dyDescent="0.3">
      <c r="A312" t="s">
        <v>2238</v>
      </c>
      <c r="B312" s="10">
        <v>44586</v>
      </c>
      <c r="C312" t="s">
        <v>2239</v>
      </c>
      <c r="D312" t="s">
        <v>6171</v>
      </c>
      <c r="E312">
        <v>1</v>
      </c>
      <c r="F312" t="s">
        <v>2240</v>
      </c>
      <c r="G312" t="s">
        <v>2241</v>
      </c>
      <c r="H312" t="s">
        <v>318</v>
      </c>
      <c r="I312" t="s">
        <v>6194</v>
      </c>
      <c r="J312" t="s">
        <v>6186</v>
      </c>
      <c r="K312">
        <v>1</v>
      </c>
      <c r="L312">
        <v>14.85</v>
      </c>
      <c r="M312">
        <v>14.85</v>
      </c>
      <c r="N312" t="s">
        <v>22570</v>
      </c>
      <c r="O312" t="s">
        <v>22572</v>
      </c>
      <c r="P312" t="str">
        <f>_xlfn.XLOOKUP(orders_final[[#This Row],[Customer ID]], customers!$A$1:$A$1001, customers!$I$1:$I$1001, 0)</f>
        <v>No</v>
      </c>
    </row>
    <row r="313" spans="1:16" x14ac:dyDescent="0.3">
      <c r="A313" t="s">
        <v>2244</v>
      </c>
      <c r="B313" s="10">
        <v>43951</v>
      </c>
      <c r="C313" t="s">
        <v>2245</v>
      </c>
      <c r="D313" t="s">
        <v>6166</v>
      </c>
      <c r="E313">
        <v>6</v>
      </c>
      <c r="F313" t="s">
        <v>2246</v>
      </c>
      <c r="G313" t="s">
        <v>2247</v>
      </c>
      <c r="H313" t="s">
        <v>19</v>
      </c>
      <c r="I313" t="s">
        <v>6194</v>
      </c>
      <c r="J313" t="s">
        <v>6188</v>
      </c>
      <c r="K313">
        <v>2.5</v>
      </c>
      <c r="L313">
        <v>31.624999999999996</v>
      </c>
      <c r="M313">
        <v>189.74999999999997</v>
      </c>
      <c r="N313" t="s">
        <v>22570</v>
      </c>
      <c r="O313" t="s">
        <v>22569</v>
      </c>
      <c r="P313" t="str">
        <f>_xlfn.XLOOKUP(orders_final[[#This Row],[Customer ID]], customers!$A$1:$A$1001, customers!$I$1:$I$1001, 0)</f>
        <v>Yes</v>
      </c>
    </row>
    <row r="314" spans="1:16" x14ac:dyDescent="0.3">
      <c r="A314" t="s">
        <v>2250</v>
      </c>
      <c r="B314" s="10">
        <v>44317</v>
      </c>
      <c r="C314" t="s">
        <v>2251</v>
      </c>
      <c r="D314" t="s">
        <v>6146</v>
      </c>
      <c r="E314">
        <v>1</v>
      </c>
      <c r="F314" t="s">
        <v>2252</v>
      </c>
      <c r="G314" t="s">
        <v>2253</v>
      </c>
      <c r="H314" t="s">
        <v>19</v>
      </c>
      <c r="I314" t="s">
        <v>6192</v>
      </c>
      <c r="J314" t="s">
        <v>6188</v>
      </c>
      <c r="K314">
        <v>0.5</v>
      </c>
      <c r="L314">
        <v>5.97</v>
      </c>
      <c r="M314">
        <v>5.97</v>
      </c>
      <c r="N314" t="s">
        <v>22568</v>
      </c>
      <c r="O314" t="s">
        <v>22569</v>
      </c>
      <c r="P314" t="str">
        <f>_xlfn.XLOOKUP(orders_final[[#This Row],[Customer ID]], customers!$A$1:$A$1001, customers!$I$1:$I$1001, 0)</f>
        <v>Yes</v>
      </c>
    </row>
    <row r="315" spans="1:16" x14ac:dyDescent="0.3">
      <c r="A315" t="s">
        <v>2256</v>
      </c>
      <c r="B315" s="10">
        <v>44497</v>
      </c>
      <c r="C315" t="s">
        <v>2257</v>
      </c>
      <c r="D315" t="s">
        <v>6138</v>
      </c>
      <c r="E315">
        <v>3</v>
      </c>
      <c r="F315" t="s">
        <v>2258</v>
      </c>
      <c r="G315" t="s">
        <v>2259</v>
      </c>
      <c r="H315" t="s">
        <v>28</v>
      </c>
      <c r="I315" t="s">
        <v>6192</v>
      </c>
      <c r="J315" t="s">
        <v>6188</v>
      </c>
      <c r="K315">
        <v>1</v>
      </c>
      <c r="L315">
        <v>9.9499999999999993</v>
      </c>
      <c r="M315">
        <v>29.849999999999998</v>
      </c>
      <c r="N315" t="s">
        <v>22568</v>
      </c>
      <c r="O315" t="s">
        <v>22569</v>
      </c>
      <c r="P315" t="str">
        <f>_xlfn.XLOOKUP(orders_final[[#This Row],[Customer ID]], customers!$A$1:$A$1001, customers!$I$1:$I$1001, 0)</f>
        <v>Yes</v>
      </c>
    </row>
    <row r="316" spans="1:16" x14ac:dyDescent="0.3">
      <c r="A316" t="s">
        <v>2262</v>
      </c>
      <c r="B316" s="10">
        <v>44437</v>
      </c>
      <c r="C316" t="s">
        <v>2263</v>
      </c>
      <c r="D316" t="s">
        <v>6177</v>
      </c>
      <c r="E316">
        <v>5</v>
      </c>
      <c r="F316" t="s">
        <v>2264</v>
      </c>
      <c r="G316" t="s">
        <v>22573</v>
      </c>
      <c r="H316" t="s">
        <v>19</v>
      </c>
      <c r="I316" t="s">
        <v>6192</v>
      </c>
      <c r="J316" t="s">
        <v>6187</v>
      </c>
      <c r="K316">
        <v>1</v>
      </c>
      <c r="L316">
        <v>8.9499999999999993</v>
      </c>
      <c r="M316">
        <v>44.75</v>
      </c>
      <c r="N316" t="s">
        <v>22568</v>
      </c>
      <c r="O316" t="s">
        <v>22575</v>
      </c>
      <c r="P316" t="str">
        <f>_xlfn.XLOOKUP(orders_final[[#This Row],[Customer ID]], customers!$A$1:$A$1001, customers!$I$1:$I$1001, 0)</f>
        <v>No</v>
      </c>
    </row>
    <row r="317" spans="1:16" x14ac:dyDescent="0.3">
      <c r="A317" t="s">
        <v>2267</v>
      </c>
      <c r="B317" s="10">
        <v>43826</v>
      </c>
      <c r="C317" t="s">
        <v>2268</v>
      </c>
      <c r="D317" t="s">
        <v>6148</v>
      </c>
      <c r="E317">
        <v>1</v>
      </c>
      <c r="F317" t="s">
        <v>2269</v>
      </c>
      <c r="G317" t="s">
        <v>2270</v>
      </c>
      <c r="H317" t="s">
        <v>19</v>
      </c>
      <c r="I317" t="s">
        <v>6194</v>
      </c>
      <c r="J317" t="s">
        <v>6186</v>
      </c>
      <c r="K317">
        <v>2.5</v>
      </c>
      <c r="L317">
        <v>34.154999999999994</v>
      </c>
      <c r="M317">
        <v>34.154999999999994</v>
      </c>
      <c r="N317" t="s">
        <v>22570</v>
      </c>
      <c r="O317" t="s">
        <v>22572</v>
      </c>
      <c r="P317" t="str">
        <f>_xlfn.XLOOKUP(orders_final[[#This Row],[Customer ID]], customers!$A$1:$A$1001, customers!$I$1:$I$1001, 0)</f>
        <v>Yes</v>
      </c>
    </row>
    <row r="318" spans="1:16" x14ac:dyDescent="0.3">
      <c r="A318" t="s">
        <v>2273</v>
      </c>
      <c r="B318" s="10">
        <v>43641</v>
      </c>
      <c r="C318" t="s">
        <v>2274</v>
      </c>
      <c r="D318" t="s">
        <v>6148</v>
      </c>
      <c r="E318">
        <v>6</v>
      </c>
      <c r="F318" t="s">
        <v>2275</v>
      </c>
      <c r="G318" t="s">
        <v>2276</v>
      </c>
      <c r="H318" t="s">
        <v>318</v>
      </c>
      <c r="I318" t="s">
        <v>6194</v>
      </c>
      <c r="J318" t="s">
        <v>6186</v>
      </c>
      <c r="K318">
        <v>2.5</v>
      </c>
      <c r="L318">
        <v>34.154999999999994</v>
      </c>
      <c r="M318">
        <v>204.92999999999995</v>
      </c>
      <c r="N318" t="s">
        <v>22570</v>
      </c>
      <c r="O318" t="s">
        <v>22572</v>
      </c>
      <c r="P318" t="str">
        <f>_xlfn.XLOOKUP(orders_final[[#This Row],[Customer ID]], customers!$A$1:$A$1001, customers!$I$1:$I$1001, 0)</f>
        <v>No</v>
      </c>
    </row>
    <row r="319" spans="1:16" x14ac:dyDescent="0.3">
      <c r="A319" t="s">
        <v>2279</v>
      </c>
      <c r="B319" s="10">
        <v>43526</v>
      </c>
      <c r="C319" t="s">
        <v>2280</v>
      </c>
      <c r="D319" t="s">
        <v>6144</v>
      </c>
      <c r="E319">
        <v>3</v>
      </c>
      <c r="F319" t="s">
        <v>2281</v>
      </c>
      <c r="G319" t="s">
        <v>2282</v>
      </c>
      <c r="H319" t="s">
        <v>19</v>
      </c>
      <c r="I319" t="s">
        <v>6194</v>
      </c>
      <c r="J319" t="s">
        <v>6187</v>
      </c>
      <c r="K319">
        <v>0.5</v>
      </c>
      <c r="L319">
        <v>7.29</v>
      </c>
      <c r="M319">
        <v>21.87</v>
      </c>
      <c r="N319" t="s">
        <v>22570</v>
      </c>
      <c r="O319" t="s">
        <v>22575</v>
      </c>
      <c r="P319" t="str">
        <f>_xlfn.XLOOKUP(orders_final[[#This Row],[Customer ID]], customers!$A$1:$A$1001, customers!$I$1:$I$1001, 0)</f>
        <v>No</v>
      </c>
    </row>
    <row r="320" spans="1:16" x14ac:dyDescent="0.3">
      <c r="A320" t="s">
        <v>2285</v>
      </c>
      <c r="B320" s="10">
        <v>44563</v>
      </c>
      <c r="C320" t="s">
        <v>2286</v>
      </c>
      <c r="D320" t="s">
        <v>6175</v>
      </c>
      <c r="E320">
        <v>2</v>
      </c>
      <c r="F320" t="s">
        <v>2287</v>
      </c>
      <c r="G320" t="s">
        <v>2288</v>
      </c>
      <c r="H320" t="s">
        <v>19</v>
      </c>
      <c r="I320" t="s">
        <v>6193</v>
      </c>
      <c r="J320" t="s">
        <v>6188</v>
      </c>
      <c r="K320">
        <v>2.5</v>
      </c>
      <c r="L320">
        <v>25.874999999999996</v>
      </c>
      <c r="M320">
        <v>51.749999999999993</v>
      </c>
      <c r="N320" t="s">
        <v>22571</v>
      </c>
      <c r="O320" t="s">
        <v>22569</v>
      </c>
      <c r="P320" t="str">
        <f>_xlfn.XLOOKUP(orders_final[[#This Row],[Customer ID]], customers!$A$1:$A$1001, customers!$I$1:$I$1001, 0)</f>
        <v>Yes</v>
      </c>
    </row>
    <row r="321" spans="1:16" x14ac:dyDescent="0.3">
      <c r="A321" t="s">
        <v>2291</v>
      </c>
      <c r="B321" s="10">
        <v>43676</v>
      </c>
      <c r="C321" t="s">
        <v>2292</v>
      </c>
      <c r="D321" t="s">
        <v>6156</v>
      </c>
      <c r="E321">
        <v>2</v>
      </c>
      <c r="F321" t="s">
        <v>2293</v>
      </c>
      <c r="G321" t="s">
        <v>2294</v>
      </c>
      <c r="H321" t="s">
        <v>19</v>
      </c>
      <c r="I321" t="s">
        <v>6194</v>
      </c>
      <c r="J321" t="s">
        <v>6188</v>
      </c>
      <c r="K321">
        <v>0.2</v>
      </c>
      <c r="L321">
        <v>4.125</v>
      </c>
      <c r="M321">
        <v>8.25</v>
      </c>
      <c r="N321" t="s">
        <v>22570</v>
      </c>
      <c r="O321" t="s">
        <v>22569</v>
      </c>
      <c r="P321" t="str">
        <f>_xlfn.XLOOKUP(orders_final[[#This Row],[Customer ID]], customers!$A$1:$A$1001, customers!$I$1:$I$1001, 0)</f>
        <v>Yes</v>
      </c>
    </row>
    <row r="322" spans="1:16" x14ac:dyDescent="0.3">
      <c r="A322" t="s">
        <v>2291</v>
      </c>
      <c r="B322" s="10">
        <v>43676</v>
      </c>
      <c r="C322" t="s">
        <v>2292</v>
      </c>
      <c r="D322" t="s">
        <v>6167</v>
      </c>
      <c r="E322">
        <v>5</v>
      </c>
      <c r="F322" t="s">
        <v>2293</v>
      </c>
      <c r="G322" t="s">
        <v>2294</v>
      </c>
      <c r="H322" t="s">
        <v>19</v>
      </c>
      <c r="I322" t="s">
        <v>6193</v>
      </c>
      <c r="J322" t="s">
        <v>6186</v>
      </c>
      <c r="K322">
        <v>0.2</v>
      </c>
      <c r="L322">
        <v>3.8849999999999998</v>
      </c>
      <c r="M322">
        <v>19.424999999999997</v>
      </c>
      <c r="N322" t="s">
        <v>22571</v>
      </c>
      <c r="O322" t="s">
        <v>22572</v>
      </c>
      <c r="P322" t="str">
        <f>_xlfn.XLOOKUP(orders_final[[#This Row],[Customer ID]], customers!$A$1:$A$1001, customers!$I$1:$I$1001, 0)</f>
        <v>Yes</v>
      </c>
    </row>
    <row r="323" spans="1:16" x14ac:dyDescent="0.3">
      <c r="A323" t="s">
        <v>2301</v>
      </c>
      <c r="B323" s="10">
        <v>44170</v>
      </c>
      <c r="C323" t="s">
        <v>2302</v>
      </c>
      <c r="D323" t="s">
        <v>6152</v>
      </c>
      <c r="E323">
        <v>6</v>
      </c>
      <c r="F323" t="s">
        <v>2303</v>
      </c>
      <c r="G323" t="s">
        <v>2304</v>
      </c>
      <c r="H323" t="s">
        <v>318</v>
      </c>
      <c r="I323" t="s">
        <v>6193</v>
      </c>
      <c r="J323" t="s">
        <v>6188</v>
      </c>
      <c r="K323">
        <v>0.2</v>
      </c>
      <c r="L323">
        <v>3.375</v>
      </c>
      <c r="M323">
        <v>20.25</v>
      </c>
      <c r="N323" t="s">
        <v>22571</v>
      </c>
      <c r="O323" t="s">
        <v>22569</v>
      </c>
      <c r="P323" t="str">
        <f>_xlfn.XLOOKUP(orders_final[[#This Row],[Customer ID]], customers!$A$1:$A$1001, customers!$I$1:$I$1001, 0)</f>
        <v>Yes</v>
      </c>
    </row>
    <row r="324" spans="1:16" x14ac:dyDescent="0.3">
      <c r="A324" t="s">
        <v>2307</v>
      </c>
      <c r="B324" s="10">
        <v>44182</v>
      </c>
      <c r="C324" t="s">
        <v>2308</v>
      </c>
      <c r="D324" t="s">
        <v>6169</v>
      </c>
      <c r="E324">
        <v>3</v>
      </c>
      <c r="F324" t="s">
        <v>2309</v>
      </c>
      <c r="G324" t="s">
        <v>2310</v>
      </c>
      <c r="H324" t="s">
        <v>318</v>
      </c>
      <c r="I324" t="s">
        <v>6195</v>
      </c>
      <c r="J324" t="s">
        <v>6187</v>
      </c>
      <c r="K324">
        <v>0.5</v>
      </c>
      <c r="L324">
        <v>7.77</v>
      </c>
      <c r="M324">
        <v>23.31</v>
      </c>
      <c r="N324" t="s">
        <v>22574</v>
      </c>
      <c r="O324" t="s">
        <v>22575</v>
      </c>
      <c r="P324" t="str">
        <f>_xlfn.XLOOKUP(orders_final[[#This Row],[Customer ID]], customers!$A$1:$A$1001, customers!$I$1:$I$1001, 0)</f>
        <v>No</v>
      </c>
    </row>
    <row r="325" spans="1:16" x14ac:dyDescent="0.3">
      <c r="A325" t="s">
        <v>2313</v>
      </c>
      <c r="B325" s="10">
        <v>44373</v>
      </c>
      <c r="C325" t="s">
        <v>2314</v>
      </c>
      <c r="D325" t="s">
        <v>6153</v>
      </c>
      <c r="E325">
        <v>5</v>
      </c>
      <c r="F325" t="s">
        <v>2315</v>
      </c>
      <c r="G325" t="s">
        <v>2316</v>
      </c>
      <c r="H325" t="s">
        <v>19</v>
      </c>
      <c r="I325" t="s">
        <v>6194</v>
      </c>
      <c r="J325" t="s">
        <v>6187</v>
      </c>
      <c r="K325">
        <v>0.2</v>
      </c>
      <c r="L325">
        <v>3.645</v>
      </c>
      <c r="M325">
        <v>18.225000000000001</v>
      </c>
      <c r="N325" t="s">
        <v>22570</v>
      </c>
      <c r="O325" t="s">
        <v>22575</v>
      </c>
      <c r="P325" t="str">
        <f>_xlfn.XLOOKUP(orders_final[[#This Row],[Customer ID]], customers!$A$1:$A$1001, customers!$I$1:$I$1001, 0)</f>
        <v>Yes</v>
      </c>
    </row>
    <row r="326" spans="1:16" x14ac:dyDescent="0.3">
      <c r="A326" t="s">
        <v>2319</v>
      </c>
      <c r="B326" s="10">
        <v>43666</v>
      </c>
      <c r="C326" t="s">
        <v>2320</v>
      </c>
      <c r="D326" t="s">
        <v>6141</v>
      </c>
      <c r="E326">
        <v>1</v>
      </c>
      <c r="F326" t="s">
        <v>2321</v>
      </c>
      <c r="G326" t="s">
        <v>22573</v>
      </c>
      <c r="H326" t="s">
        <v>19</v>
      </c>
      <c r="I326" t="s">
        <v>6194</v>
      </c>
      <c r="J326" t="s">
        <v>6188</v>
      </c>
      <c r="K326">
        <v>1</v>
      </c>
      <c r="L326">
        <v>13.75</v>
      </c>
      <c r="M326">
        <v>13.75</v>
      </c>
      <c r="N326" t="s">
        <v>22570</v>
      </c>
      <c r="O326" t="s">
        <v>22569</v>
      </c>
      <c r="P326" t="str">
        <f>_xlfn.XLOOKUP(orders_final[[#This Row],[Customer ID]], customers!$A$1:$A$1001, customers!$I$1:$I$1001, 0)</f>
        <v>No</v>
      </c>
    </row>
    <row r="327" spans="1:16" x14ac:dyDescent="0.3">
      <c r="A327" t="s">
        <v>2324</v>
      </c>
      <c r="B327" s="10">
        <v>44756</v>
      </c>
      <c r="C327" t="s">
        <v>2325</v>
      </c>
      <c r="D327" t="s">
        <v>6182</v>
      </c>
      <c r="E327">
        <v>1</v>
      </c>
      <c r="F327" t="s">
        <v>2326</v>
      </c>
      <c r="G327" t="s">
        <v>2327</v>
      </c>
      <c r="H327" t="s">
        <v>19</v>
      </c>
      <c r="I327" t="s">
        <v>6193</v>
      </c>
      <c r="J327" t="s">
        <v>6186</v>
      </c>
      <c r="K327">
        <v>2.5</v>
      </c>
      <c r="L327">
        <v>29.784999999999997</v>
      </c>
      <c r="M327">
        <v>29.784999999999997</v>
      </c>
      <c r="N327" t="s">
        <v>22571</v>
      </c>
      <c r="O327" t="s">
        <v>22572</v>
      </c>
      <c r="P327" t="str">
        <f>_xlfn.XLOOKUP(orders_final[[#This Row],[Customer ID]], customers!$A$1:$A$1001, customers!$I$1:$I$1001, 0)</f>
        <v>Yes</v>
      </c>
    </row>
    <row r="328" spans="1:16" x14ac:dyDescent="0.3">
      <c r="A328" t="s">
        <v>2330</v>
      </c>
      <c r="B328" s="10">
        <v>44057</v>
      </c>
      <c r="C328" t="s">
        <v>2331</v>
      </c>
      <c r="D328" t="s">
        <v>6177</v>
      </c>
      <c r="E328">
        <v>5</v>
      </c>
      <c r="F328" t="s">
        <v>2332</v>
      </c>
      <c r="G328" t="s">
        <v>22573</v>
      </c>
      <c r="H328" t="s">
        <v>19</v>
      </c>
      <c r="I328" t="s">
        <v>6192</v>
      </c>
      <c r="J328" t="s">
        <v>6187</v>
      </c>
      <c r="K328">
        <v>1</v>
      </c>
      <c r="L328">
        <v>8.9499999999999993</v>
      </c>
      <c r="M328">
        <v>44.75</v>
      </c>
      <c r="N328" t="s">
        <v>22568</v>
      </c>
      <c r="O328" t="s">
        <v>22575</v>
      </c>
      <c r="P328" t="str">
        <f>_xlfn.XLOOKUP(orders_final[[#This Row],[Customer ID]], customers!$A$1:$A$1001, customers!$I$1:$I$1001, 0)</f>
        <v>No</v>
      </c>
    </row>
    <row r="329" spans="1:16" x14ac:dyDescent="0.3">
      <c r="A329" t="s">
        <v>2335</v>
      </c>
      <c r="B329" s="10">
        <v>43579</v>
      </c>
      <c r="C329" t="s">
        <v>2336</v>
      </c>
      <c r="D329" t="s">
        <v>6177</v>
      </c>
      <c r="E329">
        <v>5</v>
      </c>
      <c r="F329" t="s">
        <v>2337</v>
      </c>
      <c r="G329" t="s">
        <v>2338</v>
      </c>
      <c r="H329" t="s">
        <v>19</v>
      </c>
      <c r="I329" t="s">
        <v>6192</v>
      </c>
      <c r="J329" t="s">
        <v>6187</v>
      </c>
      <c r="K329">
        <v>1</v>
      </c>
      <c r="L329">
        <v>8.9499999999999993</v>
      </c>
      <c r="M329">
        <v>44.75</v>
      </c>
      <c r="N329" t="s">
        <v>22568</v>
      </c>
      <c r="O329" t="s">
        <v>22575</v>
      </c>
      <c r="P329" t="str">
        <f>_xlfn.XLOOKUP(orders_final[[#This Row],[Customer ID]], customers!$A$1:$A$1001, customers!$I$1:$I$1001, 0)</f>
        <v>Yes</v>
      </c>
    </row>
    <row r="330" spans="1:16" x14ac:dyDescent="0.3">
      <c r="A330" t="s">
        <v>2341</v>
      </c>
      <c r="B330" s="10">
        <v>43620</v>
      </c>
      <c r="C330" t="s">
        <v>2342</v>
      </c>
      <c r="D330" t="s">
        <v>6161</v>
      </c>
      <c r="E330">
        <v>4</v>
      </c>
      <c r="F330" t="s">
        <v>2343</v>
      </c>
      <c r="G330" t="s">
        <v>22573</v>
      </c>
      <c r="H330" t="s">
        <v>19</v>
      </c>
      <c r="I330" t="s">
        <v>6195</v>
      </c>
      <c r="J330" t="s">
        <v>6186</v>
      </c>
      <c r="K330">
        <v>0.5</v>
      </c>
      <c r="L330">
        <v>9.51</v>
      </c>
      <c r="M330">
        <v>38.04</v>
      </c>
      <c r="N330" t="s">
        <v>22574</v>
      </c>
      <c r="O330" t="s">
        <v>22572</v>
      </c>
      <c r="P330" t="str">
        <f>_xlfn.XLOOKUP(orders_final[[#This Row],[Customer ID]], customers!$A$1:$A$1001, customers!$I$1:$I$1001, 0)</f>
        <v>Yes</v>
      </c>
    </row>
    <row r="331" spans="1:16" x14ac:dyDescent="0.3">
      <c r="A331" t="s">
        <v>2346</v>
      </c>
      <c r="B331" s="10">
        <v>44781</v>
      </c>
      <c r="C331" t="s">
        <v>2347</v>
      </c>
      <c r="D331" t="s">
        <v>6172</v>
      </c>
      <c r="E331">
        <v>4</v>
      </c>
      <c r="F331" t="s">
        <v>2348</v>
      </c>
      <c r="G331" t="s">
        <v>2349</v>
      </c>
      <c r="H331" t="s">
        <v>19</v>
      </c>
      <c r="I331" t="s">
        <v>6192</v>
      </c>
      <c r="J331" t="s">
        <v>6187</v>
      </c>
      <c r="K331">
        <v>0.5</v>
      </c>
      <c r="L331">
        <v>5.3699999999999992</v>
      </c>
      <c r="M331">
        <v>21.479999999999997</v>
      </c>
      <c r="N331" t="s">
        <v>22568</v>
      </c>
      <c r="O331" t="s">
        <v>22575</v>
      </c>
      <c r="P331" t="str">
        <f>_xlfn.XLOOKUP(orders_final[[#This Row],[Customer ID]], customers!$A$1:$A$1001, customers!$I$1:$I$1001, 0)</f>
        <v>Yes</v>
      </c>
    </row>
    <row r="332" spans="1:16" x14ac:dyDescent="0.3">
      <c r="A332" t="s">
        <v>2351</v>
      </c>
      <c r="B332" s="10">
        <v>43782</v>
      </c>
      <c r="C332" t="s">
        <v>2280</v>
      </c>
      <c r="D332" t="s">
        <v>6172</v>
      </c>
      <c r="E332">
        <v>3</v>
      </c>
      <c r="F332" t="s">
        <v>2281</v>
      </c>
      <c r="G332" t="s">
        <v>2282</v>
      </c>
      <c r="H332" t="s">
        <v>19</v>
      </c>
      <c r="I332" t="s">
        <v>6192</v>
      </c>
      <c r="J332" t="s">
        <v>6187</v>
      </c>
      <c r="K332">
        <v>0.5</v>
      </c>
      <c r="L332">
        <v>5.3699999999999992</v>
      </c>
      <c r="M332">
        <v>16.11</v>
      </c>
      <c r="N332" t="s">
        <v>22568</v>
      </c>
      <c r="O332" t="s">
        <v>22575</v>
      </c>
      <c r="P332" t="str">
        <f>_xlfn.XLOOKUP(orders_final[[#This Row],[Customer ID]], customers!$A$1:$A$1001, customers!$I$1:$I$1001, 0)</f>
        <v>No</v>
      </c>
    </row>
    <row r="333" spans="1:16" x14ac:dyDescent="0.3">
      <c r="A333" t="s">
        <v>2357</v>
      </c>
      <c r="B333" s="10">
        <v>43989</v>
      </c>
      <c r="C333" t="s">
        <v>2358</v>
      </c>
      <c r="D333" t="s">
        <v>6151</v>
      </c>
      <c r="E333">
        <v>1</v>
      </c>
      <c r="F333" t="s">
        <v>2359</v>
      </c>
      <c r="G333" t="s">
        <v>2360</v>
      </c>
      <c r="H333" t="s">
        <v>19</v>
      </c>
      <c r="I333" t="s">
        <v>6192</v>
      </c>
      <c r="J333" t="s">
        <v>6188</v>
      </c>
      <c r="K333">
        <v>2.5</v>
      </c>
      <c r="L333">
        <v>22.884999999999998</v>
      </c>
      <c r="M333">
        <v>22.884999999999998</v>
      </c>
      <c r="N333" t="s">
        <v>22568</v>
      </c>
      <c r="O333" t="s">
        <v>22569</v>
      </c>
      <c r="P333" t="str">
        <f>_xlfn.XLOOKUP(orders_final[[#This Row],[Customer ID]], customers!$A$1:$A$1001, customers!$I$1:$I$1001, 0)</f>
        <v>Yes</v>
      </c>
    </row>
    <row r="334" spans="1:16" x14ac:dyDescent="0.3">
      <c r="A334" t="s">
        <v>2363</v>
      </c>
      <c r="B334" s="10">
        <v>43689</v>
      </c>
      <c r="C334" t="s">
        <v>2364</v>
      </c>
      <c r="D334" t="s">
        <v>6158</v>
      </c>
      <c r="E334">
        <v>3</v>
      </c>
      <c r="F334" t="s">
        <v>2365</v>
      </c>
      <c r="G334" t="s">
        <v>2366</v>
      </c>
      <c r="H334" t="s">
        <v>19</v>
      </c>
      <c r="I334" t="s">
        <v>6193</v>
      </c>
      <c r="J334" t="s">
        <v>6187</v>
      </c>
      <c r="K334">
        <v>0.5</v>
      </c>
      <c r="L334">
        <v>5.97</v>
      </c>
      <c r="M334">
        <v>17.91</v>
      </c>
      <c r="N334" t="s">
        <v>22571</v>
      </c>
      <c r="O334" t="s">
        <v>22575</v>
      </c>
      <c r="P334" t="str">
        <f>_xlfn.XLOOKUP(orders_final[[#This Row],[Customer ID]], customers!$A$1:$A$1001, customers!$I$1:$I$1001, 0)</f>
        <v>Yes</v>
      </c>
    </row>
    <row r="335" spans="1:16" x14ac:dyDescent="0.3">
      <c r="A335" t="s">
        <v>2369</v>
      </c>
      <c r="B335" s="10">
        <v>43712</v>
      </c>
      <c r="C335" t="s">
        <v>2370</v>
      </c>
      <c r="D335" t="s">
        <v>6146</v>
      </c>
      <c r="E335">
        <v>4</v>
      </c>
      <c r="F335" t="s">
        <v>2371</v>
      </c>
      <c r="G335" t="s">
        <v>2372</v>
      </c>
      <c r="H335" t="s">
        <v>19</v>
      </c>
      <c r="I335" t="s">
        <v>6192</v>
      </c>
      <c r="J335" t="s">
        <v>6188</v>
      </c>
      <c r="K335">
        <v>0.5</v>
      </c>
      <c r="L335">
        <v>5.97</v>
      </c>
      <c r="M335">
        <v>23.88</v>
      </c>
      <c r="N335" t="s">
        <v>22568</v>
      </c>
      <c r="O335" t="s">
        <v>22569</v>
      </c>
      <c r="P335" t="str">
        <f>_xlfn.XLOOKUP(orders_final[[#This Row],[Customer ID]], customers!$A$1:$A$1001, customers!$I$1:$I$1001, 0)</f>
        <v>Yes</v>
      </c>
    </row>
    <row r="336" spans="1:16" x14ac:dyDescent="0.3">
      <c r="A336" t="s">
        <v>2375</v>
      </c>
      <c r="B336" s="10">
        <v>43742</v>
      </c>
      <c r="C336" t="s">
        <v>2376</v>
      </c>
      <c r="D336" t="s">
        <v>6179</v>
      </c>
      <c r="E336">
        <v>5</v>
      </c>
      <c r="F336" t="s">
        <v>2377</v>
      </c>
      <c r="G336" t="s">
        <v>22573</v>
      </c>
      <c r="H336" t="s">
        <v>19</v>
      </c>
      <c r="I336" t="s">
        <v>6192</v>
      </c>
      <c r="J336" t="s">
        <v>6186</v>
      </c>
      <c r="K336">
        <v>1</v>
      </c>
      <c r="L336">
        <v>11.95</v>
      </c>
      <c r="M336">
        <v>59.75</v>
      </c>
      <c r="N336" t="s">
        <v>22568</v>
      </c>
      <c r="O336" t="s">
        <v>22572</v>
      </c>
      <c r="P336" t="str">
        <f>_xlfn.XLOOKUP(orders_final[[#This Row],[Customer ID]], customers!$A$1:$A$1001, customers!$I$1:$I$1001, 0)</f>
        <v>No</v>
      </c>
    </row>
    <row r="337" spans="1:16" x14ac:dyDescent="0.3">
      <c r="A337" t="s">
        <v>2379</v>
      </c>
      <c r="B337" s="10">
        <v>43885</v>
      </c>
      <c r="C337" t="s">
        <v>2380</v>
      </c>
      <c r="D337" t="s">
        <v>6145</v>
      </c>
      <c r="E337">
        <v>6</v>
      </c>
      <c r="F337" t="s">
        <v>2381</v>
      </c>
      <c r="G337" t="s">
        <v>2382</v>
      </c>
      <c r="H337" t="s">
        <v>19</v>
      </c>
      <c r="I337" t="s">
        <v>6195</v>
      </c>
      <c r="J337" t="s">
        <v>6186</v>
      </c>
      <c r="K337">
        <v>0.2</v>
      </c>
      <c r="L337">
        <v>4.7549999999999999</v>
      </c>
      <c r="M337">
        <v>28.53</v>
      </c>
      <c r="N337" t="s">
        <v>22574</v>
      </c>
      <c r="O337" t="s">
        <v>22572</v>
      </c>
      <c r="P337" t="str">
        <f>_xlfn.XLOOKUP(orders_final[[#This Row],[Customer ID]], customers!$A$1:$A$1001, customers!$I$1:$I$1001, 0)</f>
        <v>Yes</v>
      </c>
    </row>
    <row r="338" spans="1:16" x14ac:dyDescent="0.3">
      <c r="A338" t="s">
        <v>2385</v>
      </c>
      <c r="B338" s="10">
        <v>44434</v>
      </c>
      <c r="C338" t="s">
        <v>2386</v>
      </c>
      <c r="D338" t="s">
        <v>6155</v>
      </c>
      <c r="E338">
        <v>4</v>
      </c>
      <c r="F338" t="s">
        <v>2387</v>
      </c>
      <c r="G338" t="s">
        <v>2388</v>
      </c>
      <c r="H338" t="s">
        <v>28</v>
      </c>
      <c r="I338" t="s">
        <v>6193</v>
      </c>
      <c r="J338" t="s">
        <v>6188</v>
      </c>
      <c r="K338">
        <v>1</v>
      </c>
      <c r="L338">
        <v>11.25</v>
      </c>
      <c r="M338">
        <v>45</v>
      </c>
      <c r="N338" t="s">
        <v>22571</v>
      </c>
      <c r="O338" t="s">
        <v>22569</v>
      </c>
      <c r="P338" t="str">
        <f>_xlfn.XLOOKUP(orders_final[[#This Row],[Customer ID]], customers!$A$1:$A$1001, customers!$I$1:$I$1001, 0)</f>
        <v>No</v>
      </c>
    </row>
    <row r="339" spans="1:16" x14ac:dyDescent="0.3">
      <c r="A339" t="s">
        <v>2391</v>
      </c>
      <c r="B339" s="10">
        <v>44472</v>
      </c>
      <c r="C339" t="s">
        <v>2331</v>
      </c>
      <c r="D339" t="s">
        <v>6185</v>
      </c>
      <c r="E339">
        <v>2</v>
      </c>
      <c r="F339" t="s">
        <v>2332</v>
      </c>
      <c r="G339" t="s">
        <v>22573</v>
      </c>
      <c r="H339" t="s">
        <v>19</v>
      </c>
      <c r="I339" t="s">
        <v>6194</v>
      </c>
      <c r="J339" t="s">
        <v>6187</v>
      </c>
      <c r="K339">
        <v>2.5</v>
      </c>
      <c r="L339">
        <v>27.945</v>
      </c>
      <c r="M339">
        <v>55.89</v>
      </c>
      <c r="N339" t="s">
        <v>22570</v>
      </c>
      <c r="O339" t="s">
        <v>22575</v>
      </c>
      <c r="P339" t="str">
        <f>_xlfn.XLOOKUP(orders_final[[#This Row],[Customer ID]], customers!$A$1:$A$1001, customers!$I$1:$I$1001, 0)</f>
        <v>No</v>
      </c>
    </row>
    <row r="340" spans="1:16" x14ac:dyDescent="0.3">
      <c r="A340" t="s">
        <v>2396</v>
      </c>
      <c r="B340" s="10">
        <v>43995</v>
      </c>
      <c r="C340" t="s">
        <v>2397</v>
      </c>
      <c r="D340" t="s">
        <v>6171</v>
      </c>
      <c r="E340">
        <v>4</v>
      </c>
      <c r="F340" t="s">
        <v>2398</v>
      </c>
      <c r="G340" t="s">
        <v>2399</v>
      </c>
      <c r="H340" t="s">
        <v>19</v>
      </c>
      <c r="I340" t="s">
        <v>6194</v>
      </c>
      <c r="J340" t="s">
        <v>6186</v>
      </c>
      <c r="K340">
        <v>1</v>
      </c>
      <c r="L340">
        <v>14.85</v>
      </c>
      <c r="M340">
        <v>59.4</v>
      </c>
      <c r="N340" t="s">
        <v>22570</v>
      </c>
      <c r="O340" t="s">
        <v>22572</v>
      </c>
      <c r="P340" t="str">
        <f>_xlfn.XLOOKUP(orders_final[[#This Row],[Customer ID]], customers!$A$1:$A$1001, customers!$I$1:$I$1001, 0)</f>
        <v>No</v>
      </c>
    </row>
    <row r="341" spans="1:16" x14ac:dyDescent="0.3">
      <c r="A341" t="s">
        <v>2402</v>
      </c>
      <c r="B341" s="10">
        <v>44256</v>
      </c>
      <c r="C341" t="s">
        <v>2403</v>
      </c>
      <c r="D341" t="s">
        <v>6153</v>
      </c>
      <c r="E341">
        <v>2</v>
      </c>
      <c r="F341" t="s">
        <v>2404</v>
      </c>
      <c r="G341" t="s">
        <v>2405</v>
      </c>
      <c r="H341" t="s">
        <v>19</v>
      </c>
      <c r="I341" t="s">
        <v>6194</v>
      </c>
      <c r="J341" t="s">
        <v>6187</v>
      </c>
      <c r="K341">
        <v>0.2</v>
      </c>
      <c r="L341">
        <v>3.645</v>
      </c>
      <c r="M341">
        <v>7.29</v>
      </c>
      <c r="N341" t="s">
        <v>22570</v>
      </c>
      <c r="O341" t="s">
        <v>22575</v>
      </c>
      <c r="P341" t="str">
        <f>_xlfn.XLOOKUP(orders_final[[#This Row],[Customer ID]], customers!$A$1:$A$1001, customers!$I$1:$I$1001, 0)</f>
        <v>Yes</v>
      </c>
    </row>
    <row r="342" spans="1:16" x14ac:dyDescent="0.3">
      <c r="A342" t="s">
        <v>2408</v>
      </c>
      <c r="B342" s="10">
        <v>43528</v>
      </c>
      <c r="C342" t="s">
        <v>2409</v>
      </c>
      <c r="D342" t="s">
        <v>6144</v>
      </c>
      <c r="E342">
        <v>1</v>
      </c>
      <c r="F342" t="s">
        <v>2410</v>
      </c>
      <c r="G342" t="s">
        <v>2411</v>
      </c>
      <c r="H342" t="s">
        <v>19</v>
      </c>
      <c r="I342" t="s">
        <v>6194</v>
      </c>
      <c r="J342" t="s">
        <v>6187</v>
      </c>
      <c r="K342">
        <v>0.5</v>
      </c>
      <c r="L342">
        <v>7.29</v>
      </c>
      <c r="M342">
        <v>7.29</v>
      </c>
      <c r="N342" t="s">
        <v>22570</v>
      </c>
      <c r="O342" t="s">
        <v>22575</v>
      </c>
      <c r="P342" t="str">
        <f>_xlfn.XLOOKUP(orders_final[[#This Row],[Customer ID]], customers!$A$1:$A$1001, customers!$I$1:$I$1001, 0)</f>
        <v>Yes</v>
      </c>
    </row>
    <row r="343" spans="1:16" x14ac:dyDescent="0.3">
      <c r="A343" t="s">
        <v>2414</v>
      </c>
      <c r="B343" s="10">
        <v>43751</v>
      </c>
      <c r="C343" t="s">
        <v>2415</v>
      </c>
      <c r="D343" t="s">
        <v>6176</v>
      </c>
      <c r="E343">
        <v>2</v>
      </c>
      <c r="F343" t="s">
        <v>2416</v>
      </c>
      <c r="G343" t="s">
        <v>2417</v>
      </c>
      <c r="H343" t="s">
        <v>19</v>
      </c>
      <c r="I343" t="s">
        <v>6194</v>
      </c>
      <c r="J343" t="s">
        <v>6186</v>
      </c>
      <c r="K343">
        <v>0.5</v>
      </c>
      <c r="L343">
        <v>8.91</v>
      </c>
      <c r="M343">
        <v>17.82</v>
      </c>
      <c r="N343" t="s">
        <v>22570</v>
      </c>
      <c r="O343" t="s">
        <v>22572</v>
      </c>
      <c r="P343" t="str">
        <f>_xlfn.XLOOKUP(orders_final[[#This Row],[Customer ID]], customers!$A$1:$A$1001, customers!$I$1:$I$1001, 0)</f>
        <v>No</v>
      </c>
    </row>
    <row r="344" spans="1:16" x14ac:dyDescent="0.3">
      <c r="A344" t="s">
        <v>2414</v>
      </c>
      <c r="B344" s="10">
        <v>43751</v>
      </c>
      <c r="C344" t="s">
        <v>2415</v>
      </c>
      <c r="D344" t="s">
        <v>6169</v>
      </c>
      <c r="E344">
        <v>5</v>
      </c>
      <c r="F344" t="s">
        <v>2416</v>
      </c>
      <c r="G344" t="s">
        <v>2417</v>
      </c>
      <c r="H344" t="s">
        <v>19</v>
      </c>
      <c r="I344" t="s">
        <v>6195</v>
      </c>
      <c r="J344" t="s">
        <v>6187</v>
      </c>
      <c r="K344">
        <v>0.5</v>
      </c>
      <c r="L344">
        <v>7.77</v>
      </c>
      <c r="M344">
        <v>38.849999999999994</v>
      </c>
      <c r="N344" t="s">
        <v>22574</v>
      </c>
      <c r="O344" t="s">
        <v>22575</v>
      </c>
      <c r="P344" t="str">
        <f>_xlfn.XLOOKUP(orders_final[[#This Row],[Customer ID]], customers!$A$1:$A$1001, customers!$I$1:$I$1001, 0)</f>
        <v>No</v>
      </c>
    </row>
    <row r="345" spans="1:16" x14ac:dyDescent="0.3">
      <c r="A345" t="s">
        <v>2424</v>
      </c>
      <c r="B345" s="10">
        <v>43692</v>
      </c>
      <c r="C345" t="s">
        <v>2425</v>
      </c>
      <c r="D345" t="s">
        <v>6172</v>
      </c>
      <c r="E345">
        <v>6</v>
      </c>
      <c r="F345" t="s">
        <v>2426</v>
      </c>
      <c r="G345" t="s">
        <v>2427</v>
      </c>
      <c r="H345" t="s">
        <v>19</v>
      </c>
      <c r="I345" t="s">
        <v>6192</v>
      </c>
      <c r="J345" t="s">
        <v>6187</v>
      </c>
      <c r="K345">
        <v>0.5</v>
      </c>
      <c r="L345">
        <v>5.3699999999999992</v>
      </c>
      <c r="M345">
        <v>32.22</v>
      </c>
      <c r="N345" t="s">
        <v>22568</v>
      </c>
      <c r="O345" t="s">
        <v>22575</v>
      </c>
      <c r="P345" t="str">
        <f>_xlfn.XLOOKUP(orders_final[[#This Row],[Customer ID]], customers!$A$1:$A$1001, customers!$I$1:$I$1001, 0)</f>
        <v>No</v>
      </c>
    </row>
    <row r="346" spans="1:16" x14ac:dyDescent="0.3">
      <c r="A346" t="s">
        <v>2429</v>
      </c>
      <c r="B346" s="10">
        <v>44529</v>
      </c>
      <c r="C346" t="s">
        <v>2430</v>
      </c>
      <c r="D346" t="s">
        <v>6138</v>
      </c>
      <c r="E346">
        <v>2</v>
      </c>
      <c r="F346" t="s">
        <v>2431</v>
      </c>
      <c r="G346" t="s">
        <v>22573</v>
      </c>
      <c r="H346" t="s">
        <v>318</v>
      </c>
      <c r="I346" t="s">
        <v>6192</v>
      </c>
      <c r="J346" t="s">
        <v>6188</v>
      </c>
      <c r="K346">
        <v>1</v>
      </c>
      <c r="L346">
        <v>9.9499999999999993</v>
      </c>
      <c r="M346">
        <v>19.899999999999999</v>
      </c>
      <c r="N346" t="s">
        <v>22568</v>
      </c>
      <c r="O346" t="s">
        <v>22569</v>
      </c>
      <c r="P346" t="str">
        <f>_xlfn.XLOOKUP(orders_final[[#This Row],[Customer ID]], customers!$A$1:$A$1001, customers!$I$1:$I$1001, 0)</f>
        <v>Yes</v>
      </c>
    </row>
    <row r="347" spans="1:16" x14ac:dyDescent="0.3">
      <c r="A347" t="s">
        <v>2434</v>
      </c>
      <c r="B347" s="10">
        <v>43849</v>
      </c>
      <c r="C347" t="s">
        <v>2435</v>
      </c>
      <c r="D347" t="s">
        <v>6179</v>
      </c>
      <c r="E347">
        <v>5</v>
      </c>
      <c r="F347" t="s">
        <v>2436</v>
      </c>
      <c r="G347" t="s">
        <v>2437</v>
      </c>
      <c r="H347" t="s">
        <v>19</v>
      </c>
      <c r="I347" t="s">
        <v>6192</v>
      </c>
      <c r="J347" t="s">
        <v>6186</v>
      </c>
      <c r="K347">
        <v>1</v>
      </c>
      <c r="L347">
        <v>11.95</v>
      </c>
      <c r="M347">
        <v>59.75</v>
      </c>
      <c r="N347" t="s">
        <v>22568</v>
      </c>
      <c r="O347" t="s">
        <v>22572</v>
      </c>
      <c r="P347" t="str">
        <f>_xlfn.XLOOKUP(orders_final[[#This Row],[Customer ID]], customers!$A$1:$A$1001, customers!$I$1:$I$1001, 0)</f>
        <v>No</v>
      </c>
    </row>
    <row r="348" spans="1:16" x14ac:dyDescent="0.3">
      <c r="A348" t="s">
        <v>2440</v>
      </c>
      <c r="B348" s="10">
        <v>44344</v>
      </c>
      <c r="C348" t="s">
        <v>2441</v>
      </c>
      <c r="D348" t="s">
        <v>6180</v>
      </c>
      <c r="E348">
        <v>3</v>
      </c>
      <c r="F348" t="s">
        <v>2442</v>
      </c>
      <c r="G348" t="s">
        <v>2443</v>
      </c>
      <c r="H348" t="s">
        <v>19</v>
      </c>
      <c r="I348" t="s">
        <v>6193</v>
      </c>
      <c r="J348" t="s">
        <v>6186</v>
      </c>
      <c r="K348">
        <v>0.5</v>
      </c>
      <c r="L348">
        <v>7.77</v>
      </c>
      <c r="M348">
        <v>23.31</v>
      </c>
      <c r="N348" t="s">
        <v>22571</v>
      </c>
      <c r="O348" t="s">
        <v>22572</v>
      </c>
      <c r="P348" t="str">
        <f>_xlfn.XLOOKUP(orders_final[[#This Row],[Customer ID]], customers!$A$1:$A$1001, customers!$I$1:$I$1001, 0)</f>
        <v>Yes</v>
      </c>
    </row>
    <row r="349" spans="1:16" x14ac:dyDescent="0.3">
      <c r="A349" t="s">
        <v>2446</v>
      </c>
      <c r="B349" s="10">
        <v>44576</v>
      </c>
      <c r="C349" t="s">
        <v>2447</v>
      </c>
      <c r="D349" t="s">
        <v>6162</v>
      </c>
      <c r="E349">
        <v>3</v>
      </c>
      <c r="F349" t="s">
        <v>2448</v>
      </c>
      <c r="G349" t="s">
        <v>2449</v>
      </c>
      <c r="H349" t="s">
        <v>19</v>
      </c>
      <c r="I349" t="s">
        <v>6195</v>
      </c>
      <c r="J349" t="s">
        <v>6188</v>
      </c>
      <c r="K349">
        <v>1</v>
      </c>
      <c r="L349">
        <v>14.55</v>
      </c>
      <c r="M349">
        <v>43.650000000000006</v>
      </c>
      <c r="N349" t="s">
        <v>22574</v>
      </c>
      <c r="O349" t="s">
        <v>22569</v>
      </c>
      <c r="P349" t="str">
        <f>_xlfn.XLOOKUP(orders_final[[#This Row],[Customer ID]], customers!$A$1:$A$1001, customers!$I$1:$I$1001, 0)</f>
        <v>No</v>
      </c>
    </row>
    <row r="350" spans="1:16" x14ac:dyDescent="0.3">
      <c r="A350" t="s">
        <v>2452</v>
      </c>
      <c r="B350" s="10">
        <v>43803</v>
      </c>
      <c r="C350" t="s">
        <v>2453</v>
      </c>
      <c r="D350" t="s">
        <v>6148</v>
      </c>
      <c r="E350">
        <v>6</v>
      </c>
      <c r="F350" t="s">
        <v>2454</v>
      </c>
      <c r="G350" t="s">
        <v>2455</v>
      </c>
      <c r="H350" t="s">
        <v>19</v>
      </c>
      <c r="I350" t="s">
        <v>6194</v>
      </c>
      <c r="J350" t="s">
        <v>6186</v>
      </c>
      <c r="K350">
        <v>2.5</v>
      </c>
      <c r="L350">
        <v>34.154999999999994</v>
      </c>
      <c r="M350">
        <v>204.92999999999995</v>
      </c>
      <c r="N350" t="s">
        <v>22570</v>
      </c>
      <c r="O350" t="s">
        <v>22572</v>
      </c>
      <c r="P350" t="str">
        <f>_xlfn.XLOOKUP(orders_final[[#This Row],[Customer ID]], customers!$A$1:$A$1001, customers!$I$1:$I$1001, 0)</f>
        <v>No</v>
      </c>
    </row>
    <row r="351" spans="1:16" x14ac:dyDescent="0.3">
      <c r="A351" t="s">
        <v>2458</v>
      </c>
      <c r="B351" s="10">
        <v>44743</v>
      </c>
      <c r="C351" t="s">
        <v>2459</v>
      </c>
      <c r="D351" t="s">
        <v>6178</v>
      </c>
      <c r="E351">
        <v>4</v>
      </c>
      <c r="F351" t="s">
        <v>2460</v>
      </c>
      <c r="G351" t="s">
        <v>2461</v>
      </c>
      <c r="H351" t="s">
        <v>19</v>
      </c>
      <c r="I351" t="s">
        <v>6192</v>
      </c>
      <c r="J351" t="s">
        <v>6186</v>
      </c>
      <c r="K351">
        <v>0.2</v>
      </c>
      <c r="L351">
        <v>3.5849999999999995</v>
      </c>
      <c r="M351">
        <v>14.339999999999998</v>
      </c>
      <c r="N351" t="s">
        <v>22568</v>
      </c>
      <c r="O351" t="s">
        <v>22572</v>
      </c>
      <c r="P351" t="str">
        <f>_xlfn.XLOOKUP(orders_final[[#This Row],[Customer ID]], customers!$A$1:$A$1001, customers!$I$1:$I$1001, 0)</f>
        <v>No</v>
      </c>
    </row>
    <row r="352" spans="1:16" x14ac:dyDescent="0.3">
      <c r="A352" t="s">
        <v>2464</v>
      </c>
      <c r="B352" s="10">
        <v>43592</v>
      </c>
      <c r="C352" t="s">
        <v>2465</v>
      </c>
      <c r="D352" t="s">
        <v>6158</v>
      </c>
      <c r="E352">
        <v>4</v>
      </c>
      <c r="F352" t="s">
        <v>2466</v>
      </c>
      <c r="G352" t="s">
        <v>2467</v>
      </c>
      <c r="H352" t="s">
        <v>19</v>
      </c>
      <c r="I352" t="s">
        <v>6193</v>
      </c>
      <c r="J352" t="s">
        <v>6187</v>
      </c>
      <c r="K352">
        <v>0.5</v>
      </c>
      <c r="L352">
        <v>5.97</v>
      </c>
      <c r="M352">
        <v>23.88</v>
      </c>
      <c r="N352" t="s">
        <v>22571</v>
      </c>
      <c r="O352" t="s">
        <v>22575</v>
      </c>
      <c r="P352" t="str">
        <f>_xlfn.XLOOKUP(orders_final[[#This Row],[Customer ID]], customers!$A$1:$A$1001, customers!$I$1:$I$1001, 0)</f>
        <v>No</v>
      </c>
    </row>
    <row r="353" spans="1:16" x14ac:dyDescent="0.3">
      <c r="A353" t="s">
        <v>2470</v>
      </c>
      <c r="B353" s="10">
        <v>44066</v>
      </c>
      <c r="C353" t="s">
        <v>2471</v>
      </c>
      <c r="D353" t="s">
        <v>6155</v>
      </c>
      <c r="E353">
        <v>2</v>
      </c>
      <c r="F353" t="s">
        <v>2472</v>
      </c>
      <c r="G353" t="s">
        <v>2473</v>
      </c>
      <c r="H353" t="s">
        <v>19</v>
      </c>
      <c r="I353" t="s">
        <v>6193</v>
      </c>
      <c r="J353" t="s">
        <v>6188</v>
      </c>
      <c r="K353">
        <v>1</v>
      </c>
      <c r="L353">
        <v>11.25</v>
      </c>
      <c r="M353">
        <v>22.5</v>
      </c>
      <c r="N353" t="s">
        <v>22571</v>
      </c>
      <c r="O353" t="s">
        <v>22569</v>
      </c>
      <c r="P353" t="str">
        <f>_xlfn.XLOOKUP(orders_final[[#This Row],[Customer ID]], customers!$A$1:$A$1001, customers!$I$1:$I$1001, 0)</f>
        <v>No</v>
      </c>
    </row>
    <row r="354" spans="1:16" x14ac:dyDescent="0.3">
      <c r="A354" t="s">
        <v>2476</v>
      </c>
      <c r="B354" s="10">
        <v>43984</v>
      </c>
      <c r="C354" t="s">
        <v>2331</v>
      </c>
      <c r="D354" t="s">
        <v>6144</v>
      </c>
      <c r="E354">
        <v>5</v>
      </c>
      <c r="F354" t="s">
        <v>2332</v>
      </c>
      <c r="G354" t="s">
        <v>22573</v>
      </c>
      <c r="H354" t="s">
        <v>19</v>
      </c>
      <c r="I354" t="s">
        <v>6194</v>
      </c>
      <c r="J354" t="s">
        <v>6187</v>
      </c>
      <c r="K354">
        <v>0.5</v>
      </c>
      <c r="L354">
        <v>7.29</v>
      </c>
      <c r="M354">
        <v>36.450000000000003</v>
      </c>
      <c r="N354" t="s">
        <v>22570</v>
      </c>
      <c r="O354" t="s">
        <v>22575</v>
      </c>
      <c r="P354" t="str">
        <f>_xlfn.XLOOKUP(orders_final[[#This Row],[Customer ID]], customers!$A$1:$A$1001, customers!$I$1:$I$1001, 0)</f>
        <v>No</v>
      </c>
    </row>
    <row r="355" spans="1:16" x14ac:dyDescent="0.3">
      <c r="A355" t="s">
        <v>2482</v>
      </c>
      <c r="B355" s="10">
        <v>43860</v>
      </c>
      <c r="C355" t="s">
        <v>2483</v>
      </c>
      <c r="D355" t="s">
        <v>6157</v>
      </c>
      <c r="E355">
        <v>4</v>
      </c>
      <c r="F355" t="s">
        <v>2484</v>
      </c>
      <c r="G355" t="s">
        <v>22573</v>
      </c>
      <c r="H355" t="s">
        <v>19</v>
      </c>
      <c r="I355" t="s">
        <v>6193</v>
      </c>
      <c r="J355" t="s">
        <v>6188</v>
      </c>
      <c r="K355">
        <v>0.5</v>
      </c>
      <c r="L355">
        <v>6.75</v>
      </c>
      <c r="M355">
        <v>27</v>
      </c>
      <c r="N355" t="s">
        <v>22571</v>
      </c>
      <c r="O355" t="s">
        <v>22569</v>
      </c>
      <c r="P355" t="str">
        <f>_xlfn.XLOOKUP(orders_final[[#This Row],[Customer ID]], customers!$A$1:$A$1001, customers!$I$1:$I$1001, 0)</f>
        <v>Yes</v>
      </c>
    </row>
    <row r="356" spans="1:16" x14ac:dyDescent="0.3">
      <c r="A356" t="s">
        <v>2487</v>
      </c>
      <c r="B356" s="10">
        <v>43876</v>
      </c>
      <c r="C356" t="s">
        <v>2488</v>
      </c>
      <c r="D356" t="s">
        <v>6175</v>
      </c>
      <c r="E356">
        <v>6</v>
      </c>
      <c r="F356" t="s">
        <v>2489</v>
      </c>
      <c r="G356" t="s">
        <v>2490</v>
      </c>
      <c r="H356" t="s">
        <v>19</v>
      </c>
      <c r="I356" t="s">
        <v>6193</v>
      </c>
      <c r="J356" t="s">
        <v>6188</v>
      </c>
      <c r="K356">
        <v>2.5</v>
      </c>
      <c r="L356">
        <v>25.874999999999996</v>
      </c>
      <c r="M356">
        <v>155.24999999999997</v>
      </c>
      <c r="N356" t="s">
        <v>22571</v>
      </c>
      <c r="O356" t="s">
        <v>22569</v>
      </c>
      <c r="P356" t="str">
        <f>_xlfn.XLOOKUP(orders_final[[#This Row],[Customer ID]], customers!$A$1:$A$1001, customers!$I$1:$I$1001, 0)</f>
        <v>No</v>
      </c>
    </row>
    <row r="357" spans="1:16" x14ac:dyDescent="0.3">
      <c r="A357" t="s">
        <v>2492</v>
      </c>
      <c r="B357" s="10">
        <v>44358</v>
      </c>
      <c r="C357" t="s">
        <v>2493</v>
      </c>
      <c r="D357" t="s">
        <v>6168</v>
      </c>
      <c r="E357">
        <v>5</v>
      </c>
      <c r="F357" t="s">
        <v>2494</v>
      </c>
      <c r="G357" t="s">
        <v>2495</v>
      </c>
      <c r="H357" t="s">
        <v>19</v>
      </c>
      <c r="I357" t="s">
        <v>6193</v>
      </c>
      <c r="J357" t="s">
        <v>6187</v>
      </c>
      <c r="K357">
        <v>2.5</v>
      </c>
      <c r="L357">
        <v>22.884999999999998</v>
      </c>
      <c r="M357">
        <v>114.42499999999998</v>
      </c>
      <c r="N357" t="s">
        <v>22571</v>
      </c>
      <c r="O357" t="s">
        <v>22575</v>
      </c>
      <c r="P357" t="str">
        <f>_xlfn.XLOOKUP(orders_final[[#This Row],[Customer ID]], customers!$A$1:$A$1001, customers!$I$1:$I$1001, 0)</f>
        <v>Yes</v>
      </c>
    </row>
    <row r="358" spans="1:16" x14ac:dyDescent="0.3">
      <c r="A358" t="s">
        <v>2498</v>
      </c>
      <c r="B358" s="10">
        <v>44631</v>
      </c>
      <c r="C358" t="s">
        <v>2499</v>
      </c>
      <c r="D358" t="s">
        <v>6143</v>
      </c>
      <c r="E358">
        <v>4</v>
      </c>
      <c r="F358" t="s">
        <v>2500</v>
      </c>
      <c r="G358" t="s">
        <v>2501</v>
      </c>
      <c r="H358" t="s">
        <v>19</v>
      </c>
      <c r="I358" t="s">
        <v>6195</v>
      </c>
      <c r="J358" t="s">
        <v>6187</v>
      </c>
      <c r="K358">
        <v>1</v>
      </c>
      <c r="L358">
        <v>12.95</v>
      </c>
      <c r="M358">
        <v>51.8</v>
      </c>
      <c r="N358" t="s">
        <v>22574</v>
      </c>
      <c r="O358" t="s">
        <v>22575</v>
      </c>
      <c r="P358" t="str">
        <f>_xlfn.XLOOKUP(orders_final[[#This Row],[Customer ID]], customers!$A$1:$A$1001, customers!$I$1:$I$1001, 0)</f>
        <v>Yes</v>
      </c>
    </row>
    <row r="359" spans="1:16" x14ac:dyDescent="0.3">
      <c r="A359" t="s">
        <v>2504</v>
      </c>
      <c r="B359" s="10">
        <v>44448</v>
      </c>
      <c r="C359" t="s">
        <v>2505</v>
      </c>
      <c r="D359" t="s">
        <v>6175</v>
      </c>
      <c r="E359">
        <v>6</v>
      </c>
      <c r="F359" t="s">
        <v>2506</v>
      </c>
      <c r="G359" t="s">
        <v>22573</v>
      </c>
      <c r="H359" t="s">
        <v>19</v>
      </c>
      <c r="I359" t="s">
        <v>6193</v>
      </c>
      <c r="J359" t="s">
        <v>6188</v>
      </c>
      <c r="K359">
        <v>2.5</v>
      </c>
      <c r="L359">
        <v>25.874999999999996</v>
      </c>
      <c r="M359">
        <v>155.24999999999997</v>
      </c>
      <c r="N359" t="s">
        <v>22571</v>
      </c>
      <c r="O359" t="s">
        <v>22569</v>
      </c>
      <c r="P359" t="str">
        <f>_xlfn.XLOOKUP(orders_final[[#This Row],[Customer ID]], customers!$A$1:$A$1001, customers!$I$1:$I$1001, 0)</f>
        <v>No</v>
      </c>
    </row>
    <row r="360" spans="1:16" x14ac:dyDescent="0.3">
      <c r="A360" t="s">
        <v>2509</v>
      </c>
      <c r="B360" s="10">
        <v>43599</v>
      </c>
      <c r="C360" t="s">
        <v>2510</v>
      </c>
      <c r="D360" t="s">
        <v>6182</v>
      </c>
      <c r="E360">
        <v>1</v>
      </c>
      <c r="F360" t="s">
        <v>2511</v>
      </c>
      <c r="G360" t="s">
        <v>2512</v>
      </c>
      <c r="H360" t="s">
        <v>19</v>
      </c>
      <c r="I360" t="s">
        <v>6193</v>
      </c>
      <c r="J360" t="s">
        <v>6186</v>
      </c>
      <c r="K360">
        <v>2.5</v>
      </c>
      <c r="L360">
        <v>29.784999999999997</v>
      </c>
      <c r="M360">
        <v>29.784999999999997</v>
      </c>
      <c r="N360" t="s">
        <v>22571</v>
      </c>
      <c r="O360" t="s">
        <v>22572</v>
      </c>
      <c r="P360" t="str">
        <f>_xlfn.XLOOKUP(orders_final[[#This Row],[Customer ID]], customers!$A$1:$A$1001, customers!$I$1:$I$1001, 0)</f>
        <v>No</v>
      </c>
    </row>
    <row r="361" spans="1:16" x14ac:dyDescent="0.3">
      <c r="A361" t="s">
        <v>2515</v>
      </c>
      <c r="B361" s="10">
        <v>43563</v>
      </c>
      <c r="C361" t="s">
        <v>2516</v>
      </c>
      <c r="D361" t="s">
        <v>6178</v>
      </c>
      <c r="E361">
        <v>6</v>
      </c>
      <c r="F361" t="s">
        <v>2517</v>
      </c>
      <c r="G361" t="s">
        <v>2518</v>
      </c>
      <c r="H361" t="s">
        <v>28</v>
      </c>
      <c r="I361" t="s">
        <v>6192</v>
      </c>
      <c r="J361" t="s">
        <v>6186</v>
      </c>
      <c r="K361">
        <v>0.2</v>
      </c>
      <c r="L361">
        <v>3.5849999999999995</v>
      </c>
      <c r="M361">
        <v>21.509999999999998</v>
      </c>
      <c r="N361" t="s">
        <v>22568</v>
      </c>
      <c r="O361" t="s">
        <v>22572</v>
      </c>
      <c r="P361" t="str">
        <f>_xlfn.XLOOKUP(orders_final[[#This Row],[Customer ID]], customers!$A$1:$A$1001, customers!$I$1:$I$1001, 0)</f>
        <v>No</v>
      </c>
    </row>
    <row r="362" spans="1:16" x14ac:dyDescent="0.3">
      <c r="A362" t="s">
        <v>2521</v>
      </c>
      <c r="B362" s="10">
        <v>44058</v>
      </c>
      <c r="C362" t="s">
        <v>2522</v>
      </c>
      <c r="D362" t="s">
        <v>6149</v>
      </c>
      <c r="E362">
        <v>2</v>
      </c>
      <c r="F362" t="s">
        <v>2523</v>
      </c>
      <c r="G362" t="s">
        <v>2524</v>
      </c>
      <c r="H362" t="s">
        <v>19</v>
      </c>
      <c r="I362" t="s">
        <v>6192</v>
      </c>
      <c r="J362" t="s">
        <v>6187</v>
      </c>
      <c r="K362">
        <v>2.5</v>
      </c>
      <c r="L362">
        <v>20.584999999999997</v>
      </c>
      <c r="M362">
        <v>41.169999999999995</v>
      </c>
      <c r="N362" t="s">
        <v>22568</v>
      </c>
      <c r="O362" t="s">
        <v>22575</v>
      </c>
      <c r="P362" t="str">
        <f>_xlfn.XLOOKUP(orders_final[[#This Row],[Customer ID]], customers!$A$1:$A$1001, customers!$I$1:$I$1001, 0)</f>
        <v>No</v>
      </c>
    </row>
    <row r="363" spans="1:16" x14ac:dyDescent="0.3">
      <c r="A363" t="s">
        <v>2521</v>
      </c>
      <c r="B363" s="10">
        <v>44058</v>
      </c>
      <c r="C363" t="s">
        <v>2522</v>
      </c>
      <c r="D363" t="s">
        <v>6146</v>
      </c>
      <c r="E363">
        <v>1</v>
      </c>
      <c r="F363" t="s">
        <v>2523</v>
      </c>
      <c r="G363" t="s">
        <v>2524</v>
      </c>
      <c r="H363" t="s">
        <v>19</v>
      </c>
      <c r="I363" t="s">
        <v>6192</v>
      </c>
      <c r="J363" t="s">
        <v>6188</v>
      </c>
      <c r="K363">
        <v>0.5</v>
      </c>
      <c r="L363">
        <v>5.97</v>
      </c>
      <c r="M363">
        <v>5.97</v>
      </c>
      <c r="N363" t="s">
        <v>22568</v>
      </c>
      <c r="O363" t="s">
        <v>22569</v>
      </c>
      <c r="P363" t="str">
        <f>_xlfn.XLOOKUP(orders_final[[#This Row],[Customer ID]], customers!$A$1:$A$1001, customers!$I$1:$I$1001, 0)</f>
        <v>No</v>
      </c>
    </row>
    <row r="364" spans="1:16" x14ac:dyDescent="0.3">
      <c r="A364" t="s">
        <v>2532</v>
      </c>
      <c r="B364" s="10">
        <v>44686</v>
      </c>
      <c r="C364" t="s">
        <v>2533</v>
      </c>
      <c r="D364" t="s">
        <v>6171</v>
      </c>
      <c r="E364">
        <v>5</v>
      </c>
      <c r="F364" t="s">
        <v>2534</v>
      </c>
      <c r="G364" t="s">
        <v>2535</v>
      </c>
      <c r="H364" t="s">
        <v>19</v>
      </c>
      <c r="I364" t="s">
        <v>6194</v>
      </c>
      <c r="J364" t="s">
        <v>6186</v>
      </c>
      <c r="K364">
        <v>1</v>
      </c>
      <c r="L364">
        <v>14.85</v>
      </c>
      <c r="M364">
        <v>74.25</v>
      </c>
      <c r="N364" t="s">
        <v>22570</v>
      </c>
      <c r="O364" t="s">
        <v>22572</v>
      </c>
      <c r="P364" t="str">
        <f>_xlfn.XLOOKUP(orders_final[[#This Row],[Customer ID]], customers!$A$1:$A$1001, customers!$I$1:$I$1001, 0)</f>
        <v>Yes</v>
      </c>
    </row>
    <row r="365" spans="1:16" x14ac:dyDescent="0.3">
      <c r="A365" t="s">
        <v>2538</v>
      </c>
      <c r="B365" s="10">
        <v>44282</v>
      </c>
      <c r="C365" t="s">
        <v>2539</v>
      </c>
      <c r="D365" t="s">
        <v>6162</v>
      </c>
      <c r="E365">
        <v>6</v>
      </c>
      <c r="F365" t="s">
        <v>2540</v>
      </c>
      <c r="G365" t="s">
        <v>2541</v>
      </c>
      <c r="H365" t="s">
        <v>19</v>
      </c>
      <c r="I365" t="s">
        <v>6195</v>
      </c>
      <c r="J365" t="s">
        <v>6188</v>
      </c>
      <c r="K365">
        <v>1</v>
      </c>
      <c r="L365">
        <v>14.55</v>
      </c>
      <c r="M365">
        <v>87.300000000000011</v>
      </c>
      <c r="N365" t="s">
        <v>22574</v>
      </c>
      <c r="O365" t="s">
        <v>22569</v>
      </c>
      <c r="P365" t="str">
        <f>_xlfn.XLOOKUP(orders_final[[#This Row],[Customer ID]], customers!$A$1:$A$1001, customers!$I$1:$I$1001, 0)</f>
        <v>No</v>
      </c>
    </row>
    <row r="366" spans="1:16" x14ac:dyDescent="0.3">
      <c r="A366" t="s">
        <v>2543</v>
      </c>
      <c r="B366" s="10">
        <v>43582</v>
      </c>
      <c r="C366" t="s">
        <v>2544</v>
      </c>
      <c r="D366" t="s">
        <v>6183</v>
      </c>
      <c r="E366">
        <v>6</v>
      </c>
      <c r="F366" t="s">
        <v>2545</v>
      </c>
      <c r="G366" t="s">
        <v>2546</v>
      </c>
      <c r="H366" t="s">
        <v>19</v>
      </c>
      <c r="I366" t="s">
        <v>6194</v>
      </c>
      <c r="J366" t="s">
        <v>6187</v>
      </c>
      <c r="K366">
        <v>1</v>
      </c>
      <c r="L366">
        <v>12.15</v>
      </c>
      <c r="M366">
        <v>72.900000000000006</v>
      </c>
      <c r="N366" t="s">
        <v>22570</v>
      </c>
      <c r="O366" t="s">
        <v>22575</v>
      </c>
      <c r="P366" t="str">
        <f>_xlfn.XLOOKUP(orders_final[[#This Row],[Customer ID]], customers!$A$1:$A$1001, customers!$I$1:$I$1001, 0)</f>
        <v>Yes</v>
      </c>
    </row>
    <row r="367" spans="1:16" x14ac:dyDescent="0.3">
      <c r="A367" t="s">
        <v>2549</v>
      </c>
      <c r="B367" s="10">
        <v>44464</v>
      </c>
      <c r="C367" t="s">
        <v>2550</v>
      </c>
      <c r="D367" t="s">
        <v>6169</v>
      </c>
      <c r="E367">
        <v>1</v>
      </c>
      <c r="F367" t="s">
        <v>2551</v>
      </c>
      <c r="G367" t="s">
        <v>2552</v>
      </c>
      <c r="H367" t="s">
        <v>19</v>
      </c>
      <c r="I367" t="s">
        <v>6195</v>
      </c>
      <c r="J367" t="s">
        <v>6187</v>
      </c>
      <c r="K367">
        <v>0.5</v>
      </c>
      <c r="L367">
        <v>7.77</v>
      </c>
      <c r="M367">
        <v>7.77</v>
      </c>
      <c r="N367" t="s">
        <v>22574</v>
      </c>
      <c r="O367" t="s">
        <v>22575</v>
      </c>
      <c r="P367" t="str">
        <f>_xlfn.XLOOKUP(orders_final[[#This Row],[Customer ID]], customers!$A$1:$A$1001, customers!$I$1:$I$1001, 0)</f>
        <v>No</v>
      </c>
    </row>
    <row r="368" spans="1:16" x14ac:dyDescent="0.3">
      <c r="A368" t="s">
        <v>2554</v>
      </c>
      <c r="B368" s="10">
        <v>43874</v>
      </c>
      <c r="C368" t="s">
        <v>2555</v>
      </c>
      <c r="D368" t="s">
        <v>6144</v>
      </c>
      <c r="E368">
        <v>6</v>
      </c>
      <c r="F368" t="s">
        <v>2556</v>
      </c>
      <c r="G368" t="s">
        <v>22573</v>
      </c>
      <c r="H368" t="s">
        <v>19</v>
      </c>
      <c r="I368" t="s">
        <v>6194</v>
      </c>
      <c r="J368" t="s">
        <v>6187</v>
      </c>
      <c r="K368">
        <v>0.5</v>
      </c>
      <c r="L368">
        <v>7.29</v>
      </c>
      <c r="M368">
        <v>43.74</v>
      </c>
      <c r="N368" t="s">
        <v>22570</v>
      </c>
      <c r="O368" t="s">
        <v>22575</v>
      </c>
      <c r="P368" t="str">
        <f>_xlfn.XLOOKUP(orders_final[[#This Row],[Customer ID]], customers!$A$1:$A$1001, customers!$I$1:$I$1001, 0)</f>
        <v>No</v>
      </c>
    </row>
    <row r="369" spans="1:16" x14ac:dyDescent="0.3">
      <c r="A369" t="s">
        <v>2559</v>
      </c>
      <c r="B369" s="10">
        <v>44393</v>
      </c>
      <c r="C369" t="s">
        <v>2560</v>
      </c>
      <c r="D369" t="s">
        <v>6159</v>
      </c>
      <c r="E369">
        <v>2</v>
      </c>
      <c r="F369" t="s">
        <v>2561</v>
      </c>
      <c r="G369" t="s">
        <v>22573</v>
      </c>
      <c r="H369" t="s">
        <v>19</v>
      </c>
      <c r="I369" t="s">
        <v>6195</v>
      </c>
      <c r="J369" t="s">
        <v>6188</v>
      </c>
      <c r="K369">
        <v>0.2</v>
      </c>
      <c r="L369">
        <v>4.3650000000000002</v>
      </c>
      <c r="M369">
        <v>8.73</v>
      </c>
      <c r="N369" t="s">
        <v>22574</v>
      </c>
      <c r="O369" t="s">
        <v>22569</v>
      </c>
      <c r="P369" t="str">
        <f>_xlfn.XLOOKUP(orders_final[[#This Row],[Customer ID]], customers!$A$1:$A$1001, customers!$I$1:$I$1001, 0)</f>
        <v>Yes</v>
      </c>
    </row>
    <row r="370" spans="1:16" x14ac:dyDescent="0.3">
      <c r="A370" t="s">
        <v>2563</v>
      </c>
      <c r="B370" s="10">
        <v>44692</v>
      </c>
      <c r="C370" t="s">
        <v>2564</v>
      </c>
      <c r="D370" t="s">
        <v>6166</v>
      </c>
      <c r="E370">
        <v>2</v>
      </c>
      <c r="F370" t="s">
        <v>2565</v>
      </c>
      <c r="G370" t="s">
        <v>2566</v>
      </c>
      <c r="H370" t="s">
        <v>19</v>
      </c>
      <c r="I370" t="s">
        <v>6194</v>
      </c>
      <c r="J370" t="s">
        <v>6188</v>
      </c>
      <c r="K370">
        <v>2.5</v>
      </c>
      <c r="L370">
        <v>31.624999999999996</v>
      </c>
      <c r="M370">
        <v>63.249999999999993</v>
      </c>
      <c r="N370" t="s">
        <v>22570</v>
      </c>
      <c r="O370" t="s">
        <v>22569</v>
      </c>
      <c r="P370" t="str">
        <f>_xlfn.XLOOKUP(orders_final[[#This Row],[Customer ID]], customers!$A$1:$A$1001, customers!$I$1:$I$1001, 0)</f>
        <v>No</v>
      </c>
    </row>
    <row r="371" spans="1:16" x14ac:dyDescent="0.3">
      <c r="A371" t="s">
        <v>2569</v>
      </c>
      <c r="B371" s="10">
        <v>43500</v>
      </c>
      <c r="C371" t="s">
        <v>2570</v>
      </c>
      <c r="D371" t="s">
        <v>6176</v>
      </c>
      <c r="E371">
        <v>1</v>
      </c>
      <c r="F371" t="s">
        <v>2571</v>
      </c>
      <c r="G371" t="s">
        <v>22573</v>
      </c>
      <c r="H371" t="s">
        <v>19</v>
      </c>
      <c r="I371" t="s">
        <v>6194</v>
      </c>
      <c r="J371" t="s">
        <v>6186</v>
      </c>
      <c r="K371">
        <v>0.5</v>
      </c>
      <c r="L371">
        <v>8.91</v>
      </c>
      <c r="M371">
        <v>8.91</v>
      </c>
      <c r="N371" t="s">
        <v>22570</v>
      </c>
      <c r="O371" t="s">
        <v>22572</v>
      </c>
      <c r="P371" t="str">
        <f>_xlfn.XLOOKUP(orders_final[[#This Row],[Customer ID]], customers!$A$1:$A$1001, customers!$I$1:$I$1001, 0)</f>
        <v>Yes</v>
      </c>
    </row>
    <row r="372" spans="1:16" x14ac:dyDescent="0.3">
      <c r="A372" t="s">
        <v>2573</v>
      </c>
      <c r="B372" s="10">
        <v>43501</v>
      </c>
      <c r="C372" t="s">
        <v>2574</v>
      </c>
      <c r="D372" t="s">
        <v>6183</v>
      </c>
      <c r="E372">
        <v>2</v>
      </c>
      <c r="F372" t="s">
        <v>2575</v>
      </c>
      <c r="G372" t="s">
        <v>2576</v>
      </c>
      <c r="H372" t="s">
        <v>19</v>
      </c>
      <c r="I372" t="s">
        <v>6194</v>
      </c>
      <c r="J372" t="s">
        <v>6187</v>
      </c>
      <c r="K372">
        <v>1</v>
      </c>
      <c r="L372">
        <v>12.15</v>
      </c>
      <c r="M372">
        <v>24.3</v>
      </c>
      <c r="N372" t="s">
        <v>22570</v>
      </c>
      <c r="O372" t="s">
        <v>22575</v>
      </c>
      <c r="P372" t="str">
        <f>_xlfn.XLOOKUP(orders_final[[#This Row],[Customer ID]], customers!$A$1:$A$1001, customers!$I$1:$I$1001, 0)</f>
        <v>Yes</v>
      </c>
    </row>
    <row r="373" spans="1:16" x14ac:dyDescent="0.3">
      <c r="A373" t="s">
        <v>2579</v>
      </c>
      <c r="B373" s="10">
        <v>44705</v>
      </c>
      <c r="C373" t="s">
        <v>2580</v>
      </c>
      <c r="D373" t="s">
        <v>6180</v>
      </c>
      <c r="E373">
        <v>6</v>
      </c>
      <c r="F373" t="s">
        <v>2581</v>
      </c>
      <c r="G373" t="s">
        <v>2582</v>
      </c>
      <c r="H373" t="s">
        <v>19</v>
      </c>
      <c r="I373" t="s">
        <v>6193</v>
      </c>
      <c r="J373" t="s">
        <v>6186</v>
      </c>
      <c r="K373">
        <v>0.5</v>
      </c>
      <c r="L373">
        <v>7.77</v>
      </c>
      <c r="M373">
        <v>46.62</v>
      </c>
      <c r="N373" t="s">
        <v>22571</v>
      </c>
      <c r="O373" t="s">
        <v>22572</v>
      </c>
      <c r="P373" t="str">
        <f>_xlfn.XLOOKUP(orders_final[[#This Row],[Customer ID]], customers!$A$1:$A$1001, customers!$I$1:$I$1001, 0)</f>
        <v>Yes</v>
      </c>
    </row>
    <row r="374" spans="1:16" x14ac:dyDescent="0.3">
      <c r="A374" t="s">
        <v>2585</v>
      </c>
      <c r="B374" s="10">
        <v>44108</v>
      </c>
      <c r="C374" t="s">
        <v>2586</v>
      </c>
      <c r="D374" t="s">
        <v>6173</v>
      </c>
      <c r="E374">
        <v>6</v>
      </c>
      <c r="F374" t="s">
        <v>2587</v>
      </c>
      <c r="G374" t="s">
        <v>2588</v>
      </c>
      <c r="H374" t="s">
        <v>19</v>
      </c>
      <c r="I374" t="s">
        <v>6192</v>
      </c>
      <c r="J374" t="s">
        <v>6186</v>
      </c>
      <c r="K374">
        <v>0.5</v>
      </c>
      <c r="L374">
        <v>7.169999999999999</v>
      </c>
      <c r="M374">
        <v>43.019999999999996</v>
      </c>
      <c r="N374" t="s">
        <v>22568</v>
      </c>
      <c r="O374" t="s">
        <v>22572</v>
      </c>
      <c r="P374" t="str">
        <f>_xlfn.XLOOKUP(orders_final[[#This Row],[Customer ID]], customers!$A$1:$A$1001, customers!$I$1:$I$1001, 0)</f>
        <v>No</v>
      </c>
    </row>
    <row r="375" spans="1:16" x14ac:dyDescent="0.3">
      <c r="A375" t="s">
        <v>2591</v>
      </c>
      <c r="B375" s="10">
        <v>44742</v>
      </c>
      <c r="C375" t="s">
        <v>2592</v>
      </c>
      <c r="D375" t="s">
        <v>6158</v>
      </c>
      <c r="E375">
        <v>3</v>
      </c>
      <c r="F375" t="s">
        <v>2593</v>
      </c>
      <c r="G375" t="s">
        <v>22573</v>
      </c>
      <c r="H375" t="s">
        <v>318</v>
      </c>
      <c r="I375" t="s">
        <v>6193</v>
      </c>
      <c r="J375" t="s">
        <v>6187</v>
      </c>
      <c r="K375">
        <v>0.5</v>
      </c>
      <c r="L375">
        <v>5.97</v>
      </c>
      <c r="M375">
        <v>17.91</v>
      </c>
      <c r="N375" t="s">
        <v>22571</v>
      </c>
      <c r="O375" t="s">
        <v>22575</v>
      </c>
      <c r="P375" t="str">
        <f>_xlfn.XLOOKUP(orders_final[[#This Row],[Customer ID]], customers!$A$1:$A$1001, customers!$I$1:$I$1001, 0)</f>
        <v>Yes</v>
      </c>
    </row>
    <row r="376" spans="1:16" x14ac:dyDescent="0.3">
      <c r="A376" t="s">
        <v>2597</v>
      </c>
      <c r="B376" s="10">
        <v>44125</v>
      </c>
      <c r="C376" t="s">
        <v>2598</v>
      </c>
      <c r="D376" t="s">
        <v>6161</v>
      </c>
      <c r="E376">
        <v>4</v>
      </c>
      <c r="F376" t="s">
        <v>2599</v>
      </c>
      <c r="G376" t="s">
        <v>2600</v>
      </c>
      <c r="H376" t="s">
        <v>19</v>
      </c>
      <c r="I376" t="s">
        <v>6195</v>
      </c>
      <c r="J376" t="s">
        <v>6186</v>
      </c>
      <c r="K376">
        <v>0.5</v>
      </c>
      <c r="L376">
        <v>9.51</v>
      </c>
      <c r="M376">
        <v>38.04</v>
      </c>
      <c r="N376" t="s">
        <v>22574</v>
      </c>
      <c r="O376" t="s">
        <v>22572</v>
      </c>
      <c r="P376" t="str">
        <f>_xlfn.XLOOKUP(orders_final[[#This Row],[Customer ID]], customers!$A$1:$A$1001, customers!$I$1:$I$1001, 0)</f>
        <v>Yes</v>
      </c>
    </row>
    <row r="377" spans="1:16" x14ac:dyDescent="0.3">
      <c r="A377" t="s">
        <v>2603</v>
      </c>
      <c r="B377" s="10">
        <v>44120</v>
      </c>
      <c r="C377" t="s">
        <v>2604</v>
      </c>
      <c r="D377" t="s">
        <v>6152</v>
      </c>
      <c r="E377">
        <v>2</v>
      </c>
      <c r="F377" t="s">
        <v>2605</v>
      </c>
      <c r="G377" t="s">
        <v>2606</v>
      </c>
      <c r="H377" t="s">
        <v>19</v>
      </c>
      <c r="I377" t="s">
        <v>6193</v>
      </c>
      <c r="J377" t="s">
        <v>6188</v>
      </c>
      <c r="K377">
        <v>0.2</v>
      </c>
      <c r="L377">
        <v>3.375</v>
      </c>
      <c r="M377">
        <v>6.75</v>
      </c>
      <c r="N377" t="s">
        <v>22571</v>
      </c>
      <c r="O377" t="s">
        <v>22569</v>
      </c>
      <c r="P377" t="str">
        <f>_xlfn.XLOOKUP(orders_final[[#This Row],[Customer ID]], customers!$A$1:$A$1001, customers!$I$1:$I$1001, 0)</f>
        <v>Yes</v>
      </c>
    </row>
    <row r="378" spans="1:16" x14ac:dyDescent="0.3">
      <c r="A378" t="s">
        <v>2609</v>
      </c>
      <c r="B378" s="10">
        <v>44097</v>
      </c>
      <c r="C378" t="s">
        <v>2610</v>
      </c>
      <c r="D378" t="s">
        <v>6146</v>
      </c>
      <c r="E378">
        <v>1</v>
      </c>
      <c r="F378" t="s">
        <v>2611</v>
      </c>
      <c r="G378" t="s">
        <v>2612</v>
      </c>
      <c r="H378" t="s">
        <v>19</v>
      </c>
      <c r="I378" t="s">
        <v>6192</v>
      </c>
      <c r="J378" t="s">
        <v>6188</v>
      </c>
      <c r="K378">
        <v>0.5</v>
      </c>
      <c r="L378">
        <v>5.97</v>
      </c>
      <c r="M378">
        <v>5.97</v>
      </c>
      <c r="N378" t="s">
        <v>22568</v>
      </c>
      <c r="O378" t="s">
        <v>22569</v>
      </c>
      <c r="P378" t="str">
        <f>_xlfn.XLOOKUP(orders_final[[#This Row],[Customer ID]], customers!$A$1:$A$1001, customers!$I$1:$I$1001, 0)</f>
        <v>Yes</v>
      </c>
    </row>
    <row r="379" spans="1:16" x14ac:dyDescent="0.3">
      <c r="A379" t="s">
        <v>2615</v>
      </c>
      <c r="B379" s="10">
        <v>43532</v>
      </c>
      <c r="C379" t="s">
        <v>2616</v>
      </c>
      <c r="D379" t="s">
        <v>6163</v>
      </c>
      <c r="E379">
        <v>3</v>
      </c>
      <c r="F379" t="s">
        <v>2617</v>
      </c>
      <c r="G379" t="s">
        <v>2618</v>
      </c>
      <c r="H379" t="s">
        <v>318</v>
      </c>
      <c r="I379" t="s">
        <v>6192</v>
      </c>
      <c r="J379" t="s">
        <v>6187</v>
      </c>
      <c r="K379">
        <v>0.2</v>
      </c>
      <c r="L379">
        <v>2.6849999999999996</v>
      </c>
      <c r="M379">
        <v>8.0549999999999997</v>
      </c>
      <c r="N379" t="s">
        <v>22568</v>
      </c>
      <c r="O379" t="s">
        <v>22575</v>
      </c>
      <c r="P379" t="str">
        <f>_xlfn.XLOOKUP(orders_final[[#This Row],[Customer ID]], customers!$A$1:$A$1001, customers!$I$1:$I$1001, 0)</f>
        <v>No</v>
      </c>
    </row>
    <row r="380" spans="1:16" x14ac:dyDescent="0.3">
      <c r="A380" t="s">
        <v>2621</v>
      </c>
      <c r="B380" s="10">
        <v>44377</v>
      </c>
      <c r="C380" t="s">
        <v>2622</v>
      </c>
      <c r="D380" t="s">
        <v>6180</v>
      </c>
      <c r="E380">
        <v>3</v>
      </c>
      <c r="F380" t="s">
        <v>2623</v>
      </c>
      <c r="G380" t="s">
        <v>2624</v>
      </c>
      <c r="H380" t="s">
        <v>318</v>
      </c>
      <c r="I380" t="s">
        <v>6193</v>
      </c>
      <c r="J380" t="s">
        <v>6186</v>
      </c>
      <c r="K380">
        <v>0.5</v>
      </c>
      <c r="L380">
        <v>7.77</v>
      </c>
      <c r="M380">
        <v>23.31</v>
      </c>
      <c r="N380" t="s">
        <v>22571</v>
      </c>
      <c r="O380" t="s">
        <v>22572</v>
      </c>
      <c r="P380" t="str">
        <f>_xlfn.XLOOKUP(orders_final[[#This Row],[Customer ID]], customers!$A$1:$A$1001, customers!$I$1:$I$1001, 0)</f>
        <v>Yes</v>
      </c>
    </row>
    <row r="381" spans="1:16" x14ac:dyDescent="0.3">
      <c r="A381" t="s">
        <v>2627</v>
      </c>
      <c r="B381" s="10">
        <v>43690</v>
      </c>
      <c r="C381" t="s">
        <v>2628</v>
      </c>
      <c r="D381" t="s">
        <v>6173</v>
      </c>
      <c r="E381">
        <v>6</v>
      </c>
      <c r="F381" t="s">
        <v>2629</v>
      </c>
      <c r="G381" t="s">
        <v>2630</v>
      </c>
      <c r="H381" t="s">
        <v>28</v>
      </c>
      <c r="I381" t="s">
        <v>6192</v>
      </c>
      <c r="J381" t="s">
        <v>6186</v>
      </c>
      <c r="K381">
        <v>0.5</v>
      </c>
      <c r="L381">
        <v>7.169999999999999</v>
      </c>
      <c r="M381">
        <v>43.019999999999996</v>
      </c>
      <c r="N381" t="s">
        <v>22568</v>
      </c>
      <c r="O381" t="s">
        <v>22572</v>
      </c>
      <c r="P381" t="str">
        <f>_xlfn.XLOOKUP(orders_final[[#This Row],[Customer ID]], customers!$A$1:$A$1001, customers!$I$1:$I$1001, 0)</f>
        <v>Yes</v>
      </c>
    </row>
    <row r="382" spans="1:16" x14ac:dyDescent="0.3">
      <c r="A382" t="s">
        <v>2632</v>
      </c>
      <c r="B382" s="10">
        <v>44249</v>
      </c>
      <c r="C382" t="s">
        <v>2331</v>
      </c>
      <c r="D382" t="s">
        <v>6169</v>
      </c>
      <c r="E382">
        <v>3</v>
      </c>
      <c r="F382" t="s">
        <v>2332</v>
      </c>
      <c r="G382" t="s">
        <v>22573</v>
      </c>
      <c r="H382" t="s">
        <v>19</v>
      </c>
      <c r="I382" t="s">
        <v>6195</v>
      </c>
      <c r="J382" t="s">
        <v>6187</v>
      </c>
      <c r="K382">
        <v>0.5</v>
      </c>
      <c r="L382">
        <v>7.77</v>
      </c>
      <c r="M382">
        <v>23.31</v>
      </c>
      <c r="N382" t="s">
        <v>22574</v>
      </c>
      <c r="O382" t="s">
        <v>22575</v>
      </c>
      <c r="P382" t="str">
        <f>_xlfn.XLOOKUP(orders_final[[#This Row],[Customer ID]], customers!$A$1:$A$1001, customers!$I$1:$I$1001, 0)</f>
        <v>No</v>
      </c>
    </row>
    <row r="383" spans="1:16" x14ac:dyDescent="0.3">
      <c r="A383" t="s">
        <v>2638</v>
      </c>
      <c r="B383" s="10">
        <v>44646</v>
      </c>
      <c r="C383" t="s">
        <v>2639</v>
      </c>
      <c r="D383" t="s">
        <v>6154</v>
      </c>
      <c r="E383">
        <v>5</v>
      </c>
      <c r="F383" t="s">
        <v>2640</v>
      </c>
      <c r="G383" t="s">
        <v>2641</v>
      </c>
      <c r="H383" t="s">
        <v>19</v>
      </c>
      <c r="I383" t="s">
        <v>6193</v>
      </c>
      <c r="J383" t="s">
        <v>6187</v>
      </c>
      <c r="K383">
        <v>0.2</v>
      </c>
      <c r="L383">
        <v>2.9849999999999999</v>
      </c>
      <c r="M383">
        <v>14.924999999999999</v>
      </c>
      <c r="N383" t="s">
        <v>22571</v>
      </c>
      <c r="O383" t="s">
        <v>22575</v>
      </c>
      <c r="P383" t="str">
        <f>_xlfn.XLOOKUP(orders_final[[#This Row],[Customer ID]], customers!$A$1:$A$1001, customers!$I$1:$I$1001, 0)</f>
        <v>Yes</v>
      </c>
    </row>
    <row r="384" spans="1:16" x14ac:dyDescent="0.3">
      <c r="A384" t="s">
        <v>2644</v>
      </c>
      <c r="B384" s="10">
        <v>43840</v>
      </c>
      <c r="C384" t="s">
        <v>2645</v>
      </c>
      <c r="D384" t="s">
        <v>6144</v>
      </c>
      <c r="E384">
        <v>3</v>
      </c>
      <c r="F384" t="s">
        <v>2646</v>
      </c>
      <c r="G384" t="s">
        <v>2647</v>
      </c>
      <c r="H384" t="s">
        <v>19</v>
      </c>
      <c r="I384" t="s">
        <v>6194</v>
      </c>
      <c r="J384" t="s">
        <v>6187</v>
      </c>
      <c r="K384">
        <v>0.5</v>
      </c>
      <c r="L384">
        <v>7.29</v>
      </c>
      <c r="M384">
        <v>21.87</v>
      </c>
      <c r="N384" t="s">
        <v>22570</v>
      </c>
      <c r="O384" t="s">
        <v>22575</v>
      </c>
      <c r="P384" t="str">
        <f>_xlfn.XLOOKUP(orders_final[[#This Row],[Customer ID]], customers!$A$1:$A$1001, customers!$I$1:$I$1001, 0)</f>
        <v>No</v>
      </c>
    </row>
    <row r="385" spans="1:16" x14ac:dyDescent="0.3">
      <c r="A385" t="s">
        <v>2650</v>
      </c>
      <c r="B385" s="10">
        <v>43586</v>
      </c>
      <c r="C385" t="s">
        <v>2651</v>
      </c>
      <c r="D385" t="s">
        <v>6176</v>
      </c>
      <c r="E385">
        <v>6</v>
      </c>
      <c r="F385" t="s">
        <v>2652</v>
      </c>
      <c r="G385" t="s">
        <v>22573</v>
      </c>
      <c r="H385" t="s">
        <v>19</v>
      </c>
      <c r="I385" t="s">
        <v>6194</v>
      </c>
      <c r="J385" t="s">
        <v>6186</v>
      </c>
      <c r="K385">
        <v>0.5</v>
      </c>
      <c r="L385">
        <v>8.91</v>
      </c>
      <c r="M385">
        <v>53.46</v>
      </c>
      <c r="N385" t="s">
        <v>22570</v>
      </c>
      <c r="O385" t="s">
        <v>22572</v>
      </c>
      <c r="P385" t="str">
        <f>_xlfn.XLOOKUP(orders_final[[#This Row],[Customer ID]], customers!$A$1:$A$1001, customers!$I$1:$I$1001, 0)</f>
        <v>Yes</v>
      </c>
    </row>
    <row r="386" spans="1:16" x14ac:dyDescent="0.3">
      <c r="A386" t="s">
        <v>2655</v>
      </c>
      <c r="B386" s="10">
        <v>43870</v>
      </c>
      <c r="C386" t="s">
        <v>2656</v>
      </c>
      <c r="D386" t="s">
        <v>6182</v>
      </c>
      <c r="E386">
        <v>4</v>
      </c>
      <c r="F386" t="s">
        <v>2657</v>
      </c>
      <c r="G386" t="s">
        <v>22573</v>
      </c>
      <c r="H386" t="s">
        <v>19</v>
      </c>
      <c r="I386" t="s">
        <v>6193</v>
      </c>
      <c r="J386" t="s">
        <v>6186</v>
      </c>
      <c r="K386">
        <v>2.5</v>
      </c>
      <c r="L386">
        <v>29.784999999999997</v>
      </c>
      <c r="M386">
        <v>119.13999999999999</v>
      </c>
      <c r="N386" t="s">
        <v>22571</v>
      </c>
      <c r="O386" t="s">
        <v>22572</v>
      </c>
      <c r="P386" t="str">
        <f>_xlfn.XLOOKUP(orders_final[[#This Row],[Customer ID]], customers!$A$1:$A$1001, customers!$I$1:$I$1001, 0)</f>
        <v>No</v>
      </c>
    </row>
    <row r="387" spans="1:16" x14ac:dyDescent="0.3">
      <c r="A387" t="s">
        <v>2660</v>
      </c>
      <c r="B387" s="10">
        <v>44559</v>
      </c>
      <c r="C387" t="s">
        <v>2661</v>
      </c>
      <c r="D387" t="s">
        <v>6160</v>
      </c>
      <c r="E387">
        <v>5</v>
      </c>
      <c r="F387" t="s">
        <v>2662</v>
      </c>
      <c r="G387" t="s">
        <v>2663</v>
      </c>
      <c r="H387" t="s">
        <v>19</v>
      </c>
      <c r="I387" t="s">
        <v>6195</v>
      </c>
      <c r="J387" t="s">
        <v>6188</v>
      </c>
      <c r="K387">
        <v>0.5</v>
      </c>
      <c r="L387">
        <v>8.73</v>
      </c>
      <c r="M387">
        <v>43.650000000000006</v>
      </c>
      <c r="N387" t="s">
        <v>22574</v>
      </c>
      <c r="O387" t="s">
        <v>22569</v>
      </c>
      <c r="P387" t="str">
        <f>_xlfn.XLOOKUP(orders_final[[#This Row],[Customer ID]], customers!$A$1:$A$1001, customers!$I$1:$I$1001, 0)</f>
        <v>Yes</v>
      </c>
    </row>
    <row r="388" spans="1:16" x14ac:dyDescent="0.3">
      <c r="A388" t="s">
        <v>2666</v>
      </c>
      <c r="B388" s="10">
        <v>44083</v>
      </c>
      <c r="C388" t="s">
        <v>2667</v>
      </c>
      <c r="D388" t="s">
        <v>6154</v>
      </c>
      <c r="E388">
        <v>6</v>
      </c>
      <c r="F388" t="s">
        <v>2668</v>
      </c>
      <c r="G388" t="s">
        <v>22573</v>
      </c>
      <c r="H388" t="s">
        <v>19</v>
      </c>
      <c r="I388" t="s">
        <v>6193</v>
      </c>
      <c r="J388" t="s">
        <v>6187</v>
      </c>
      <c r="K388">
        <v>0.2</v>
      </c>
      <c r="L388">
        <v>2.9849999999999999</v>
      </c>
      <c r="M388">
        <v>17.91</v>
      </c>
      <c r="N388" t="s">
        <v>22571</v>
      </c>
      <c r="O388" t="s">
        <v>22575</v>
      </c>
      <c r="P388" t="str">
        <f>_xlfn.XLOOKUP(orders_final[[#This Row],[Customer ID]], customers!$A$1:$A$1001, customers!$I$1:$I$1001, 0)</f>
        <v>Yes</v>
      </c>
    </row>
    <row r="389" spans="1:16" x14ac:dyDescent="0.3">
      <c r="A389" t="s">
        <v>2671</v>
      </c>
      <c r="B389" s="10">
        <v>44455</v>
      </c>
      <c r="C389" t="s">
        <v>2672</v>
      </c>
      <c r="D389" t="s">
        <v>6171</v>
      </c>
      <c r="E389">
        <v>5</v>
      </c>
      <c r="F389" t="s">
        <v>2673</v>
      </c>
      <c r="G389" t="s">
        <v>2674</v>
      </c>
      <c r="H389" t="s">
        <v>19</v>
      </c>
      <c r="I389" t="s">
        <v>6194</v>
      </c>
      <c r="J389" t="s">
        <v>6186</v>
      </c>
      <c r="K389">
        <v>1</v>
      </c>
      <c r="L389">
        <v>14.85</v>
      </c>
      <c r="M389">
        <v>74.25</v>
      </c>
      <c r="N389" t="s">
        <v>22570</v>
      </c>
      <c r="O389" t="s">
        <v>22572</v>
      </c>
      <c r="P389" t="str">
        <f>_xlfn.XLOOKUP(orders_final[[#This Row],[Customer ID]], customers!$A$1:$A$1001, customers!$I$1:$I$1001, 0)</f>
        <v>Yes</v>
      </c>
    </row>
    <row r="390" spans="1:16" x14ac:dyDescent="0.3">
      <c r="A390" t="s">
        <v>2677</v>
      </c>
      <c r="B390" s="10">
        <v>44130</v>
      </c>
      <c r="C390" t="s">
        <v>2678</v>
      </c>
      <c r="D390" t="s">
        <v>6150</v>
      </c>
      <c r="E390">
        <v>3</v>
      </c>
      <c r="F390" t="s">
        <v>2679</v>
      </c>
      <c r="G390" t="s">
        <v>2680</v>
      </c>
      <c r="H390" t="s">
        <v>19</v>
      </c>
      <c r="I390" t="s">
        <v>6195</v>
      </c>
      <c r="J390" t="s">
        <v>6187</v>
      </c>
      <c r="K390">
        <v>0.2</v>
      </c>
      <c r="L390">
        <v>3.8849999999999998</v>
      </c>
      <c r="M390">
        <v>11.654999999999999</v>
      </c>
      <c r="N390" t="s">
        <v>22574</v>
      </c>
      <c r="O390" t="s">
        <v>22575</v>
      </c>
      <c r="P390" t="str">
        <f>_xlfn.XLOOKUP(orders_final[[#This Row],[Customer ID]], customers!$A$1:$A$1001, customers!$I$1:$I$1001, 0)</f>
        <v>Yes</v>
      </c>
    </row>
    <row r="391" spans="1:16" x14ac:dyDescent="0.3">
      <c r="A391" t="s">
        <v>2683</v>
      </c>
      <c r="B391" s="10">
        <v>43536</v>
      </c>
      <c r="C391" t="s">
        <v>2684</v>
      </c>
      <c r="D391" t="s">
        <v>6169</v>
      </c>
      <c r="E391">
        <v>3</v>
      </c>
      <c r="F391" t="s">
        <v>2685</v>
      </c>
      <c r="G391" t="s">
        <v>2686</v>
      </c>
      <c r="H391" t="s">
        <v>19</v>
      </c>
      <c r="I391" t="s">
        <v>6195</v>
      </c>
      <c r="J391" t="s">
        <v>6187</v>
      </c>
      <c r="K391">
        <v>0.5</v>
      </c>
      <c r="L391">
        <v>7.77</v>
      </c>
      <c r="M391">
        <v>23.31</v>
      </c>
      <c r="N391" t="s">
        <v>22574</v>
      </c>
      <c r="O391" t="s">
        <v>22575</v>
      </c>
      <c r="P391" t="str">
        <f>_xlfn.XLOOKUP(orders_final[[#This Row],[Customer ID]], customers!$A$1:$A$1001, customers!$I$1:$I$1001, 0)</f>
        <v>Yes</v>
      </c>
    </row>
    <row r="392" spans="1:16" x14ac:dyDescent="0.3">
      <c r="A392" t="s">
        <v>2689</v>
      </c>
      <c r="B392" s="10">
        <v>44245</v>
      </c>
      <c r="C392" t="s">
        <v>2690</v>
      </c>
      <c r="D392" t="s">
        <v>6144</v>
      </c>
      <c r="E392">
        <v>2</v>
      </c>
      <c r="F392" t="s">
        <v>2691</v>
      </c>
      <c r="G392" t="s">
        <v>2692</v>
      </c>
      <c r="H392" t="s">
        <v>19</v>
      </c>
      <c r="I392" t="s">
        <v>6194</v>
      </c>
      <c r="J392" t="s">
        <v>6187</v>
      </c>
      <c r="K392">
        <v>0.5</v>
      </c>
      <c r="L392">
        <v>7.29</v>
      </c>
      <c r="M392">
        <v>14.58</v>
      </c>
      <c r="N392" t="s">
        <v>22570</v>
      </c>
      <c r="O392" t="s">
        <v>22575</v>
      </c>
      <c r="P392" t="str">
        <f>_xlfn.XLOOKUP(orders_final[[#This Row],[Customer ID]], customers!$A$1:$A$1001, customers!$I$1:$I$1001, 0)</f>
        <v>Yes</v>
      </c>
    </row>
    <row r="393" spans="1:16" x14ac:dyDescent="0.3">
      <c r="A393" t="s">
        <v>2694</v>
      </c>
      <c r="B393" s="10">
        <v>44133</v>
      </c>
      <c r="C393" t="s">
        <v>2695</v>
      </c>
      <c r="D393" t="s">
        <v>6157</v>
      </c>
      <c r="E393">
        <v>2</v>
      </c>
      <c r="F393" t="s">
        <v>2696</v>
      </c>
      <c r="G393" t="s">
        <v>2697</v>
      </c>
      <c r="H393" t="s">
        <v>19</v>
      </c>
      <c r="I393" t="s">
        <v>6193</v>
      </c>
      <c r="J393" t="s">
        <v>6188</v>
      </c>
      <c r="K393">
        <v>0.5</v>
      </c>
      <c r="L393">
        <v>6.75</v>
      </c>
      <c r="M393">
        <v>13.5</v>
      </c>
      <c r="N393" t="s">
        <v>22571</v>
      </c>
      <c r="O393" t="s">
        <v>22569</v>
      </c>
      <c r="P393" t="str">
        <f>_xlfn.XLOOKUP(orders_final[[#This Row],[Customer ID]], customers!$A$1:$A$1001, customers!$I$1:$I$1001, 0)</f>
        <v>No</v>
      </c>
    </row>
    <row r="394" spans="1:16" x14ac:dyDescent="0.3">
      <c r="A394" t="s">
        <v>2699</v>
      </c>
      <c r="B394" s="10">
        <v>44445</v>
      </c>
      <c r="C394" t="s">
        <v>2700</v>
      </c>
      <c r="D394" t="s">
        <v>6171</v>
      </c>
      <c r="E394">
        <v>6</v>
      </c>
      <c r="F394" t="s">
        <v>2701</v>
      </c>
      <c r="G394" t="s">
        <v>2702</v>
      </c>
      <c r="H394" t="s">
        <v>19</v>
      </c>
      <c r="I394" t="s">
        <v>6194</v>
      </c>
      <c r="J394" t="s">
        <v>6186</v>
      </c>
      <c r="K394">
        <v>1</v>
      </c>
      <c r="L394">
        <v>14.85</v>
      </c>
      <c r="M394">
        <v>89.1</v>
      </c>
      <c r="N394" t="s">
        <v>22570</v>
      </c>
      <c r="O394" t="s">
        <v>22572</v>
      </c>
      <c r="P394" t="str">
        <f>_xlfn.XLOOKUP(orders_final[[#This Row],[Customer ID]], customers!$A$1:$A$1001, customers!$I$1:$I$1001, 0)</f>
        <v>No</v>
      </c>
    </row>
    <row r="395" spans="1:16" x14ac:dyDescent="0.3">
      <c r="A395" t="s">
        <v>2699</v>
      </c>
      <c r="B395" s="10">
        <v>44445</v>
      </c>
      <c r="C395" t="s">
        <v>2700</v>
      </c>
      <c r="D395" t="s">
        <v>6167</v>
      </c>
      <c r="E395">
        <v>1</v>
      </c>
      <c r="F395" t="s">
        <v>2701</v>
      </c>
      <c r="G395" t="s">
        <v>2702</v>
      </c>
      <c r="H395" t="s">
        <v>19</v>
      </c>
      <c r="I395" t="s">
        <v>6193</v>
      </c>
      <c r="J395" t="s">
        <v>6186</v>
      </c>
      <c r="K395">
        <v>0.2</v>
      </c>
      <c r="L395">
        <v>3.8849999999999998</v>
      </c>
      <c r="M395">
        <v>3.8849999999999998</v>
      </c>
      <c r="N395" t="s">
        <v>22571</v>
      </c>
      <c r="O395" t="s">
        <v>22572</v>
      </c>
      <c r="P395" t="str">
        <f>_xlfn.XLOOKUP(orders_final[[#This Row],[Customer ID]], customers!$A$1:$A$1001, customers!$I$1:$I$1001, 0)</f>
        <v>No</v>
      </c>
    </row>
    <row r="396" spans="1:16" x14ac:dyDescent="0.3">
      <c r="A396" t="s">
        <v>2710</v>
      </c>
      <c r="B396" s="10">
        <v>44083</v>
      </c>
      <c r="C396" t="s">
        <v>2711</v>
      </c>
      <c r="D396" t="s">
        <v>6142</v>
      </c>
      <c r="E396">
        <v>4</v>
      </c>
      <c r="F396" t="s">
        <v>2712</v>
      </c>
      <c r="G396" t="s">
        <v>2713</v>
      </c>
      <c r="H396" t="s">
        <v>19</v>
      </c>
      <c r="I396" t="s">
        <v>6192</v>
      </c>
      <c r="J396" t="s">
        <v>6186</v>
      </c>
      <c r="K396">
        <v>2.5</v>
      </c>
      <c r="L396">
        <v>27.484999999999996</v>
      </c>
      <c r="M396">
        <v>109.93999999999998</v>
      </c>
      <c r="N396" t="s">
        <v>22568</v>
      </c>
      <c r="O396" t="s">
        <v>22572</v>
      </c>
      <c r="P396" t="str">
        <f>_xlfn.XLOOKUP(orders_final[[#This Row],[Customer ID]], customers!$A$1:$A$1001, customers!$I$1:$I$1001, 0)</f>
        <v>No</v>
      </c>
    </row>
    <row r="397" spans="1:16" x14ac:dyDescent="0.3">
      <c r="A397" t="s">
        <v>2716</v>
      </c>
      <c r="B397" s="10">
        <v>44465</v>
      </c>
      <c r="C397" t="s">
        <v>2717</v>
      </c>
      <c r="D397" t="s">
        <v>6169</v>
      </c>
      <c r="E397">
        <v>6</v>
      </c>
      <c r="F397" t="s">
        <v>2718</v>
      </c>
      <c r="G397" t="s">
        <v>2719</v>
      </c>
      <c r="H397" t="s">
        <v>19</v>
      </c>
      <c r="I397" t="s">
        <v>6195</v>
      </c>
      <c r="J397" t="s">
        <v>6187</v>
      </c>
      <c r="K397">
        <v>0.5</v>
      </c>
      <c r="L397">
        <v>7.77</v>
      </c>
      <c r="M397">
        <v>46.62</v>
      </c>
      <c r="N397" t="s">
        <v>22574</v>
      </c>
      <c r="O397" t="s">
        <v>22575</v>
      </c>
      <c r="P397" t="str">
        <f>_xlfn.XLOOKUP(orders_final[[#This Row],[Customer ID]], customers!$A$1:$A$1001, customers!$I$1:$I$1001, 0)</f>
        <v>Yes</v>
      </c>
    </row>
    <row r="398" spans="1:16" x14ac:dyDescent="0.3">
      <c r="A398" t="s">
        <v>2721</v>
      </c>
      <c r="B398" s="10">
        <v>44140</v>
      </c>
      <c r="C398" t="s">
        <v>2722</v>
      </c>
      <c r="D398" t="s">
        <v>6180</v>
      </c>
      <c r="E398">
        <v>5</v>
      </c>
      <c r="F398" t="s">
        <v>2723</v>
      </c>
      <c r="G398" t="s">
        <v>2724</v>
      </c>
      <c r="H398" t="s">
        <v>19</v>
      </c>
      <c r="I398" t="s">
        <v>6193</v>
      </c>
      <c r="J398" t="s">
        <v>6186</v>
      </c>
      <c r="K398">
        <v>0.5</v>
      </c>
      <c r="L398">
        <v>7.77</v>
      </c>
      <c r="M398">
        <v>38.849999999999994</v>
      </c>
      <c r="N398" t="s">
        <v>22571</v>
      </c>
      <c r="O398" t="s">
        <v>22572</v>
      </c>
      <c r="P398" t="str">
        <f>_xlfn.XLOOKUP(orders_final[[#This Row],[Customer ID]], customers!$A$1:$A$1001, customers!$I$1:$I$1001, 0)</f>
        <v>No</v>
      </c>
    </row>
    <row r="399" spans="1:16" x14ac:dyDescent="0.3">
      <c r="A399" t="s">
        <v>2727</v>
      </c>
      <c r="B399" s="10">
        <v>43720</v>
      </c>
      <c r="C399" t="s">
        <v>2728</v>
      </c>
      <c r="D399" t="s">
        <v>6169</v>
      </c>
      <c r="E399">
        <v>4</v>
      </c>
      <c r="F399" t="s">
        <v>2729</v>
      </c>
      <c r="G399" t="s">
        <v>2730</v>
      </c>
      <c r="H399" t="s">
        <v>19</v>
      </c>
      <c r="I399" t="s">
        <v>6195</v>
      </c>
      <c r="J399" t="s">
        <v>6187</v>
      </c>
      <c r="K399">
        <v>0.5</v>
      </c>
      <c r="L399">
        <v>7.77</v>
      </c>
      <c r="M399">
        <v>31.08</v>
      </c>
      <c r="N399" t="s">
        <v>22574</v>
      </c>
      <c r="O399" t="s">
        <v>22575</v>
      </c>
      <c r="P399" t="str">
        <f>_xlfn.XLOOKUP(orders_final[[#This Row],[Customer ID]], customers!$A$1:$A$1001, customers!$I$1:$I$1001, 0)</f>
        <v>Yes</v>
      </c>
    </row>
    <row r="400" spans="1:16" x14ac:dyDescent="0.3">
      <c r="A400" t="s">
        <v>2733</v>
      </c>
      <c r="B400" s="10">
        <v>43677</v>
      </c>
      <c r="C400" t="s">
        <v>2734</v>
      </c>
      <c r="D400" t="s">
        <v>6154</v>
      </c>
      <c r="E400">
        <v>6</v>
      </c>
      <c r="F400" t="s">
        <v>2735</v>
      </c>
      <c r="G400" t="s">
        <v>2736</v>
      </c>
      <c r="H400" t="s">
        <v>19</v>
      </c>
      <c r="I400" t="s">
        <v>6193</v>
      </c>
      <c r="J400" t="s">
        <v>6187</v>
      </c>
      <c r="K400">
        <v>0.2</v>
      </c>
      <c r="L400">
        <v>2.9849999999999999</v>
      </c>
      <c r="M400">
        <v>17.91</v>
      </c>
      <c r="N400" t="s">
        <v>22571</v>
      </c>
      <c r="O400" t="s">
        <v>22575</v>
      </c>
      <c r="P400" t="str">
        <f>_xlfn.XLOOKUP(orders_final[[#This Row],[Customer ID]], customers!$A$1:$A$1001, customers!$I$1:$I$1001, 0)</f>
        <v>Yes</v>
      </c>
    </row>
    <row r="401" spans="1:16" x14ac:dyDescent="0.3">
      <c r="A401" t="s">
        <v>2739</v>
      </c>
      <c r="B401" s="10">
        <v>43539</v>
      </c>
      <c r="C401" t="s">
        <v>2740</v>
      </c>
      <c r="D401" t="s">
        <v>6185</v>
      </c>
      <c r="E401">
        <v>6</v>
      </c>
      <c r="F401" t="s">
        <v>2741</v>
      </c>
      <c r="G401" t="s">
        <v>2742</v>
      </c>
      <c r="H401" t="s">
        <v>28</v>
      </c>
      <c r="I401" t="s">
        <v>6194</v>
      </c>
      <c r="J401" t="s">
        <v>6187</v>
      </c>
      <c r="K401">
        <v>2.5</v>
      </c>
      <c r="L401">
        <v>27.945</v>
      </c>
      <c r="M401">
        <v>167.67000000000002</v>
      </c>
      <c r="N401" t="s">
        <v>22570</v>
      </c>
      <c r="O401" t="s">
        <v>22575</v>
      </c>
      <c r="P401" t="str">
        <f>_xlfn.XLOOKUP(orders_final[[#This Row],[Customer ID]], customers!$A$1:$A$1001, customers!$I$1:$I$1001, 0)</f>
        <v>No</v>
      </c>
    </row>
    <row r="402" spans="1:16" x14ac:dyDescent="0.3">
      <c r="A402" t="s">
        <v>2745</v>
      </c>
      <c r="B402" s="10">
        <v>44332</v>
      </c>
      <c r="C402" t="s">
        <v>2746</v>
      </c>
      <c r="D402" t="s">
        <v>6170</v>
      </c>
      <c r="E402">
        <v>4</v>
      </c>
      <c r="F402" t="s">
        <v>2747</v>
      </c>
      <c r="G402" t="s">
        <v>2748</v>
      </c>
      <c r="H402" t="s">
        <v>19</v>
      </c>
      <c r="I402" t="s">
        <v>6195</v>
      </c>
      <c r="J402" t="s">
        <v>6186</v>
      </c>
      <c r="K402">
        <v>1</v>
      </c>
      <c r="L402">
        <v>15.85</v>
      </c>
      <c r="M402">
        <v>63.4</v>
      </c>
      <c r="N402" t="s">
        <v>22574</v>
      </c>
      <c r="O402" t="s">
        <v>22572</v>
      </c>
      <c r="P402" t="str">
        <f>_xlfn.XLOOKUP(orders_final[[#This Row],[Customer ID]], customers!$A$1:$A$1001, customers!$I$1:$I$1001, 0)</f>
        <v>No</v>
      </c>
    </row>
    <row r="403" spans="1:16" x14ac:dyDescent="0.3">
      <c r="A403" t="s">
        <v>2751</v>
      </c>
      <c r="B403" s="10">
        <v>43591</v>
      </c>
      <c r="C403" t="s">
        <v>2752</v>
      </c>
      <c r="D403" t="s">
        <v>6159</v>
      </c>
      <c r="E403">
        <v>2</v>
      </c>
      <c r="F403" t="s">
        <v>2753</v>
      </c>
      <c r="G403" t="s">
        <v>2754</v>
      </c>
      <c r="H403" t="s">
        <v>19</v>
      </c>
      <c r="I403" t="s">
        <v>6195</v>
      </c>
      <c r="J403" t="s">
        <v>6188</v>
      </c>
      <c r="K403">
        <v>0.2</v>
      </c>
      <c r="L403">
        <v>4.3650000000000002</v>
      </c>
      <c r="M403">
        <v>8.73</v>
      </c>
      <c r="N403" t="s">
        <v>22574</v>
      </c>
      <c r="O403" t="s">
        <v>22569</v>
      </c>
      <c r="P403" t="str">
        <f>_xlfn.XLOOKUP(orders_final[[#This Row],[Customer ID]], customers!$A$1:$A$1001, customers!$I$1:$I$1001, 0)</f>
        <v>Yes</v>
      </c>
    </row>
    <row r="404" spans="1:16" x14ac:dyDescent="0.3">
      <c r="A404" t="s">
        <v>2757</v>
      </c>
      <c r="B404" s="10">
        <v>43502</v>
      </c>
      <c r="C404" t="s">
        <v>2758</v>
      </c>
      <c r="D404" t="s">
        <v>6177</v>
      </c>
      <c r="E404">
        <v>3</v>
      </c>
      <c r="F404" t="s">
        <v>2759</v>
      </c>
      <c r="G404" t="s">
        <v>2760</v>
      </c>
      <c r="H404" t="s">
        <v>19</v>
      </c>
      <c r="I404" t="s">
        <v>6192</v>
      </c>
      <c r="J404" t="s">
        <v>6187</v>
      </c>
      <c r="K404">
        <v>1</v>
      </c>
      <c r="L404">
        <v>8.9499999999999993</v>
      </c>
      <c r="M404">
        <v>26.849999999999998</v>
      </c>
      <c r="N404" t="s">
        <v>22568</v>
      </c>
      <c r="O404" t="s">
        <v>22575</v>
      </c>
      <c r="P404" t="str">
        <f>_xlfn.XLOOKUP(orders_final[[#This Row],[Customer ID]], customers!$A$1:$A$1001, customers!$I$1:$I$1001, 0)</f>
        <v>Yes</v>
      </c>
    </row>
    <row r="405" spans="1:16" x14ac:dyDescent="0.3">
      <c r="A405" t="s">
        <v>2763</v>
      </c>
      <c r="B405" s="10">
        <v>44295</v>
      </c>
      <c r="C405" t="s">
        <v>2764</v>
      </c>
      <c r="D405" t="s">
        <v>6145</v>
      </c>
      <c r="E405">
        <v>2</v>
      </c>
      <c r="F405" t="s">
        <v>2765</v>
      </c>
      <c r="G405" t="s">
        <v>2766</v>
      </c>
      <c r="H405" t="s">
        <v>19</v>
      </c>
      <c r="I405" t="s">
        <v>6195</v>
      </c>
      <c r="J405" t="s">
        <v>6186</v>
      </c>
      <c r="K405">
        <v>0.2</v>
      </c>
      <c r="L405">
        <v>4.7549999999999999</v>
      </c>
      <c r="M405">
        <v>9.51</v>
      </c>
      <c r="N405" t="s">
        <v>22574</v>
      </c>
      <c r="O405" t="s">
        <v>22572</v>
      </c>
      <c r="P405" t="str">
        <f>_xlfn.XLOOKUP(orders_final[[#This Row],[Customer ID]], customers!$A$1:$A$1001, customers!$I$1:$I$1001, 0)</f>
        <v>No</v>
      </c>
    </row>
    <row r="406" spans="1:16" x14ac:dyDescent="0.3">
      <c r="A406" t="s">
        <v>2769</v>
      </c>
      <c r="B406" s="10">
        <v>43971</v>
      </c>
      <c r="C406" t="s">
        <v>2770</v>
      </c>
      <c r="D406" t="s">
        <v>6147</v>
      </c>
      <c r="E406">
        <v>4</v>
      </c>
      <c r="F406" t="s">
        <v>2771</v>
      </c>
      <c r="G406" t="s">
        <v>2772</v>
      </c>
      <c r="H406" t="s">
        <v>318</v>
      </c>
      <c r="I406" t="s">
        <v>6193</v>
      </c>
      <c r="J406" t="s">
        <v>6187</v>
      </c>
      <c r="K406">
        <v>1</v>
      </c>
      <c r="L406">
        <v>9.9499999999999993</v>
      </c>
      <c r="M406">
        <v>39.799999999999997</v>
      </c>
      <c r="N406" t="s">
        <v>22571</v>
      </c>
      <c r="O406" t="s">
        <v>22575</v>
      </c>
      <c r="P406" t="str">
        <f>_xlfn.XLOOKUP(orders_final[[#This Row],[Customer ID]], customers!$A$1:$A$1001, customers!$I$1:$I$1001, 0)</f>
        <v>No</v>
      </c>
    </row>
    <row r="407" spans="1:16" x14ac:dyDescent="0.3">
      <c r="A407" t="s">
        <v>2775</v>
      </c>
      <c r="B407" s="10">
        <v>44167</v>
      </c>
      <c r="C407" t="s">
        <v>2776</v>
      </c>
      <c r="D407" t="s">
        <v>6139</v>
      </c>
      <c r="E407">
        <v>3</v>
      </c>
      <c r="F407" t="s">
        <v>2777</v>
      </c>
      <c r="G407" t="s">
        <v>2778</v>
      </c>
      <c r="H407" t="s">
        <v>19</v>
      </c>
      <c r="I407" t="s">
        <v>6194</v>
      </c>
      <c r="J407" t="s">
        <v>6188</v>
      </c>
      <c r="K407">
        <v>0.5</v>
      </c>
      <c r="L407">
        <v>8.25</v>
      </c>
      <c r="M407">
        <v>24.75</v>
      </c>
      <c r="N407" t="s">
        <v>22570</v>
      </c>
      <c r="O407" t="s">
        <v>22569</v>
      </c>
      <c r="P407" t="str">
        <f>_xlfn.XLOOKUP(orders_final[[#This Row],[Customer ID]], customers!$A$1:$A$1001, customers!$I$1:$I$1001, 0)</f>
        <v>Yes</v>
      </c>
    </row>
    <row r="408" spans="1:16" x14ac:dyDescent="0.3">
      <c r="A408" t="s">
        <v>2781</v>
      </c>
      <c r="B408" s="10">
        <v>44416</v>
      </c>
      <c r="C408" t="s">
        <v>2782</v>
      </c>
      <c r="D408" t="s">
        <v>6141</v>
      </c>
      <c r="E408">
        <v>5</v>
      </c>
      <c r="F408" t="s">
        <v>2783</v>
      </c>
      <c r="G408" t="s">
        <v>2784</v>
      </c>
      <c r="H408" t="s">
        <v>19</v>
      </c>
      <c r="I408" t="s">
        <v>6194</v>
      </c>
      <c r="J408" t="s">
        <v>6188</v>
      </c>
      <c r="K408">
        <v>1</v>
      </c>
      <c r="L408">
        <v>13.75</v>
      </c>
      <c r="M408">
        <v>68.75</v>
      </c>
      <c r="N408" t="s">
        <v>22570</v>
      </c>
      <c r="O408" t="s">
        <v>22569</v>
      </c>
      <c r="P408" t="str">
        <f>_xlfn.XLOOKUP(orders_final[[#This Row],[Customer ID]], customers!$A$1:$A$1001, customers!$I$1:$I$1001, 0)</f>
        <v>Yes</v>
      </c>
    </row>
    <row r="409" spans="1:16" x14ac:dyDescent="0.3">
      <c r="A409" t="s">
        <v>2787</v>
      </c>
      <c r="B409" s="10">
        <v>44595</v>
      </c>
      <c r="C409" t="s">
        <v>2788</v>
      </c>
      <c r="D409" t="s">
        <v>6139</v>
      </c>
      <c r="E409">
        <v>6</v>
      </c>
      <c r="F409" t="s">
        <v>2789</v>
      </c>
      <c r="G409" t="s">
        <v>22573</v>
      </c>
      <c r="H409" t="s">
        <v>318</v>
      </c>
      <c r="I409" t="s">
        <v>6194</v>
      </c>
      <c r="J409" t="s">
        <v>6188</v>
      </c>
      <c r="K409">
        <v>0.5</v>
      </c>
      <c r="L409">
        <v>8.25</v>
      </c>
      <c r="M409">
        <v>49.5</v>
      </c>
      <c r="N409" t="s">
        <v>22570</v>
      </c>
      <c r="O409" t="s">
        <v>22569</v>
      </c>
      <c r="P409" t="str">
        <f>_xlfn.XLOOKUP(orders_final[[#This Row],[Customer ID]], customers!$A$1:$A$1001, customers!$I$1:$I$1001, 0)</f>
        <v>No</v>
      </c>
    </row>
    <row r="410" spans="1:16" x14ac:dyDescent="0.3">
      <c r="A410" t="s">
        <v>2792</v>
      </c>
      <c r="B410" s="10">
        <v>44659</v>
      </c>
      <c r="C410" t="s">
        <v>2793</v>
      </c>
      <c r="D410" t="s">
        <v>6175</v>
      </c>
      <c r="E410">
        <v>2</v>
      </c>
      <c r="F410" t="s">
        <v>2794</v>
      </c>
      <c r="G410" t="s">
        <v>2795</v>
      </c>
      <c r="H410" t="s">
        <v>19</v>
      </c>
      <c r="I410" t="s">
        <v>6193</v>
      </c>
      <c r="J410" t="s">
        <v>6188</v>
      </c>
      <c r="K410">
        <v>2.5</v>
      </c>
      <c r="L410">
        <v>25.874999999999996</v>
      </c>
      <c r="M410">
        <v>51.749999999999993</v>
      </c>
      <c r="N410" t="s">
        <v>22571</v>
      </c>
      <c r="O410" t="s">
        <v>22569</v>
      </c>
      <c r="P410" t="str">
        <f>_xlfn.XLOOKUP(orders_final[[#This Row],[Customer ID]], customers!$A$1:$A$1001, customers!$I$1:$I$1001, 0)</f>
        <v>Yes</v>
      </c>
    </row>
    <row r="411" spans="1:16" x14ac:dyDescent="0.3">
      <c r="A411" t="s">
        <v>2798</v>
      </c>
      <c r="B411" s="10">
        <v>44203</v>
      </c>
      <c r="C411" t="s">
        <v>2799</v>
      </c>
      <c r="D411" t="s">
        <v>6170</v>
      </c>
      <c r="E411">
        <v>3</v>
      </c>
      <c r="F411" t="s">
        <v>2800</v>
      </c>
      <c r="G411" t="s">
        <v>22573</v>
      </c>
      <c r="H411" t="s">
        <v>318</v>
      </c>
      <c r="I411" t="s">
        <v>6195</v>
      </c>
      <c r="J411" t="s">
        <v>6186</v>
      </c>
      <c r="K411">
        <v>1</v>
      </c>
      <c r="L411">
        <v>15.85</v>
      </c>
      <c r="M411">
        <v>47.55</v>
      </c>
      <c r="N411" t="s">
        <v>22574</v>
      </c>
      <c r="O411" t="s">
        <v>22572</v>
      </c>
      <c r="P411" t="str">
        <f>_xlfn.XLOOKUP(orders_final[[#This Row],[Customer ID]], customers!$A$1:$A$1001, customers!$I$1:$I$1001, 0)</f>
        <v>Yes</v>
      </c>
    </row>
    <row r="412" spans="1:16" x14ac:dyDescent="0.3">
      <c r="A412" t="s">
        <v>2803</v>
      </c>
      <c r="B412" s="10">
        <v>44441</v>
      </c>
      <c r="C412" t="s">
        <v>2804</v>
      </c>
      <c r="D412" t="s">
        <v>6167</v>
      </c>
      <c r="E412">
        <v>4</v>
      </c>
      <c r="F412" t="s">
        <v>2805</v>
      </c>
      <c r="G412" t="s">
        <v>22573</v>
      </c>
      <c r="H412" t="s">
        <v>19</v>
      </c>
      <c r="I412" t="s">
        <v>6193</v>
      </c>
      <c r="J412" t="s">
        <v>6186</v>
      </c>
      <c r="K412">
        <v>0.2</v>
      </c>
      <c r="L412">
        <v>3.8849999999999998</v>
      </c>
      <c r="M412">
        <v>15.54</v>
      </c>
      <c r="N412" t="s">
        <v>22571</v>
      </c>
      <c r="O412" t="s">
        <v>22572</v>
      </c>
      <c r="P412" t="str">
        <f>_xlfn.XLOOKUP(orders_final[[#This Row],[Customer ID]], customers!$A$1:$A$1001, customers!$I$1:$I$1001, 0)</f>
        <v>No</v>
      </c>
    </row>
    <row r="413" spans="1:16" x14ac:dyDescent="0.3">
      <c r="A413" t="s">
        <v>2808</v>
      </c>
      <c r="B413" s="10">
        <v>44504</v>
      </c>
      <c r="C413" t="s">
        <v>2809</v>
      </c>
      <c r="D413" t="s">
        <v>6162</v>
      </c>
      <c r="E413">
        <v>6</v>
      </c>
      <c r="F413" t="s">
        <v>2810</v>
      </c>
      <c r="G413" t="s">
        <v>22573</v>
      </c>
      <c r="H413" t="s">
        <v>19</v>
      </c>
      <c r="I413" t="s">
        <v>6195</v>
      </c>
      <c r="J413" t="s">
        <v>6188</v>
      </c>
      <c r="K413">
        <v>1</v>
      </c>
      <c r="L413">
        <v>14.55</v>
      </c>
      <c r="M413">
        <v>87.300000000000011</v>
      </c>
      <c r="N413" t="s">
        <v>22574</v>
      </c>
      <c r="O413" t="s">
        <v>22569</v>
      </c>
      <c r="P413" t="str">
        <f>_xlfn.XLOOKUP(orders_final[[#This Row],[Customer ID]], customers!$A$1:$A$1001, customers!$I$1:$I$1001, 0)</f>
        <v>Yes</v>
      </c>
    </row>
    <row r="414" spans="1:16" x14ac:dyDescent="0.3">
      <c r="A414" t="s">
        <v>2813</v>
      </c>
      <c r="B414" s="10">
        <v>44410</v>
      </c>
      <c r="C414" t="s">
        <v>2814</v>
      </c>
      <c r="D414" t="s">
        <v>6155</v>
      </c>
      <c r="E414">
        <v>5</v>
      </c>
      <c r="F414" t="s">
        <v>2815</v>
      </c>
      <c r="G414" t="s">
        <v>22573</v>
      </c>
      <c r="H414" t="s">
        <v>19</v>
      </c>
      <c r="I414" t="s">
        <v>6193</v>
      </c>
      <c r="J414" t="s">
        <v>6188</v>
      </c>
      <c r="K414">
        <v>1</v>
      </c>
      <c r="L414">
        <v>11.25</v>
      </c>
      <c r="M414">
        <v>56.25</v>
      </c>
      <c r="N414" t="s">
        <v>22571</v>
      </c>
      <c r="O414" t="s">
        <v>22569</v>
      </c>
      <c r="P414" t="str">
        <f>_xlfn.XLOOKUP(orders_final[[#This Row],[Customer ID]], customers!$A$1:$A$1001, customers!$I$1:$I$1001, 0)</f>
        <v>Yes</v>
      </c>
    </row>
    <row r="415" spans="1:16" x14ac:dyDescent="0.3">
      <c r="A415" t="s">
        <v>2818</v>
      </c>
      <c r="B415" s="10">
        <v>43857</v>
      </c>
      <c r="C415" t="s">
        <v>2819</v>
      </c>
      <c r="D415" t="s">
        <v>6164</v>
      </c>
      <c r="E415">
        <v>1</v>
      </c>
      <c r="F415" t="s">
        <v>2820</v>
      </c>
      <c r="G415" t="s">
        <v>2821</v>
      </c>
      <c r="H415" t="s">
        <v>19</v>
      </c>
      <c r="I415" t="s">
        <v>6195</v>
      </c>
      <c r="J415" t="s">
        <v>6186</v>
      </c>
      <c r="K415">
        <v>2.5</v>
      </c>
      <c r="L415">
        <v>36.454999999999998</v>
      </c>
      <c r="M415">
        <v>36.454999999999998</v>
      </c>
      <c r="N415" t="s">
        <v>22574</v>
      </c>
      <c r="O415" t="s">
        <v>22572</v>
      </c>
      <c r="P415" t="str">
        <f>_xlfn.XLOOKUP(orders_final[[#This Row],[Customer ID]], customers!$A$1:$A$1001, customers!$I$1:$I$1001, 0)</f>
        <v>Yes</v>
      </c>
    </row>
    <row r="416" spans="1:16" x14ac:dyDescent="0.3">
      <c r="A416" t="s">
        <v>2824</v>
      </c>
      <c r="B416" s="10">
        <v>43802</v>
      </c>
      <c r="C416" t="s">
        <v>2825</v>
      </c>
      <c r="D416" t="s">
        <v>6178</v>
      </c>
      <c r="E416">
        <v>3</v>
      </c>
      <c r="F416" t="s">
        <v>2826</v>
      </c>
      <c r="G416" t="s">
        <v>22573</v>
      </c>
      <c r="H416" t="s">
        <v>19</v>
      </c>
      <c r="I416" t="s">
        <v>6192</v>
      </c>
      <c r="J416" t="s">
        <v>6186</v>
      </c>
      <c r="K416">
        <v>0.2</v>
      </c>
      <c r="L416">
        <v>3.5849999999999995</v>
      </c>
      <c r="M416">
        <v>10.754999999999999</v>
      </c>
      <c r="N416" t="s">
        <v>22568</v>
      </c>
      <c r="O416" t="s">
        <v>22572</v>
      </c>
      <c r="P416" t="str">
        <f>_xlfn.XLOOKUP(orders_final[[#This Row],[Customer ID]], customers!$A$1:$A$1001, customers!$I$1:$I$1001, 0)</f>
        <v>Yes</v>
      </c>
    </row>
    <row r="417" spans="1:16" x14ac:dyDescent="0.3">
      <c r="A417" t="s">
        <v>2829</v>
      </c>
      <c r="B417" s="10">
        <v>43683</v>
      </c>
      <c r="C417" t="s">
        <v>2830</v>
      </c>
      <c r="D417" t="s">
        <v>6174</v>
      </c>
      <c r="E417">
        <v>3</v>
      </c>
      <c r="F417" t="s">
        <v>2831</v>
      </c>
      <c r="G417" t="s">
        <v>2832</v>
      </c>
      <c r="H417" t="s">
        <v>19</v>
      </c>
      <c r="I417" t="s">
        <v>6192</v>
      </c>
      <c r="J417" t="s">
        <v>6188</v>
      </c>
      <c r="K417">
        <v>0.2</v>
      </c>
      <c r="L417">
        <v>2.9849999999999999</v>
      </c>
      <c r="M417">
        <v>8.9550000000000001</v>
      </c>
      <c r="N417" t="s">
        <v>22568</v>
      </c>
      <c r="O417" t="s">
        <v>22569</v>
      </c>
      <c r="P417" t="str">
        <f>_xlfn.XLOOKUP(orders_final[[#This Row],[Customer ID]], customers!$A$1:$A$1001, customers!$I$1:$I$1001, 0)</f>
        <v>No</v>
      </c>
    </row>
    <row r="418" spans="1:16" x14ac:dyDescent="0.3">
      <c r="A418" t="s">
        <v>2834</v>
      </c>
      <c r="B418" s="10">
        <v>43901</v>
      </c>
      <c r="C418" t="s">
        <v>2835</v>
      </c>
      <c r="D418" t="s">
        <v>6180</v>
      </c>
      <c r="E418">
        <v>3</v>
      </c>
      <c r="F418" t="s">
        <v>2836</v>
      </c>
      <c r="G418" t="s">
        <v>22573</v>
      </c>
      <c r="H418" t="s">
        <v>19</v>
      </c>
      <c r="I418" t="s">
        <v>6193</v>
      </c>
      <c r="J418" t="s">
        <v>6186</v>
      </c>
      <c r="K418">
        <v>0.5</v>
      </c>
      <c r="L418">
        <v>7.77</v>
      </c>
      <c r="M418">
        <v>23.31</v>
      </c>
      <c r="N418" t="s">
        <v>22571</v>
      </c>
      <c r="O418" t="s">
        <v>22572</v>
      </c>
      <c r="P418" t="str">
        <f>_xlfn.XLOOKUP(orders_final[[#This Row],[Customer ID]], customers!$A$1:$A$1001, customers!$I$1:$I$1001, 0)</f>
        <v>Yes</v>
      </c>
    </row>
    <row r="419" spans="1:16" x14ac:dyDescent="0.3">
      <c r="A419" t="s">
        <v>2839</v>
      </c>
      <c r="B419" s="10">
        <v>44457</v>
      </c>
      <c r="C419" t="s">
        <v>2840</v>
      </c>
      <c r="D419" t="s">
        <v>6182</v>
      </c>
      <c r="E419">
        <v>1</v>
      </c>
      <c r="F419" t="s">
        <v>2841</v>
      </c>
      <c r="G419" t="s">
        <v>22573</v>
      </c>
      <c r="H419" t="s">
        <v>19</v>
      </c>
      <c r="I419" t="s">
        <v>6193</v>
      </c>
      <c r="J419" t="s">
        <v>6186</v>
      </c>
      <c r="K419">
        <v>2.5</v>
      </c>
      <c r="L419">
        <v>29.784999999999997</v>
      </c>
      <c r="M419">
        <v>29.784999999999997</v>
      </c>
      <c r="N419" t="s">
        <v>22571</v>
      </c>
      <c r="O419" t="s">
        <v>22572</v>
      </c>
      <c r="P419" t="str">
        <f>_xlfn.XLOOKUP(orders_final[[#This Row],[Customer ID]], customers!$A$1:$A$1001, customers!$I$1:$I$1001, 0)</f>
        <v>Yes</v>
      </c>
    </row>
    <row r="420" spans="1:16" x14ac:dyDescent="0.3">
      <c r="A420" t="s">
        <v>2844</v>
      </c>
      <c r="B420" s="10">
        <v>44142</v>
      </c>
      <c r="C420" t="s">
        <v>2845</v>
      </c>
      <c r="D420" t="s">
        <v>6182</v>
      </c>
      <c r="E420">
        <v>5</v>
      </c>
      <c r="F420" t="s">
        <v>2846</v>
      </c>
      <c r="G420" t="s">
        <v>2847</v>
      </c>
      <c r="H420" t="s">
        <v>19</v>
      </c>
      <c r="I420" t="s">
        <v>6193</v>
      </c>
      <c r="J420" t="s">
        <v>6186</v>
      </c>
      <c r="K420">
        <v>2.5</v>
      </c>
      <c r="L420">
        <v>29.784999999999997</v>
      </c>
      <c r="M420">
        <v>148.92499999999998</v>
      </c>
      <c r="N420" t="s">
        <v>22571</v>
      </c>
      <c r="O420" t="s">
        <v>22572</v>
      </c>
      <c r="P420" t="str">
        <f>_xlfn.XLOOKUP(orders_final[[#This Row],[Customer ID]], customers!$A$1:$A$1001, customers!$I$1:$I$1001, 0)</f>
        <v>Yes</v>
      </c>
    </row>
    <row r="421" spans="1:16" x14ac:dyDescent="0.3">
      <c r="A421" t="s">
        <v>2849</v>
      </c>
      <c r="B421" s="10">
        <v>44739</v>
      </c>
      <c r="C421" t="s">
        <v>2850</v>
      </c>
      <c r="D421" t="s">
        <v>6160</v>
      </c>
      <c r="E421">
        <v>1</v>
      </c>
      <c r="F421" t="s">
        <v>2851</v>
      </c>
      <c r="G421" t="s">
        <v>2852</v>
      </c>
      <c r="H421" t="s">
        <v>19</v>
      </c>
      <c r="I421" t="s">
        <v>6195</v>
      </c>
      <c r="J421" t="s">
        <v>6188</v>
      </c>
      <c r="K421">
        <v>0.5</v>
      </c>
      <c r="L421">
        <v>8.73</v>
      </c>
      <c r="M421">
        <v>8.73</v>
      </c>
      <c r="N421" t="s">
        <v>22574</v>
      </c>
      <c r="O421" t="s">
        <v>22569</v>
      </c>
      <c r="P421" t="str">
        <f>_xlfn.XLOOKUP(orders_final[[#This Row],[Customer ID]], customers!$A$1:$A$1001, customers!$I$1:$I$1001, 0)</f>
        <v>Yes</v>
      </c>
    </row>
    <row r="422" spans="1:16" x14ac:dyDescent="0.3">
      <c r="A422" t="s">
        <v>2855</v>
      </c>
      <c r="B422" s="10">
        <v>43866</v>
      </c>
      <c r="C422" t="s">
        <v>2586</v>
      </c>
      <c r="D422" t="s">
        <v>6169</v>
      </c>
      <c r="E422">
        <v>4</v>
      </c>
      <c r="F422" t="s">
        <v>2587</v>
      </c>
      <c r="G422" t="s">
        <v>2588</v>
      </c>
      <c r="H422" t="s">
        <v>19</v>
      </c>
      <c r="I422" t="s">
        <v>6195</v>
      </c>
      <c r="J422" t="s">
        <v>6187</v>
      </c>
      <c r="K422">
        <v>0.5</v>
      </c>
      <c r="L422">
        <v>7.77</v>
      </c>
      <c r="M422">
        <v>31.08</v>
      </c>
      <c r="N422" t="s">
        <v>22574</v>
      </c>
      <c r="O422" t="s">
        <v>22575</v>
      </c>
      <c r="P422" t="str">
        <f>_xlfn.XLOOKUP(orders_final[[#This Row],[Customer ID]], customers!$A$1:$A$1001, customers!$I$1:$I$1001, 0)</f>
        <v>No</v>
      </c>
    </row>
    <row r="423" spans="1:16" x14ac:dyDescent="0.3">
      <c r="A423" t="s">
        <v>2855</v>
      </c>
      <c r="B423" s="10">
        <v>43866</v>
      </c>
      <c r="C423" t="s">
        <v>2586</v>
      </c>
      <c r="D423" t="s">
        <v>6168</v>
      </c>
      <c r="E423">
        <v>6</v>
      </c>
      <c r="F423" t="s">
        <v>2587</v>
      </c>
      <c r="G423" t="s">
        <v>2588</v>
      </c>
      <c r="H423" t="s">
        <v>19</v>
      </c>
      <c r="I423" t="s">
        <v>6193</v>
      </c>
      <c r="J423" t="s">
        <v>6187</v>
      </c>
      <c r="K423">
        <v>2.5</v>
      </c>
      <c r="L423">
        <v>22.884999999999998</v>
      </c>
      <c r="M423">
        <v>137.31</v>
      </c>
      <c r="N423" t="s">
        <v>22571</v>
      </c>
      <c r="O423" t="s">
        <v>22575</v>
      </c>
      <c r="P423" t="str">
        <f>_xlfn.XLOOKUP(orders_final[[#This Row],[Customer ID]], customers!$A$1:$A$1001, customers!$I$1:$I$1001, 0)</f>
        <v>No</v>
      </c>
    </row>
    <row r="424" spans="1:16" x14ac:dyDescent="0.3">
      <c r="A424" t="s">
        <v>2866</v>
      </c>
      <c r="B424" s="10">
        <v>43868</v>
      </c>
      <c r="C424" t="s">
        <v>2867</v>
      </c>
      <c r="D424" t="s">
        <v>6158</v>
      </c>
      <c r="E424">
        <v>5</v>
      </c>
      <c r="F424" t="s">
        <v>2868</v>
      </c>
      <c r="G424" t="s">
        <v>22573</v>
      </c>
      <c r="H424" t="s">
        <v>19</v>
      </c>
      <c r="I424" t="s">
        <v>6193</v>
      </c>
      <c r="J424" t="s">
        <v>6187</v>
      </c>
      <c r="K424">
        <v>0.5</v>
      </c>
      <c r="L424">
        <v>5.97</v>
      </c>
      <c r="M424">
        <v>29.849999999999998</v>
      </c>
      <c r="N424" t="s">
        <v>22571</v>
      </c>
      <c r="O424" t="s">
        <v>22575</v>
      </c>
      <c r="P424" t="str">
        <f>_xlfn.XLOOKUP(orders_final[[#This Row],[Customer ID]], customers!$A$1:$A$1001, customers!$I$1:$I$1001, 0)</f>
        <v>No</v>
      </c>
    </row>
    <row r="425" spans="1:16" x14ac:dyDescent="0.3">
      <c r="A425" t="s">
        <v>2871</v>
      </c>
      <c r="B425" s="10">
        <v>44183</v>
      </c>
      <c r="C425" t="s">
        <v>2872</v>
      </c>
      <c r="D425" t="s">
        <v>6146</v>
      </c>
      <c r="E425">
        <v>3</v>
      </c>
      <c r="F425" t="s">
        <v>2873</v>
      </c>
      <c r="G425" t="s">
        <v>22573</v>
      </c>
      <c r="H425" t="s">
        <v>19</v>
      </c>
      <c r="I425" t="s">
        <v>6192</v>
      </c>
      <c r="J425" t="s">
        <v>6188</v>
      </c>
      <c r="K425">
        <v>0.5</v>
      </c>
      <c r="L425">
        <v>5.97</v>
      </c>
      <c r="M425">
        <v>17.91</v>
      </c>
      <c r="N425" t="s">
        <v>22568</v>
      </c>
      <c r="O425" t="s">
        <v>22569</v>
      </c>
      <c r="P425" t="str">
        <f>_xlfn.XLOOKUP(orders_final[[#This Row],[Customer ID]], customers!$A$1:$A$1001, customers!$I$1:$I$1001, 0)</f>
        <v>No</v>
      </c>
    </row>
    <row r="426" spans="1:16" x14ac:dyDescent="0.3">
      <c r="A426" t="s">
        <v>2876</v>
      </c>
      <c r="B426" s="10">
        <v>44431</v>
      </c>
      <c r="C426" t="s">
        <v>2877</v>
      </c>
      <c r="D426" t="s">
        <v>6176</v>
      </c>
      <c r="E426">
        <v>3</v>
      </c>
      <c r="F426" t="s">
        <v>2878</v>
      </c>
      <c r="G426" t="s">
        <v>2879</v>
      </c>
      <c r="H426" t="s">
        <v>19</v>
      </c>
      <c r="I426" t="s">
        <v>6194</v>
      </c>
      <c r="J426" t="s">
        <v>6186</v>
      </c>
      <c r="K426">
        <v>0.5</v>
      </c>
      <c r="L426">
        <v>8.91</v>
      </c>
      <c r="M426">
        <v>26.73</v>
      </c>
      <c r="N426" t="s">
        <v>22570</v>
      </c>
      <c r="O426" t="s">
        <v>22572</v>
      </c>
      <c r="P426" t="str">
        <f>_xlfn.XLOOKUP(orders_final[[#This Row],[Customer ID]], customers!$A$1:$A$1001, customers!$I$1:$I$1001, 0)</f>
        <v>Yes</v>
      </c>
    </row>
    <row r="427" spans="1:16" x14ac:dyDescent="0.3">
      <c r="A427" t="s">
        <v>2882</v>
      </c>
      <c r="B427" s="10">
        <v>44428</v>
      </c>
      <c r="C427" t="s">
        <v>2883</v>
      </c>
      <c r="D427" t="s">
        <v>6177</v>
      </c>
      <c r="E427">
        <v>2</v>
      </c>
      <c r="F427" t="s">
        <v>2884</v>
      </c>
      <c r="G427" t="s">
        <v>2885</v>
      </c>
      <c r="H427" t="s">
        <v>19</v>
      </c>
      <c r="I427" t="s">
        <v>6192</v>
      </c>
      <c r="J427" t="s">
        <v>6187</v>
      </c>
      <c r="K427">
        <v>1</v>
      </c>
      <c r="L427">
        <v>8.9499999999999993</v>
      </c>
      <c r="M427">
        <v>17.899999999999999</v>
      </c>
      <c r="N427" t="s">
        <v>22568</v>
      </c>
      <c r="O427" t="s">
        <v>22575</v>
      </c>
      <c r="P427" t="str">
        <f>_xlfn.XLOOKUP(orders_final[[#This Row],[Customer ID]], customers!$A$1:$A$1001, customers!$I$1:$I$1001, 0)</f>
        <v>No</v>
      </c>
    </row>
    <row r="428" spans="1:16" x14ac:dyDescent="0.3">
      <c r="A428" t="s">
        <v>2888</v>
      </c>
      <c r="B428" s="10">
        <v>43556</v>
      </c>
      <c r="C428" t="s">
        <v>2889</v>
      </c>
      <c r="D428" t="s">
        <v>6178</v>
      </c>
      <c r="E428">
        <v>4</v>
      </c>
      <c r="F428" t="s">
        <v>2890</v>
      </c>
      <c r="G428" t="s">
        <v>2891</v>
      </c>
      <c r="H428" t="s">
        <v>318</v>
      </c>
      <c r="I428" t="s">
        <v>6192</v>
      </c>
      <c r="J428" t="s">
        <v>6186</v>
      </c>
      <c r="K428">
        <v>0.2</v>
      </c>
      <c r="L428">
        <v>3.5849999999999995</v>
      </c>
      <c r="M428">
        <v>14.339999999999998</v>
      </c>
      <c r="N428" t="s">
        <v>22568</v>
      </c>
      <c r="O428" t="s">
        <v>22572</v>
      </c>
      <c r="P428" t="str">
        <f>_xlfn.XLOOKUP(orders_final[[#This Row],[Customer ID]], customers!$A$1:$A$1001, customers!$I$1:$I$1001, 0)</f>
        <v>Yes</v>
      </c>
    </row>
    <row r="429" spans="1:16" x14ac:dyDescent="0.3">
      <c r="A429" t="s">
        <v>2894</v>
      </c>
      <c r="B429" s="10">
        <v>44224</v>
      </c>
      <c r="C429" t="s">
        <v>2895</v>
      </c>
      <c r="D429" t="s">
        <v>6175</v>
      </c>
      <c r="E429">
        <v>3</v>
      </c>
      <c r="F429" t="s">
        <v>2896</v>
      </c>
      <c r="G429" t="s">
        <v>22573</v>
      </c>
      <c r="H429" t="s">
        <v>19</v>
      </c>
      <c r="I429" t="s">
        <v>6193</v>
      </c>
      <c r="J429" t="s">
        <v>6188</v>
      </c>
      <c r="K429">
        <v>2.5</v>
      </c>
      <c r="L429">
        <v>25.874999999999996</v>
      </c>
      <c r="M429">
        <v>77.624999999999986</v>
      </c>
      <c r="N429" t="s">
        <v>22571</v>
      </c>
      <c r="O429" t="s">
        <v>22569</v>
      </c>
      <c r="P429" t="str">
        <f>_xlfn.XLOOKUP(orders_final[[#This Row],[Customer ID]], customers!$A$1:$A$1001, customers!$I$1:$I$1001, 0)</f>
        <v>Yes</v>
      </c>
    </row>
    <row r="430" spans="1:16" x14ac:dyDescent="0.3">
      <c r="A430" t="s">
        <v>2899</v>
      </c>
      <c r="B430" s="10">
        <v>43759</v>
      </c>
      <c r="C430" t="s">
        <v>2900</v>
      </c>
      <c r="D430" t="s">
        <v>6179</v>
      </c>
      <c r="E430">
        <v>5</v>
      </c>
      <c r="F430" t="s">
        <v>2901</v>
      </c>
      <c r="G430" t="s">
        <v>2902</v>
      </c>
      <c r="H430" t="s">
        <v>19</v>
      </c>
      <c r="I430" t="s">
        <v>6192</v>
      </c>
      <c r="J430" t="s">
        <v>6186</v>
      </c>
      <c r="K430">
        <v>1</v>
      </c>
      <c r="L430">
        <v>11.95</v>
      </c>
      <c r="M430">
        <v>59.75</v>
      </c>
      <c r="N430" t="s">
        <v>22568</v>
      </c>
      <c r="O430" t="s">
        <v>22572</v>
      </c>
      <c r="P430" t="str">
        <f>_xlfn.XLOOKUP(orders_final[[#This Row],[Customer ID]], customers!$A$1:$A$1001, customers!$I$1:$I$1001, 0)</f>
        <v>No</v>
      </c>
    </row>
    <row r="431" spans="1:16" x14ac:dyDescent="0.3">
      <c r="A431" t="s">
        <v>2905</v>
      </c>
      <c r="B431" s="10">
        <v>44367</v>
      </c>
      <c r="C431" t="s">
        <v>2586</v>
      </c>
      <c r="D431" t="s">
        <v>6140</v>
      </c>
      <c r="E431">
        <v>6</v>
      </c>
      <c r="F431" t="s">
        <v>2587</v>
      </c>
      <c r="G431" t="s">
        <v>2588</v>
      </c>
      <c r="H431" t="s">
        <v>19</v>
      </c>
      <c r="I431" t="s">
        <v>6193</v>
      </c>
      <c r="J431" t="s">
        <v>6186</v>
      </c>
      <c r="K431">
        <v>1</v>
      </c>
      <c r="L431">
        <v>12.95</v>
      </c>
      <c r="M431">
        <v>77.699999999999989</v>
      </c>
      <c r="N431" t="s">
        <v>22571</v>
      </c>
      <c r="O431" t="s">
        <v>22572</v>
      </c>
      <c r="P431" t="str">
        <f>_xlfn.XLOOKUP(orders_final[[#This Row],[Customer ID]], customers!$A$1:$A$1001, customers!$I$1:$I$1001, 0)</f>
        <v>No</v>
      </c>
    </row>
    <row r="432" spans="1:16" x14ac:dyDescent="0.3">
      <c r="A432" t="s">
        <v>2911</v>
      </c>
      <c r="B432" s="10">
        <v>44504</v>
      </c>
      <c r="C432" t="s">
        <v>2912</v>
      </c>
      <c r="D432" t="s">
        <v>6163</v>
      </c>
      <c r="E432">
        <v>2</v>
      </c>
      <c r="F432" t="s">
        <v>2913</v>
      </c>
      <c r="G432" t="s">
        <v>2914</v>
      </c>
      <c r="H432" t="s">
        <v>19</v>
      </c>
      <c r="I432" t="s">
        <v>6192</v>
      </c>
      <c r="J432" t="s">
        <v>6187</v>
      </c>
      <c r="K432">
        <v>0.2</v>
      </c>
      <c r="L432">
        <v>2.6849999999999996</v>
      </c>
      <c r="M432">
        <v>5.3699999999999992</v>
      </c>
      <c r="N432" t="s">
        <v>22568</v>
      </c>
      <c r="O432" t="s">
        <v>22575</v>
      </c>
      <c r="P432" t="str">
        <f>_xlfn.XLOOKUP(orders_final[[#This Row],[Customer ID]], customers!$A$1:$A$1001, customers!$I$1:$I$1001, 0)</f>
        <v>Yes</v>
      </c>
    </row>
    <row r="433" spans="1:16" x14ac:dyDescent="0.3">
      <c r="A433" t="s">
        <v>2917</v>
      </c>
      <c r="B433" s="10">
        <v>44291</v>
      </c>
      <c r="C433" t="s">
        <v>2918</v>
      </c>
      <c r="D433" t="s">
        <v>6185</v>
      </c>
      <c r="E433">
        <v>3</v>
      </c>
      <c r="F433" t="s">
        <v>2919</v>
      </c>
      <c r="G433" t="s">
        <v>2920</v>
      </c>
      <c r="H433" t="s">
        <v>318</v>
      </c>
      <c r="I433" t="s">
        <v>6194</v>
      </c>
      <c r="J433" t="s">
        <v>6187</v>
      </c>
      <c r="K433">
        <v>2.5</v>
      </c>
      <c r="L433">
        <v>27.945</v>
      </c>
      <c r="M433">
        <v>83.835000000000008</v>
      </c>
      <c r="N433" t="s">
        <v>22570</v>
      </c>
      <c r="O433" t="s">
        <v>22575</v>
      </c>
      <c r="P433" t="str">
        <f>_xlfn.XLOOKUP(orders_final[[#This Row],[Customer ID]], customers!$A$1:$A$1001, customers!$I$1:$I$1001, 0)</f>
        <v>Yes</v>
      </c>
    </row>
    <row r="434" spans="1:16" x14ac:dyDescent="0.3">
      <c r="A434" t="s">
        <v>2923</v>
      </c>
      <c r="B434" s="10">
        <v>43808</v>
      </c>
      <c r="C434" t="s">
        <v>2924</v>
      </c>
      <c r="D434" t="s">
        <v>6155</v>
      </c>
      <c r="E434">
        <v>2</v>
      </c>
      <c r="F434" t="s">
        <v>2925</v>
      </c>
      <c r="G434" t="s">
        <v>22573</v>
      </c>
      <c r="H434" t="s">
        <v>19</v>
      </c>
      <c r="I434" t="s">
        <v>6193</v>
      </c>
      <c r="J434" t="s">
        <v>6188</v>
      </c>
      <c r="K434">
        <v>1</v>
      </c>
      <c r="L434">
        <v>11.25</v>
      </c>
      <c r="M434">
        <v>22.5</v>
      </c>
      <c r="N434" t="s">
        <v>22571</v>
      </c>
      <c r="O434" t="s">
        <v>22569</v>
      </c>
      <c r="P434" t="str">
        <f>_xlfn.XLOOKUP(orders_final[[#This Row],[Customer ID]], customers!$A$1:$A$1001, customers!$I$1:$I$1001, 0)</f>
        <v>No</v>
      </c>
    </row>
    <row r="435" spans="1:16" x14ac:dyDescent="0.3">
      <c r="A435" t="s">
        <v>2928</v>
      </c>
      <c r="B435" s="10">
        <v>44563</v>
      </c>
      <c r="C435" t="s">
        <v>2929</v>
      </c>
      <c r="D435" t="s">
        <v>6181</v>
      </c>
      <c r="E435">
        <v>6</v>
      </c>
      <c r="F435" t="s">
        <v>2930</v>
      </c>
      <c r="G435" t="s">
        <v>2931</v>
      </c>
      <c r="H435" t="s">
        <v>19</v>
      </c>
      <c r="I435" t="s">
        <v>6195</v>
      </c>
      <c r="J435" t="s">
        <v>6188</v>
      </c>
      <c r="K435">
        <v>2.5</v>
      </c>
      <c r="L435">
        <v>33.464999999999996</v>
      </c>
      <c r="M435">
        <v>200.78999999999996</v>
      </c>
      <c r="N435" t="s">
        <v>22574</v>
      </c>
      <c r="O435" t="s">
        <v>22569</v>
      </c>
      <c r="P435" t="str">
        <f>_xlfn.XLOOKUP(orders_final[[#This Row],[Customer ID]], customers!$A$1:$A$1001, customers!$I$1:$I$1001, 0)</f>
        <v>Yes</v>
      </c>
    </row>
    <row r="436" spans="1:16" x14ac:dyDescent="0.3">
      <c r="A436" t="s">
        <v>2934</v>
      </c>
      <c r="B436" s="10">
        <v>43807</v>
      </c>
      <c r="C436" t="s">
        <v>2935</v>
      </c>
      <c r="D436" t="s">
        <v>6155</v>
      </c>
      <c r="E436">
        <v>6</v>
      </c>
      <c r="F436" t="s">
        <v>2936</v>
      </c>
      <c r="G436" t="s">
        <v>22573</v>
      </c>
      <c r="H436" t="s">
        <v>19</v>
      </c>
      <c r="I436" t="s">
        <v>6193</v>
      </c>
      <c r="J436" t="s">
        <v>6188</v>
      </c>
      <c r="K436">
        <v>1</v>
      </c>
      <c r="L436">
        <v>11.25</v>
      </c>
      <c r="M436">
        <v>67.5</v>
      </c>
      <c r="N436" t="s">
        <v>22571</v>
      </c>
      <c r="O436" t="s">
        <v>22569</v>
      </c>
      <c r="P436" t="str">
        <f>_xlfn.XLOOKUP(orders_final[[#This Row],[Customer ID]], customers!$A$1:$A$1001, customers!$I$1:$I$1001, 0)</f>
        <v>No</v>
      </c>
    </row>
    <row r="437" spans="1:16" x14ac:dyDescent="0.3">
      <c r="A437" t="s">
        <v>2939</v>
      </c>
      <c r="B437" s="10">
        <v>44528</v>
      </c>
      <c r="C437" t="s">
        <v>2940</v>
      </c>
      <c r="D437" t="s">
        <v>6139</v>
      </c>
      <c r="E437">
        <v>1</v>
      </c>
      <c r="F437" t="s">
        <v>2941</v>
      </c>
      <c r="G437" t="s">
        <v>2942</v>
      </c>
      <c r="H437" t="s">
        <v>19</v>
      </c>
      <c r="I437" t="s">
        <v>6194</v>
      </c>
      <c r="J437" t="s">
        <v>6188</v>
      </c>
      <c r="K437">
        <v>0.5</v>
      </c>
      <c r="L437">
        <v>8.25</v>
      </c>
      <c r="M437">
        <v>8.25</v>
      </c>
      <c r="N437" t="s">
        <v>22570</v>
      </c>
      <c r="O437" t="s">
        <v>22569</v>
      </c>
      <c r="P437" t="str">
        <f>_xlfn.XLOOKUP(orders_final[[#This Row],[Customer ID]], customers!$A$1:$A$1001, customers!$I$1:$I$1001, 0)</f>
        <v>No</v>
      </c>
    </row>
    <row r="438" spans="1:16" x14ac:dyDescent="0.3">
      <c r="A438" t="s">
        <v>2945</v>
      </c>
      <c r="B438" s="10">
        <v>44631</v>
      </c>
      <c r="C438" t="s">
        <v>2946</v>
      </c>
      <c r="D438" t="s">
        <v>6145</v>
      </c>
      <c r="E438">
        <v>2</v>
      </c>
      <c r="F438" t="s">
        <v>2947</v>
      </c>
      <c r="G438" t="s">
        <v>2948</v>
      </c>
      <c r="H438" t="s">
        <v>19</v>
      </c>
      <c r="I438" t="s">
        <v>6195</v>
      </c>
      <c r="J438" t="s">
        <v>6186</v>
      </c>
      <c r="K438">
        <v>0.2</v>
      </c>
      <c r="L438">
        <v>4.7549999999999999</v>
      </c>
      <c r="M438">
        <v>9.51</v>
      </c>
      <c r="N438" t="s">
        <v>22574</v>
      </c>
      <c r="O438" t="s">
        <v>22572</v>
      </c>
      <c r="P438" t="str">
        <f>_xlfn.XLOOKUP(orders_final[[#This Row],[Customer ID]], customers!$A$1:$A$1001, customers!$I$1:$I$1001, 0)</f>
        <v>Yes</v>
      </c>
    </row>
    <row r="439" spans="1:16" x14ac:dyDescent="0.3">
      <c r="A439" t="s">
        <v>2951</v>
      </c>
      <c r="B439" s="10">
        <v>44213</v>
      </c>
      <c r="C439" t="s">
        <v>2952</v>
      </c>
      <c r="D439" t="s">
        <v>6165</v>
      </c>
      <c r="E439">
        <v>1</v>
      </c>
      <c r="F439" t="s">
        <v>2953</v>
      </c>
      <c r="G439" t="s">
        <v>22573</v>
      </c>
      <c r="H439" t="s">
        <v>19</v>
      </c>
      <c r="I439" t="s">
        <v>6195</v>
      </c>
      <c r="J439" t="s">
        <v>6187</v>
      </c>
      <c r="K439">
        <v>2.5</v>
      </c>
      <c r="L439">
        <v>29.784999999999997</v>
      </c>
      <c r="M439">
        <v>29.784999999999997</v>
      </c>
      <c r="N439" t="s">
        <v>22574</v>
      </c>
      <c r="O439" t="s">
        <v>22575</v>
      </c>
      <c r="P439" t="str">
        <f>_xlfn.XLOOKUP(orders_final[[#This Row],[Customer ID]], customers!$A$1:$A$1001, customers!$I$1:$I$1001, 0)</f>
        <v>No</v>
      </c>
    </row>
    <row r="440" spans="1:16" x14ac:dyDescent="0.3">
      <c r="A440" t="s">
        <v>2956</v>
      </c>
      <c r="B440" s="10">
        <v>43483</v>
      </c>
      <c r="C440" t="s">
        <v>3042</v>
      </c>
      <c r="D440" t="s">
        <v>6169</v>
      </c>
      <c r="E440">
        <v>2</v>
      </c>
      <c r="F440" t="s">
        <v>3043</v>
      </c>
      <c r="G440" t="s">
        <v>3044</v>
      </c>
      <c r="H440" t="s">
        <v>19</v>
      </c>
      <c r="I440" t="s">
        <v>6195</v>
      </c>
      <c r="J440" t="s">
        <v>6187</v>
      </c>
      <c r="K440">
        <v>0.5</v>
      </c>
      <c r="L440">
        <v>7.77</v>
      </c>
      <c r="M440">
        <v>15.54</v>
      </c>
      <c r="N440" t="s">
        <v>22574</v>
      </c>
      <c r="O440" t="s">
        <v>22575</v>
      </c>
      <c r="P440" t="str">
        <f>_xlfn.XLOOKUP(orders_final[[#This Row],[Customer ID]], customers!$A$1:$A$1001, customers!$I$1:$I$1001, 0)</f>
        <v>No</v>
      </c>
    </row>
    <row r="441" spans="1:16" x14ac:dyDescent="0.3">
      <c r="A441" t="s">
        <v>2962</v>
      </c>
      <c r="B441" s="10">
        <v>43562</v>
      </c>
      <c r="C441" t="s">
        <v>2963</v>
      </c>
      <c r="D441" t="s">
        <v>6176</v>
      </c>
      <c r="E441">
        <v>4</v>
      </c>
      <c r="F441" t="s">
        <v>2964</v>
      </c>
      <c r="G441" t="s">
        <v>2965</v>
      </c>
      <c r="H441" t="s">
        <v>318</v>
      </c>
      <c r="I441" t="s">
        <v>6194</v>
      </c>
      <c r="J441" t="s">
        <v>6186</v>
      </c>
      <c r="K441">
        <v>0.5</v>
      </c>
      <c r="L441">
        <v>8.91</v>
      </c>
      <c r="M441">
        <v>35.64</v>
      </c>
      <c r="N441" t="s">
        <v>22570</v>
      </c>
      <c r="O441" t="s">
        <v>22572</v>
      </c>
      <c r="P441" t="str">
        <f>_xlfn.XLOOKUP(orders_final[[#This Row],[Customer ID]], customers!$A$1:$A$1001, customers!$I$1:$I$1001, 0)</f>
        <v>No</v>
      </c>
    </row>
    <row r="442" spans="1:16" x14ac:dyDescent="0.3">
      <c r="A442" t="s">
        <v>2968</v>
      </c>
      <c r="B442" s="10">
        <v>44230</v>
      </c>
      <c r="C442" t="s">
        <v>2969</v>
      </c>
      <c r="D442" t="s">
        <v>6175</v>
      </c>
      <c r="E442">
        <v>4</v>
      </c>
      <c r="F442" t="s">
        <v>2970</v>
      </c>
      <c r="G442" t="s">
        <v>2971</v>
      </c>
      <c r="H442" t="s">
        <v>19</v>
      </c>
      <c r="I442" t="s">
        <v>6193</v>
      </c>
      <c r="J442" t="s">
        <v>6188</v>
      </c>
      <c r="K442">
        <v>2.5</v>
      </c>
      <c r="L442">
        <v>25.874999999999996</v>
      </c>
      <c r="M442">
        <v>103.49999999999999</v>
      </c>
      <c r="N442" t="s">
        <v>22571</v>
      </c>
      <c r="O442" t="s">
        <v>22569</v>
      </c>
      <c r="P442" t="str">
        <f>_xlfn.XLOOKUP(orders_final[[#This Row],[Customer ID]], customers!$A$1:$A$1001, customers!$I$1:$I$1001, 0)</f>
        <v>Yes</v>
      </c>
    </row>
    <row r="443" spans="1:16" x14ac:dyDescent="0.3">
      <c r="A443" t="s">
        <v>2974</v>
      </c>
      <c r="B443" s="10">
        <v>43573</v>
      </c>
      <c r="C443" t="s">
        <v>2975</v>
      </c>
      <c r="D443" t="s">
        <v>6183</v>
      </c>
      <c r="E443">
        <v>3</v>
      </c>
      <c r="F443" t="s">
        <v>2976</v>
      </c>
      <c r="G443" t="s">
        <v>2977</v>
      </c>
      <c r="H443" t="s">
        <v>318</v>
      </c>
      <c r="I443" t="s">
        <v>6194</v>
      </c>
      <c r="J443" t="s">
        <v>6187</v>
      </c>
      <c r="K443">
        <v>1</v>
      </c>
      <c r="L443">
        <v>12.15</v>
      </c>
      <c r="M443">
        <v>36.450000000000003</v>
      </c>
      <c r="N443" t="s">
        <v>22570</v>
      </c>
      <c r="O443" t="s">
        <v>22575</v>
      </c>
      <c r="P443" t="str">
        <f>_xlfn.XLOOKUP(orders_final[[#This Row],[Customer ID]], customers!$A$1:$A$1001, customers!$I$1:$I$1001, 0)</f>
        <v>Yes</v>
      </c>
    </row>
    <row r="444" spans="1:16" x14ac:dyDescent="0.3">
      <c r="A444" t="s">
        <v>2980</v>
      </c>
      <c r="B444" s="10">
        <v>44384</v>
      </c>
      <c r="C444" t="s">
        <v>2981</v>
      </c>
      <c r="D444" t="s">
        <v>6173</v>
      </c>
      <c r="E444">
        <v>5</v>
      </c>
      <c r="F444" t="s">
        <v>2982</v>
      </c>
      <c r="G444" t="s">
        <v>2983</v>
      </c>
      <c r="H444" t="s">
        <v>19</v>
      </c>
      <c r="I444" t="s">
        <v>6192</v>
      </c>
      <c r="J444" t="s">
        <v>6186</v>
      </c>
      <c r="K444">
        <v>0.5</v>
      </c>
      <c r="L444">
        <v>7.169999999999999</v>
      </c>
      <c r="M444">
        <v>35.849999999999994</v>
      </c>
      <c r="N444" t="s">
        <v>22568</v>
      </c>
      <c r="O444" t="s">
        <v>22572</v>
      </c>
      <c r="P444" t="str">
        <f>_xlfn.XLOOKUP(orders_final[[#This Row],[Customer ID]], customers!$A$1:$A$1001, customers!$I$1:$I$1001, 0)</f>
        <v>No</v>
      </c>
    </row>
    <row r="445" spans="1:16" x14ac:dyDescent="0.3">
      <c r="A445" t="s">
        <v>2986</v>
      </c>
      <c r="B445" s="10">
        <v>44250</v>
      </c>
      <c r="C445" t="s">
        <v>2987</v>
      </c>
      <c r="D445" t="s">
        <v>6184</v>
      </c>
      <c r="E445">
        <v>5</v>
      </c>
      <c r="F445" t="s">
        <v>2988</v>
      </c>
      <c r="G445" t="s">
        <v>2989</v>
      </c>
      <c r="H445" t="s">
        <v>318</v>
      </c>
      <c r="I445" t="s">
        <v>6194</v>
      </c>
      <c r="J445" t="s">
        <v>6186</v>
      </c>
      <c r="K445">
        <v>0.2</v>
      </c>
      <c r="L445">
        <v>4.4550000000000001</v>
      </c>
      <c r="M445">
        <v>22.274999999999999</v>
      </c>
      <c r="N445" t="s">
        <v>22570</v>
      </c>
      <c r="O445" t="s">
        <v>22572</v>
      </c>
      <c r="P445" t="str">
        <f>_xlfn.XLOOKUP(orders_final[[#This Row],[Customer ID]], customers!$A$1:$A$1001, customers!$I$1:$I$1001, 0)</f>
        <v>Yes</v>
      </c>
    </row>
    <row r="446" spans="1:16" x14ac:dyDescent="0.3">
      <c r="A446" t="s">
        <v>2992</v>
      </c>
      <c r="B446" s="10">
        <v>44418</v>
      </c>
      <c r="C446" t="s">
        <v>2993</v>
      </c>
      <c r="D446" t="s">
        <v>6156</v>
      </c>
      <c r="E446">
        <v>6</v>
      </c>
      <c r="F446" t="s">
        <v>2994</v>
      </c>
      <c r="G446" t="s">
        <v>2995</v>
      </c>
      <c r="H446" t="s">
        <v>318</v>
      </c>
      <c r="I446" t="s">
        <v>6194</v>
      </c>
      <c r="J446" t="s">
        <v>6188</v>
      </c>
      <c r="K446">
        <v>0.2</v>
      </c>
      <c r="L446">
        <v>4.125</v>
      </c>
      <c r="M446">
        <v>24.75</v>
      </c>
      <c r="N446" t="s">
        <v>22570</v>
      </c>
      <c r="O446" t="s">
        <v>22569</v>
      </c>
      <c r="P446" t="str">
        <f>_xlfn.XLOOKUP(orders_final[[#This Row],[Customer ID]], customers!$A$1:$A$1001, customers!$I$1:$I$1001, 0)</f>
        <v>No</v>
      </c>
    </row>
    <row r="447" spans="1:16" x14ac:dyDescent="0.3">
      <c r="A447" t="s">
        <v>2999</v>
      </c>
      <c r="B447" s="10">
        <v>43784</v>
      </c>
      <c r="C447" t="s">
        <v>3000</v>
      </c>
      <c r="D447" t="s">
        <v>6181</v>
      </c>
      <c r="E447">
        <v>2</v>
      </c>
      <c r="F447" t="s">
        <v>3001</v>
      </c>
      <c r="G447" t="s">
        <v>3002</v>
      </c>
      <c r="H447" t="s">
        <v>318</v>
      </c>
      <c r="I447" t="s">
        <v>6195</v>
      </c>
      <c r="J447" t="s">
        <v>6188</v>
      </c>
      <c r="K447">
        <v>2.5</v>
      </c>
      <c r="L447">
        <v>33.464999999999996</v>
      </c>
      <c r="M447">
        <v>66.929999999999993</v>
      </c>
      <c r="N447" t="s">
        <v>22574</v>
      </c>
      <c r="O447" t="s">
        <v>22569</v>
      </c>
      <c r="P447" t="str">
        <f>_xlfn.XLOOKUP(orders_final[[#This Row],[Customer ID]], customers!$A$1:$A$1001, customers!$I$1:$I$1001, 0)</f>
        <v>Yes</v>
      </c>
    </row>
    <row r="448" spans="1:16" x14ac:dyDescent="0.3">
      <c r="A448" t="s">
        <v>3004</v>
      </c>
      <c r="B448" s="10">
        <v>43816</v>
      </c>
      <c r="C448" t="s">
        <v>3005</v>
      </c>
      <c r="D448" t="s">
        <v>6160</v>
      </c>
      <c r="E448">
        <v>1</v>
      </c>
      <c r="F448" t="s">
        <v>3006</v>
      </c>
      <c r="G448" t="s">
        <v>3007</v>
      </c>
      <c r="H448" t="s">
        <v>28</v>
      </c>
      <c r="I448" t="s">
        <v>6195</v>
      </c>
      <c r="J448" t="s">
        <v>6188</v>
      </c>
      <c r="K448">
        <v>0.5</v>
      </c>
      <c r="L448">
        <v>8.73</v>
      </c>
      <c r="M448">
        <v>8.73</v>
      </c>
      <c r="N448" t="s">
        <v>22574</v>
      </c>
      <c r="O448" t="s">
        <v>22569</v>
      </c>
      <c r="P448" t="str">
        <f>_xlfn.XLOOKUP(orders_final[[#This Row],[Customer ID]], customers!$A$1:$A$1001, customers!$I$1:$I$1001, 0)</f>
        <v>Yes</v>
      </c>
    </row>
    <row r="449" spans="1:16" x14ac:dyDescent="0.3">
      <c r="A449" t="s">
        <v>3010</v>
      </c>
      <c r="B449" s="10">
        <v>43908</v>
      </c>
      <c r="C449" t="s">
        <v>3011</v>
      </c>
      <c r="D449" t="s">
        <v>6146</v>
      </c>
      <c r="E449">
        <v>3</v>
      </c>
      <c r="F449" t="s">
        <v>3012</v>
      </c>
      <c r="G449" t="s">
        <v>3013</v>
      </c>
      <c r="H449" t="s">
        <v>19</v>
      </c>
      <c r="I449" t="s">
        <v>6192</v>
      </c>
      <c r="J449" t="s">
        <v>6188</v>
      </c>
      <c r="K449">
        <v>0.5</v>
      </c>
      <c r="L449">
        <v>5.97</v>
      </c>
      <c r="M449">
        <v>17.91</v>
      </c>
      <c r="N449" t="s">
        <v>22568</v>
      </c>
      <c r="O449" t="s">
        <v>22569</v>
      </c>
      <c r="P449" t="str">
        <f>_xlfn.XLOOKUP(orders_final[[#This Row],[Customer ID]], customers!$A$1:$A$1001, customers!$I$1:$I$1001, 0)</f>
        <v>No</v>
      </c>
    </row>
    <row r="450" spans="1:16" x14ac:dyDescent="0.3">
      <c r="A450" t="s">
        <v>3015</v>
      </c>
      <c r="B450" s="10">
        <v>44718</v>
      </c>
      <c r="C450" t="s">
        <v>3016</v>
      </c>
      <c r="D450" t="s">
        <v>6173</v>
      </c>
      <c r="E450">
        <v>1</v>
      </c>
      <c r="F450" t="s">
        <v>3017</v>
      </c>
      <c r="G450" t="s">
        <v>3018</v>
      </c>
      <c r="H450" t="s">
        <v>318</v>
      </c>
      <c r="I450" t="s">
        <v>6192</v>
      </c>
      <c r="J450" t="s">
        <v>6186</v>
      </c>
      <c r="K450">
        <v>0.5</v>
      </c>
      <c r="L450">
        <v>7.169999999999999</v>
      </c>
      <c r="M450">
        <v>7.169999999999999</v>
      </c>
      <c r="N450" t="s">
        <v>22568</v>
      </c>
      <c r="O450" t="s">
        <v>22572</v>
      </c>
      <c r="P450" t="str">
        <f>_xlfn.XLOOKUP(orders_final[[#This Row],[Customer ID]], customers!$A$1:$A$1001, customers!$I$1:$I$1001, 0)</f>
        <v>No</v>
      </c>
    </row>
    <row r="451" spans="1:16" x14ac:dyDescent="0.3">
      <c r="A451" t="s">
        <v>3021</v>
      </c>
      <c r="B451" s="10">
        <v>44336</v>
      </c>
      <c r="C451" t="s">
        <v>3022</v>
      </c>
      <c r="D451" t="s">
        <v>6163</v>
      </c>
      <c r="E451">
        <v>2</v>
      </c>
      <c r="F451" t="s">
        <v>3023</v>
      </c>
      <c r="G451" t="s">
        <v>3024</v>
      </c>
      <c r="H451" t="s">
        <v>19</v>
      </c>
      <c r="I451" t="s">
        <v>6192</v>
      </c>
      <c r="J451" t="s">
        <v>6187</v>
      </c>
      <c r="K451">
        <v>0.2</v>
      </c>
      <c r="L451">
        <v>2.6849999999999996</v>
      </c>
      <c r="M451">
        <v>5.3699999999999992</v>
      </c>
      <c r="N451" t="s">
        <v>22568</v>
      </c>
      <c r="O451" t="s">
        <v>22575</v>
      </c>
      <c r="P451" t="str">
        <f>_xlfn.XLOOKUP(orders_final[[#This Row],[Customer ID]], customers!$A$1:$A$1001, customers!$I$1:$I$1001, 0)</f>
        <v>No</v>
      </c>
    </row>
    <row r="452" spans="1:16" x14ac:dyDescent="0.3">
      <c r="A452" t="s">
        <v>3027</v>
      </c>
      <c r="B452" s="10">
        <v>44207</v>
      </c>
      <c r="C452" t="s">
        <v>3028</v>
      </c>
      <c r="D452" t="s">
        <v>6145</v>
      </c>
      <c r="E452">
        <v>5</v>
      </c>
      <c r="F452" t="s">
        <v>3029</v>
      </c>
      <c r="G452" t="s">
        <v>3030</v>
      </c>
      <c r="H452" t="s">
        <v>318</v>
      </c>
      <c r="I452" t="s">
        <v>6195</v>
      </c>
      <c r="J452" t="s">
        <v>6186</v>
      </c>
      <c r="K452">
        <v>0.2</v>
      </c>
      <c r="L452">
        <v>4.7549999999999999</v>
      </c>
      <c r="M452">
        <v>23.774999999999999</v>
      </c>
      <c r="N452" t="s">
        <v>22574</v>
      </c>
      <c r="O452" t="s">
        <v>22572</v>
      </c>
      <c r="P452" t="str">
        <f>_xlfn.XLOOKUP(orders_final[[#This Row],[Customer ID]], customers!$A$1:$A$1001, customers!$I$1:$I$1001, 0)</f>
        <v>No</v>
      </c>
    </row>
    <row r="453" spans="1:16" x14ac:dyDescent="0.3">
      <c r="A453" t="s">
        <v>3035</v>
      </c>
      <c r="B453" s="10">
        <v>43518</v>
      </c>
      <c r="C453" t="s">
        <v>3036</v>
      </c>
      <c r="D453" t="s">
        <v>6149</v>
      </c>
      <c r="E453">
        <v>2</v>
      </c>
      <c r="F453" t="s">
        <v>3037</v>
      </c>
      <c r="G453" t="s">
        <v>3038</v>
      </c>
      <c r="H453" t="s">
        <v>19</v>
      </c>
      <c r="I453" t="s">
        <v>6192</v>
      </c>
      <c r="J453" t="s">
        <v>6187</v>
      </c>
      <c r="K453">
        <v>2.5</v>
      </c>
      <c r="L453">
        <v>20.584999999999997</v>
      </c>
      <c r="M453">
        <v>41.169999999999995</v>
      </c>
      <c r="N453" t="s">
        <v>22568</v>
      </c>
      <c r="O453" t="s">
        <v>22575</v>
      </c>
      <c r="P453" t="str">
        <f>_xlfn.XLOOKUP(orders_final[[#This Row],[Customer ID]], customers!$A$1:$A$1001, customers!$I$1:$I$1001, 0)</f>
        <v>Yes</v>
      </c>
    </row>
    <row r="454" spans="1:16" x14ac:dyDescent="0.3">
      <c r="A454" t="s">
        <v>3041</v>
      </c>
      <c r="B454" s="10">
        <v>44524</v>
      </c>
      <c r="C454" t="s">
        <v>3042</v>
      </c>
      <c r="D454" t="s">
        <v>6167</v>
      </c>
      <c r="E454">
        <v>3</v>
      </c>
      <c r="F454" t="s">
        <v>3043</v>
      </c>
      <c r="G454" t="s">
        <v>3044</v>
      </c>
      <c r="H454" t="s">
        <v>19</v>
      </c>
      <c r="I454" t="s">
        <v>6193</v>
      </c>
      <c r="J454" t="s">
        <v>6186</v>
      </c>
      <c r="K454">
        <v>0.2</v>
      </c>
      <c r="L454">
        <v>3.8849999999999998</v>
      </c>
      <c r="M454">
        <v>11.654999999999999</v>
      </c>
      <c r="N454" t="s">
        <v>22571</v>
      </c>
      <c r="O454" t="s">
        <v>22572</v>
      </c>
      <c r="P454" t="str">
        <f>_xlfn.XLOOKUP(orders_final[[#This Row],[Customer ID]], customers!$A$1:$A$1001, customers!$I$1:$I$1001, 0)</f>
        <v>No</v>
      </c>
    </row>
    <row r="455" spans="1:16" x14ac:dyDescent="0.3">
      <c r="A455" t="s">
        <v>3047</v>
      </c>
      <c r="B455" s="10">
        <v>44579</v>
      </c>
      <c r="C455" t="s">
        <v>3048</v>
      </c>
      <c r="D455" t="s">
        <v>6161</v>
      </c>
      <c r="E455">
        <v>4</v>
      </c>
      <c r="F455" t="s">
        <v>3049</v>
      </c>
      <c r="G455" t="s">
        <v>3050</v>
      </c>
      <c r="H455" t="s">
        <v>19</v>
      </c>
      <c r="I455" t="s">
        <v>6195</v>
      </c>
      <c r="J455" t="s">
        <v>6186</v>
      </c>
      <c r="K455">
        <v>0.5</v>
      </c>
      <c r="L455">
        <v>9.51</v>
      </c>
      <c r="M455">
        <v>38.04</v>
      </c>
      <c r="N455" t="s">
        <v>22574</v>
      </c>
      <c r="O455" t="s">
        <v>22572</v>
      </c>
      <c r="P455" t="str">
        <f>_xlfn.XLOOKUP(orders_final[[#This Row],[Customer ID]], customers!$A$1:$A$1001, customers!$I$1:$I$1001, 0)</f>
        <v>No</v>
      </c>
    </row>
    <row r="456" spans="1:16" x14ac:dyDescent="0.3">
      <c r="A456" t="s">
        <v>3053</v>
      </c>
      <c r="B456" s="10">
        <v>44421</v>
      </c>
      <c r="C456" t="s">
        <v>3054</v>
      </c>
      <c r="D456" t="s">
        <v>6149</v>
      </c>
      <c r="E456">
        <v>4</v>
      </c>
      <c r="F456" t="s">
        <v>3055</v>
      </c>
      <c r="G456" t="s">
        <v>3056</v>
      </c>
      <c r="H456" t="s">
        <v>318</v>
      </c>
      <c r="I456" t="s">
        <v>6192</v>
      </c>
      <c r="J456" t="s">
        <v>6187</v>
      </c>
      <c r="K456">
        <v>2.5</v>
      </c>
      <c r="L456">
        <v>20.584999999999997</v>
      </c>
      <c r="M456">
        <v>82.339999999999989</v>
      </c>
      <c r="N456" t="s">
        <v>22568</v>
      </c>
      <c r="O456" t="s">
        <v>22575</v>
      </c>
      <c r="P456" t="str">
        <f>_xlfn.XLOOKUP(orders_final[[#This Row],[Customer ID]], customers!$A$1:$A$1001, customers!$I$1:$I$1001, 0)</f>
        <v>Yes</v>
      </c>
    </row>
    <row r="457" spans="1:16" x14ac:dyDescent="0.3">
      <c r="A457" t="s">
        <v>3058</v>
      </c>
      <c r="B457" s="10">
        <v>43841</v>
      </c>
      <c r="C457" t="s">
        <v>3059</v>
      </c>
      <c r="D457" t="s">
        <v>6145</v>
      </c>
      <c r="E457">
        <v>2</v>
      </c>
      <c r="F457" t="s">
        <v>3060</v>
      </c>
      <c r="G457" t="s">
        <v>3061</v>
      </c>
      <c r="H457" t="s">
        <v>318</v>
      </c>
      <c r="I457" t="s">
        <v>6195</v>
      </c>
      <c r="J457" t="s">
        <v>6186</v>
      </c>
      <c r="K457">
        <v>0.2</v>
      </c>
      <c r="L457">
        <v>4.7549999999999999</v>
      </c>
      <c r="M457">
        <v>9.51</v>
      </c>
      <c r="N457" t="s">
        <v>22574</v>
      </c>
      <c r="O457" t="s">
        <v>22572</v>
      </c>
      <c r="P457" t="str">
        <f>_xlfn.XLOOKUP(orders_final[[#This Row],[Customer ID]], customers!$A$1:$A$1001, customers!$I$1:$I$1001, 0)</f>
        <v>Yes</v>
      </c>
    </row>
    <row r="458" spans="1:16" x14ac:dyDescent="0.3">
      <c r="A458" t="s">
        <v>3064</v>
      </c>
      <c r="B458" s="10">
        <v>44017</v>
      </c>
      <c r="C458" t="s">
        <v>3065</v>
      </c>
      <c r="D458" t="s">
        <v>6149</v>
      </c>
      <c r="E458">
        <v>2</v>
      </c>
      <c r="F458" t="s">
        <v>3066</v>
      </c>
      <c r="G458" t="s">
        <v>3067</v>
      </c>
      <c r="H458" t="s">
        <v>28</v>
      </c>
      <c r="I458" t="s">
        <v>6192</v>
      </c>
      <c r="J458" t="s">
        <v>6187</v>
      </c>
      <c r="K458">
        <v>2.5</v>
      </c>
      <c r="L458">
        <v>20.584999999999997</v>
      </c>
      <c r="M458">
        <v>41.169999999999995</v>
      </c>
      <c r="N458" t="s">
        <v>22568</v>
      </c>
      <c r="O458" t="s">
        <v>22575</v>
      </c>
      <c r="P458" t="str">
        <f>_xlfn.XLOOKUP(orders_final[[#This Row],[Customer ID]], customers!$A$1:$A$1001, customers!$I$1:$I$1001, 0)</f>
        <v>No</v>
      </c>
    </row>
    <row r="459" spans="1:16" x14ac:dyDescent="0.3">
      <c r="A459" t="s">
        <v>3070</v>
      </c>
      <c r="B459" s="10">
        <v>43671</v>
      </c>
      <c r="C459" t="s">
        <v>3071</v>
      </c>
      <c r="D459" t="s">
        <v>6161</v>
      </c>
      <c r="E459">
        <v>5</v>
      </c>
      <c r="F459" t="s">
        <v>3072</v>
      </c>
      <c r="G459" t="s">
        <v>3073</v>
      </c>
      <c r="H459" t="s">
        <v>19</v>
      </c>
      <c r="I459" t="s">
        <v>6195</v>
      </c>
      <c r="J459" t="s">
        <v>6186</v>
      </c>
      <c r="K459">
        <v>0.5</v>
      </c>
      <c r="L459">
        <v>9.51</v>
      </c>
      <c r="M459">
        <v>47.55</v>
      </c>
      <c r="N459" t="s">
        <v>22574</v>
      </c>
      <c r="O459" t="s">
        <v>22572</v>
      </c>
      <c r="P459" t="str">
        <f>_xlfn.XLOOKUP(orders_final[[#This Row],[Customer ID]], customers!$A$1:$A$1001, customers!$I$1:$I$1001, 0)</f>
        <v>No</v>
      </c>
    </row>
    <row r="460" spans="1:16" x14ac:dyDescent="0.3">
      <c r="A460" t="s">
        <v>3076</v>
      </c>
      <c r="B460" s="10">
        <v>44707</v>
      </c>
      <c r="C460" t="s">
        <v>3077</v>
      </c>
      <c r="D460" t="s">
        <v>6155</v>
      </c>
      <c r="E460">
        <v>4</v>
      </c>
      <c r="F460" t="s">
        <v>3078</v>
      </c>
      <c r="G460" t="s">
        <v>3079</v>
      </c>
      <c r="H460" t="s">
        <v>19</v>
      </c>
      <c r="I460" t="s">
        <v>6193</v>
      </c>
      <c r="J460" t="s">
        <v>6188</v>
      </c>
      <c r="K460">
        <v>1</v>
      </c>
      <c r="L460">
        <v>11.25</v>
      </c>
      <c r="M460">
        <v>45</v>
      </c>
      <c r="N460" t="s">
        <v>22571</v>
      </c>
      <c r="O460" t="s">
        <v>22569</v>
      </c>
      <c r="P460" t="str">
        <f>_xlfn.XLOOKUP(orders_final[[#This Row],[Customer ID]], customers!$A$1:$A$1001, customers!$I$1:$I$1001, 0)</f>
        <v>No</v>
      </c>
    </row>
    <row r="461" spans="1:16" x14ac:dyDescent="0.3">
      <c r="A461" t="s">
        <v>3082</v>
      </c>
      <c r="B461" s="10">
        <v>43840</v>
      </c>
      <c r="C461" t="s">
        <v>3083</v>
      </c>
      <c r="D461" t="s">
        <v>6145</v>
      </c>
      <c r="E461">
        <v>5</v>
      </c>
      <c r="F461" t="s">
        <v>3084</v>
      </c>
      <c r="G461" t="s">
        <v>3085</v>
      </c>
      <c r="H461" t="s">
        <v>19</v>
      </c>
      <c r="I461" t="s">
        <v>6195</v>
      </c>
      <c r="J461" t="s">
        <v>6186</v>
      </c>
      <c r="K461">
        <v>0.2</v>
      </c>
      <c r="L461">
        <v>4.7549999999999999</v>
      </c>
      <c r="M461">
        <v>23.774999999999999</v>
      </c>
      <c r="N461" t="s">
        <v>22574</v>
      </c>
      <c r="O461" t="s">
        <v>22572</v>
      </c>
      <c r="P461" t="str">
        <f>_xlfn.XLOOKUP(orders_final[[#This Row],[Customer ID]], customers!$A$1:$A$1001, customers!$I$1:$I$1001, 0)</f>
        <v>No</v>
      </c>
    </row>
    <row r="462" spans="1:16" x14ac:dyDescent="0.3">
      <c r="A462" t="s">
        <v>3088</v>
      </c>
      <c r="B462" s="10">
        <v>43602</v>
      </c>
      <c r="C462" t="s">
        <v>3089</v>
      </c>
      <c r="D462" t="s">
        <v>6172</v>
      </c>
      <c r="E462">
        <v>3</v>
      </c>
      <c r="F462" t="s">
        <v>3090</v>
      </c>
      <c r="G462" t="s">
        <v>3091</v>
      </c>
      <c r="H462" t="s">
        <v>318</v>
      </c>
      <c r="I462" t="s">
        <v>6192</v>
      </c>
      <c r="J462" t="s">
        <v>6187</v>
      </c>
      <c r="K462">
        <v>0.5</v>
      </c>
      <c r="L462">
        <v>5.3699999999999992</v>
      </c>
      <c r="M462">
        <v>16.11</v>
      </c>
      <c r="N462" t="s">
        <v>22568</v>
      </c>
      <c r="O462" t="s">
        <v>22575</v>
      </c>
      <c r="P462" t="str">
        <f>_xlfn.XLOOKUP(orders_final[[#This Row],[Customer ID]], customers!$A$1:$A$1001, customers!$I$1:$I$1001, 0)</f>
        <v>Yes</v>
      </c>
    </row>
    <row r="463" spans="1:16" x14ac:dyDescent="0.3">
      <c r="A463" t="s">
        <v>3094</v>
      </c>
      <c r="B463" s="10">
        <v>44036</v>
      </c>
      <c r="C463" t="s">
        <v>3095</v>
      </c>
      <c r="D463" t="s">
        <v>6163</v>
      </c>
      <c r="E463">
        <v>4</v>
      </c>
      <c r="F463" t="s">
        <v>3096</v>
      </c>
      <c r="G463" t="s">
        <v>3097</v>
      </c>
      <c r="H463" t="s">
        <v>28</v>
      </c>
      <c r="I463" t="s">
        <v>6192</v>
      </c>
      <c r="J463" t="s">
        <v>6187</v>
      </c>
      <c r="K463">
        <v>0.2</v>
      </c>
      <c r="L463">
        <v>2.6849999999999996</v>
      </c>
      <c r="M463">
        <v>10.739999999999998</v>
      </c>
      <c r="N463" t="s">
        <v>22568</v>
      </c>
      <c r="O463" t="s">
        <v>22575</v>
      </c>
      <c r="P463" t="str">
        <f>_xlfn.XLOOKUP(orders_final[[#This Row],[Customer ID]], customers!$A$1:$A$1001, customers!$I$1:$I$1001, 0)</f>
        <v>Yes</v>
      </c>
    </row>
    <row r="464" spans="1:16" x14ac:dyDescent="0.3">
      <c r="A464" t="s">
        <v>3100</v>
      </c>
      <c r="B464" s="10">
        <v>44124</v>
      </c>
      <c r="C464" t="s">
        <v>3101</v>
      </c>
      <c r="D464" t="s">
        <v>6147</v>
      </c>
      <c r="E464">
        <v>5</v>
      </c>
      <c r="F464" t="s">
        <v>3102</v>
      </c>
      <c r="G464" t="s">
        <v>3103</v>
      </c>
      <c r="H464" t="s">
        <v>19</v>
      </c>
      <c r="I464" t="s">
        <v>6193</v>
      </c>
      <c r="J464" t="s">
        <v>6187</v>
      </c>
      <c r="K464">
        <v>1</v>
      </c>
      <c r="L464">
        <v>9.9499999999999993</v>
      </c>
      <c r="M464">
        <v>49.75</v>
      </c>
      <c r="N464" t="s">
        <v>22571</v>
      </c>
      <c r="O464" t="s">
        <v>22575</v>
      </c>
      <c r="P464" t="str">
        <f>_xlfn.XLOOKUP(orders_final[[#This Row],[Customer ID]], customers!$A$1:$A$1001, customers!$I$1:$I$1001, 0)</f>
        <v>Yes</v>
      </c>
    </row>
    <row r="465" spans="1:16" x14ac:dyDescent="0.3">
      <c r="A465" t="s">
        <v>3106</v>
      </c>
      <c r="B465" s="10">
        <v>43730</v>
      </c>
      <c r="C465" t="s">
        <v>3107</v>
      </c>
      <c r="D465" t="s">
        <v>6141</v>
      </c>
      <c r="E465">
        <v>2</v>
      </c>
      <c r="F465" t="s">
        <v>3108</v>
      </c>
      <c r="G465" t="s">
        <v>3109</v>
      </c>
      <c r="H465" t="s">
        <v>318</v>
      </c>
      <c r="I465" t="s">
        <v>6194</v>
      </c>
      <c r="J465" t="s">
        <v>6188</v>
      </c>
      <c r="K465">
        <v>1</v>
      </c>
      <c r="L465">
        <v>13.75</v>
      </c>
      <c r="M465">
        <v>27.5</v>
      </c>
      <c r="N465" t="s">
        <v>22570</v>
      </c>
      <c r="O465" t="s">
        <v>22569</v>
      </c>
      <c r="P465" t="str">
        <f>_xlfn.XLOOKUP(orders_final[[#This Row],[Customer ID]], customers!$A$1:$A$1001, customers!$I$1:$I$1001, 0)</f>
        <v>No</v>
      </c>
    </row>
    <row r="466" spans="1:16" x14ac:dyDescent="0.3">
      <c r="A466" t="s">
        <v>3112</v>
      </c>
      <c r="B466" s="10">
        <v>43989</v>
      </c>
      <c r="C466" t="s">
        <v>3113</v>
      </c>
      <c r="D466" t="s">
        <v>6165</v>
      </c>
      <c r="E466">
        <v>4</v>
      </c>
      <c r="F466" t="s">
        <v>3114</v>
      </c>
      <c r="G466" t="s">
        <v>3115</v>
      </c>
      <c r="H466" t="s">
        <v>28</v>
      </c>
      <c r="I466" t="s">
        <v>6195</v>
      </c>
      <c r="J466" t="s">
        <v>6187</v>
      </c>
      <c r="K466">
        <v>2.5</v>
      </c>
      <c r="L466">
        <v>29.784999999999997</v>
      </c>
      <c r="M466">
        <v>119.13999999999999</v>
      </c>
      <c r="N466" t="s">
        <v>22574</v>
      </c>
      <c r="O466" t="s">
        <v>22575</v>
      </c>
      <c r="P466" t="str">
        <f>_xlfn.XLOOKUP(orders_final[[#This Row],[Customer ID]], customers!$A$1:$A$1001, customers!$I$1:$I$1001, 0)</f>
        <v>No</v>
      </c>
    </row>
    <row r="467" spans="1:16" x14ac:dyDescent="0.3">
      <c r="A467" t="s">
        <v>3118</v>
      </c>
      <c r="B467" s="10">
        <v>43814</v>
      </c>
      <c r="C467" t="s">
        <v>3119</v>
      </c>
      <c r="D467" t="s">
        <v>6149</v>
      </c>
      <c r="E467">
        <v>1</v>
      </c>
      <c r="F467" t="s">
        <v>3120</v>
      </c>
      <c r="G467" t="s">
        <v>3121</v>
      </c>
      <c r="H467" t="s">
        <v>19</v>
      </c>
      <c r="I467" t="s">
        <v>6192</v>
      </c>
      <c r="J467" t="s">
        <v>6187</v>
      </c>
      <c r="K467">
        <v>2.5</v>
      </c>
      <c r="L467">
        <v>20.584999999999997</v>
      </c>
      <c r="M467">
        <v>20.584999999999997</v>
      </c>
      <c r="N467" t="s">
        <v>22568</v>
      </c>
      <c r="O467" t="s">
        <v>22575</v>
      </c>
      <c r="P467" t="str">
        <f>_xlfn.XLOOKUP(orders_final[[#This Row],[Customer ID]], customers!$A$1:$A$1001, customers!$I$1:$I$1001, 0)</f>
        <v>Yes</v>
      </c>
    </row>
    <row r="468" spans="1:16" x14ac:dyDescent="0.3">
      <c r="A468" t="s">
        <v>3124</v>
      </c>
      <c r="B468" s="10">
        <v>44171</v>
      </c>
      <c r="C468" t="s">
        <v>3125</v>
      </c>
      <c r="D468" t="s">
        <v>6154</v>
      </c>
      <c r="E468">
        <v>3</v>
      </c>
      <c r="F468" t="s">
        <v>3126</v>
      </c>
      <c r="G468" t="s">
        <v>3127</v>
      </c>
      <c r="H468" t="s">
        <v>19</v>
      </c>
      <c r="I468" t="s">
        <v>6193</v>
      </c>
      <c r="J468" t="s">
        <v>6187</v>
      </c>
      <c r="K468">
        <v>0.2</v>
      </c>
      <c r="L468">
        <v>2.9849999999999999</v>
      </c>
      <c r="M468">
        <v>8.9550000000000001</v>
      </c>
      <c r="N468" t="s">
        <v>22571</v>
      </c>
      <c r="O468" t="s">
        <v>22575</v>
      </c>
      <c r="P468" t="str">
        <f>_xlfn.XLOOKUP(orders_final[[#This Row],[Customer ID]], customers!$A$1:$A$1001, customers!$I$1:$I$1001, 0)</f>
        <v>Yes</v>
      </c>
    </row>
    <row r="469" spans="1:16" x14ac:dyDescent="0.3">
      <c r="A469" t="s">
        <v>3130</v>
      </c>
      <c r="B469" s="10">
        <v>44536</v>
      </c>
      <c r="C469" t="s">
        <v>3131</v>
      </c>
      <c r="D469" t="s">
        <v>6158</v>
      </c>
      <c r="E469">
        <v>1</v>
      </c>
      <c r="F469" t="s">
        <v>3132</v>
      </c>
      <c r="G469" t="s">
        <v>3133</v>
      </c>
      <c r="H469" t="s">
        <v>19</v>
      </c>
      <c r="I469" t="s">
        <v>6193</v>
      </c>
      <c r="J469" t="s">
        <v>6187</v>
      </c>
      <c r="K469">
        <v>0.5</v>
      </c>
      <c r="L469">
        <v>5.97</v>
      </c>
      <c r="M469">
        <v>5.97</v>
      </c>
      <c r="N469" t="s">
        <v>22571</v>
      </c>
      <c r="O469" t="s">
        <v>22575</v>
      </c>
      <c r="P469" t="str">
        <f>_xlfn.XLOOKUP(orders_final[[#This Row],[Customer ID]], customers!$A$1:$A$1001, customers!$I$1:$I$1001, 0)</f>
        <v>No</v>
      </c>
    </row>
    <row r="470" spans="1:16" x14ac:dyDescent="0.3">
      <c r="A470" t="s">
        <v>3136</v>
      </c>
      <c r="B470" s="10">
        <v>44023</v>
      </c>
      <c r="C470" t="s">
        <v>3137</v>
      </c>
      <c r="D470" t="s">
        <v>6141</v>
      </c>
      <c r="E470">
        <v>3</v>
      </c>
      <c r="F470" t="s">
        <v>3138</v>
      </c>
      <c r="G470" t="s">
        <v>3139</v>
      </c>
      <c r="H470" t="s">
        <v>19</v>
      </c>
      <c r="I470" t="s">
        <v>6194</v>
      </c>
      <c r="J470" t="s">
        <v>6188</v>
      </c>
      <c r="K470">
        <v>1</v>
      </c>
      <c r="L470">
        <v>13.75</v>
      </c>
      <c r="M470">
        <v>41.25</v>
      </c>
      <c r="N470" t="s">
        <v>22570</v>
      </c>
      <c r="O470" t="s">
        <v>22569</v>
      </c>
      <c r="P470" t="str">
        <f>_xlfn.XLOOKUP(orders_final[[#This Row],[Customer ID]], customers!$A$1:$A$1001, customers!$I$1:$I$1001, 0)</f>
        <v>Yes</v>
      </c>
    </row>
    <row r="471" spans="1:16" x14ac:dyDescent="0.3">
      <c r="A471" t="s">
        <v>3141</v>
      </c>
      <c r="B471" s="10">
        <v>44375</v>
      </c>
      <c r="C471" t="s">
        <v>3194</v>
      </c>
      <c r="D471" t="s">
        <v>6184</v>
      </c>
      <c r="E471">
        <v>5</v>
      </c>
      <c r="F471" t="s">
        <v>3195</v>
      </c>
      <c r="G471" t="s">
        <v>3196</v>
      </c>
      <c r="H471" t="s">
        <v>19</v>
      </c>
      <c r="I471" t="s">
        <v>6194</v>
      </c>
      <c r="J471" t="s">
        <v>6186</v>
      </c>
      <c r="K471">
        <v>0.2</v>
      </c>
      <c r="L471">
        <v>4.4550000000000001</v>
      </c>
      <c r="M471">
        <v>22.274999999999999</v>
      </c>
      <c r="N471" t="s">
        <v>22570</v>
      </c>
      <c r="O471" t="s">
        <v>22572</v>
      </c>
      <c r="P471" t="str">
        <f>_xlfn.XLOOKUP(orders_final[[#This Row],[Customer ID]], customers!$A$1:$A$1001, customers!$I$1:$I$1001, 0)</f>
        <v>Yes</v>
      </c>
    </row>
    <row r="472" spans="1:16" x14ac:dyDescent="0.3">
      <c r="A472" t="s">
        <v>3147</v>
      </c>
      <c r="B472" s="10">
        <v>44656</v>
      </c>
      <c r="C472" t="s">
        <v>3148</v>
      </c>
      <c r="D472" t="s">
        <v>6157</v>
      </c>
      <c r="E472">
        <v>1</v>
      </c>
      <c r="F472" t="s">
        <v>3149</v>
      </c>
      <c r="G472" t="s">
        <v>3150</v>
      </c>
      <c r="H472" t="s">
        <v>19</v>
      </c>
      <c r="I472" t="s">
        <v>6193</v>
      </c>
      <c r="J472" t="s">
        <v>6188</v>
      </c>
      <c r="K472">
        <v>0.5</v>
      </c>
      <c r="L472">
        <v>6.75</v>
      </c>
      <c r="M472">
        <v>6.75</v>
      </c>
      <c r="N472" t="s">
        <v>22571</v>
      </c>
      <c r="O472" t="s">
        <v>22569</v>
      </c>
      <c r="P472" t="str">
        <f>_xlfn.XLOOKUP(orders_final[[#This Row],[Customer ID]], customers!$A$1:$A$1001, customers!$I$1:$I$1001, 0)</f>
        <v>Yes</v>
      </c>
    </row>
    <row r="473" spans="1:16" x14ac:dyDescent="0.3">
      <c r="A473" t="s">
        <v>3153</v>
      </c>
      <c r="B473" s="10">
        <v>44644</v>
      </c>
      <c r="C473" t="s">
        <v>3154</v>
      </c>
      <c r="D473" t="s">
        <v>6181</v>
      </c>
      <c r="E473">
        <v>4</v>
      </c>
      <c r="F473" t="s">
        <v>3155</v>
      </c>
      <c r="G473" t="s">
        <v>22573</v>
      </c>
      <c r="H473" t="s">
        <v>19</v>
      </c>
      <c r="I473" t="s">
        <v>6195</v>
      </c>
      <c r="J473" t="s">
        <v>6188</v>
      </c>
      <c r="K473">
        <v>2.5</v>
      </c>
      <c r="L473">
        <v>33.464999999999996</v>
      </c>
      <c r="M473">
        <v>133.85999999999999</v>
      </c>
      <c r="N473" t="s">
        <v>22574</v>
      </c>
      <c r="O473" t="s">
        <v>22569</v>
      </c>
      <c r="P473" t="str">
        <f>_xlfn.XLOOKUP(orders_final[[#This Row],[Customer ID]], customers!$A$1:$A$1001, customers!$I$1:$I$1001, 0)</f>
        <v>Yes</v>
      </c>
    </row>
    <row r="474" spans="1:16" x14ac:dyDescent="0.3">
      <c r="A474" t="s">
        <v>3158</v>
      </c>
      <c r="B474" s="10">
        <v>43869</v>
      </c>
      <c r="C474" t="s">
        <v>3159</v>
      </c>
      <c r="D474" t="s">
        <v>6154</v>
      </c>
      <c r="E474">
        <v>2</v>
      </c>
      <c r="F474" t="s">
        <v>3160</v>
      </c>
      <c r="G474" t="s">
        <v>3161</v>
      </c>
      <c r="H474" t="s">
        <v>19</v>
      </c>
      <c r="I474" t="s">
        <v>6193</v>
      </c>
      <c r="J474" t="s">
        <v>6187</v>
      </c>
      <c r="K474">
        <v>0.2</v>
      </c>
      <c r="L474">
        <v>2.9849999999999999</v>
      </c>
      <c r="M474">
        <v>5.97</v>
      </c>
      <c r="N474" t="s">
        <v>22571</v>
      </c>
      <c r="O474" t="s">
        <v>22575</v>
      </c>
      <c r="P474" t="str">
        <f>_xlfn.XLOOKUP(orders_final[[#This Row],[Customer ID]], customers!$A$1:$A$1001, customers!$I$1:$I$1001, 0)</f>
        <v>No</v>
      </c>
    </row>
    <row r="475" spans="1:16" x14ac:dyDescent="0.3">
      <c r="A475" t="s">
        <v>3164</v>
      </c>
      <c r="B475" s="10">
        <v>44603</v>
      </c>
      <c r="C475" t="s">
        <v>3165</v>
      </c>
      <c r="D475" t="s">
        <v>6140</v>
      </c>
      <c r="E475">
        <v>2</v>
      </c>
      <c r="F475" t="s">
        <v>3166</v>
      </c>
      <c r="G475" t="s">
        <v>3167</v>
      </c>
      <c r="H475" t="s">
        <v>19</v>
      </c>
      <c r="I475" t="s">
        <v>6193</v>
      </c>
      <c r="J475" t="s">
        <v>6186</v>
      </c>
      <c r="K475">
        <v>1</v>
      </c>
      <c r="L475">
        <v>12.95</v>
      </c>
      <c r="M475">
        <v>25.9</v>
      </c>
      <c r="N475" t="s">
        <v>22571</v>
      </c>
      <c r="O475" t="s">
        <v>22572</v>
      </c>
      <c r="P475" t="str">
        <f>_xlfn.XLOOKUP(orders_final[[#This Row],[Customer ID]], customers!$A$1:$A$1001, customers!$I$1:$I$1001, 0)</f>
        <v>No</v>
      </c>
    </row>
    <row r="476" spans="1:16" x14ac:dyDescent="0.3">
      <c r="A476" t="s">
        <v>3170</v>
      </c>
      <c r="B476" s="10">
        <v>44014</v>
      </c>
      <c r="C476" t="s">
        <v>3171</v>
      </c>
      <c r="D476" t="s">
        <v>6166</v>
      </c>
      <c r="E476">
        <v>1</v>
      </c>
      <c r="F476" t="s">
        <v>3172</v>
      </c>
      <c r="G476" t="s">
        <v>3173</v>
      </c>
      <c r="H476" t="s">
        <v>318</v>
      </c>
      <c r="I476" t="s">
        <v>6194</v>
      </c>
      <c r="J476" t="s">
        <v>6188</v>
      </c>
      <c r="K476">
        <v>2.5</v>
      </c>
      <c r="L476">
        <v>31.624999999999996</v>
      </c>
      <c r="M476">
        <v>31.624999999999996</v>
      </c>
      <c r="N476" t="s">
        <v>22570</v>
      </c>
      <c r="O476" t="s">
        <v>22569</v>
      </c>
      <c r="P476" t="str">
        <f>_xlfn.XLOOKUP(orders_final[[#This Row],[Customer ID]], customers!$A$1:$A$1001, customers!$I$1:$I$1001, 0)</f>
        <v>Yes</v>
      </c>
    </row>
    <row r="477" spans="1:16" x14ac:dyDescent="0.3">
      <c r="A477" t="s">
        <v>3176</v>
      </c>
      <c r="B477" s="10">
        <v>44767</v>
      </c>
      <c r="C477" t="s">
        <v>3177</v>
      </c>
      <c r="D477" t="s">
        <v>6159</v>
      </c>
      <c r="E477">
        <v>2</v>
      </c>
      <c r="F477" t="s">
        <v>3178</v>
      </c>
      <c r="G477" t="s">
        <v>3179</v>
      </c>
      <c r="H477" t="s">
        <v>19</v>
      </c>
      <c r="I477" t="s">
        <v>6195</v>
      </c>
      <c r="J477" t="s">
        <v>6188</v>
      </c>
      <c r="K477">
        <v>0.2</v>
      </c>
      <c r="L477">
        <v>4.3650000000000002</v>
      </c>
      <c r="M477">
        <v>8.73</v>
      </c>
      <c r="N477" t="s">
        <v>22574</v>
      </c>
      <c r="O477" t="s">
        <v>22569</v>
      </c>
      <c r="P477" t="str">
        <f>_xlfn.XLOOKUP(orders_final[[#This Row],[Customer ID]], customers!$A$1:$A$1001, customers!$I$1:$I$1001, 0)</f>
        <v>No</v>
      </c>
    </row>
    <row r="478" spans="1:16" x14ac:dyDescent="0.3">
      <c r="A478" t="s">
        <v>3181</v>
      </c>
      <c r="B478" s="10">
        <v>44274</v>
      </c>
      <c r="C478" t="s">
        <v>3182</v>
      </c>
      <c r="D478" t="s">
        <v>6184</v>
      </c>
      <c r="E478">
        <v>6</v>
      </c>
      <c r="F478" t="s">
        <v>3183</v>
      </c>
      <c r="G478" t="s">
        <v>3184</v>
      </c>
      <c r="H478" t="s">
        <v>19</v>
      </c>
      <c r="I478" t="s">
        <v>6194</v>
      </c>
      <c r="J478" t="s">
        <v>6186</v>
      </c>
      <c r="K478">
        <v>0.2</v>
      </c>
      <c r="L478">
        <v>4.4550000000000001</v>
      </c>
      <c r="M478">
        <v>26.73</v>
      </c>
      <c r="N478" t="s">
        <v>22570</v>
      </c>
      <c r="O478" t="s">
        <v>22572</v>
      </c>
      <c r="P478" t="str">
        <f>_xlfn.XLOOKUP(orders_final[[#This Row],[Customer ID]], customers!$A$1:$A$1001, customers!$I$1:$I$1001, 0)</f>
        <v>Yes</v>
      </c>
    </row>
    <row r="479" spans="1:16" x14ac:dyDescent="0.3">
      <c r="A479" t="s">
        <v>3187</v>
      </c>
      <c r="B479" s="10">
        <v>43962</v>
      </c>
      <c r="C479" t="s">
        <v>3188</v>
      </c>
      <c r="D479" t="s">
        <v>6159</v>
      </c>
      <c r="E479">
        <v>6</v>
      </c>
      <c r="F479" t="s">
        <v>3189</v>
      </c>
      <c r="G479" t="s">
        <v>3190</v>
      </c>
      <c r="H479" t="s">
        <v>19</v>
      </c>
      <c r="I479" t="s">
        <v>6195</v>
      </c>
      <c r="J479" t="s">
        <v>6188</v>
      </c>
      <c r="K479">
        <v>0.2</v>
      </c>
      <c r="L479">
        <v>4.3650000000000002</v>
      </c>
      <c r="M479">
        <v>26.19</v>
      </c>
      <c r="N479" t="s">
        <v>22574</v>
      </c>
      <c r="O479" t="s">
        <v>22569</v>
      </c>
      <c r="P479" t="str">
        <f>_xlfn.XLOOKUP(orders_final[[#This Row],[Customer ID]], customers!$A$1:$A$1001, customers!$I$1:$I$1001, 0)</f>
        <v>No</v>
      </c>
    </row>
    <row r="480" spans="1:16" x14ac:dyDescent="0.3">
      <c r="A480" t="s">
        <v>3193</v>
      </c>
      <c r="B480" s="10">
        <v>43624</v>
      </c>
      <c r="C480" t="s">
        <v>3194</v>
      </c>
      <c r="D480" t="s">
        <v>6177</v>
      </c>
      <c r="E480">
        <v>6</v>
      </c>
      <c r="F480" t="s">
        <v>3195</v>
      </c>
      <c r="G480" t="s">
        <v>3196</v>
      </c>
      <c r="H480" t="s">
        <v>19</v>
      </c>
      <c r="I480" t="s">
        <v>6192</v>
      </c>
      <c r="J480" t="s">
        <v>6187</v>
      </c>
      <c r="K480">
        <v>1</v>
      </c>
      <c r="L480">
        <v>8.9499999999999993</v>
      </c>
      <c r="M480">
        <v>53.699999999999996</v>
      </c>
      <c r="N480" t="s">
        <v>22568</v>
      </c>
      <c r="O480" t="s">
        <v>22575</v>
      </c>
      <c r="P480" t="str">
        <f>_xlfn.XLOOKUP(orders_final[[#This Row],[Customer ID]], customers!$A$1:$A$1001, customers!$I$1:$I$1001, 0)</f>
        <v>Yes</v>
      </c>
    </row>
    <row r="481" spans="1:16" x14ac:dyDescent="0.3">
      <c r="A481" t="s">
        <v>3193</v>
      </c>
      <c r="B481" s="10">
        <v>43624</v>
      </c>
      <c r="C481" t="s">
        <v>3194</v>
      </c>
      <c r="D481" t="s">
        <v>6166</v>
      </c>
      <c r="E481">
        <v>4</v>
      </c>
      <c r="F481" t="s">
        <v>3195</v>
      </c>
      <c r="G481" t="s">
        <v>3196</v>
      </c>
      <c r="H481" t="s">
        <v>19</v>
      </c>
      <c r="I481" t="s">
        <v>6194</v>
      </c>
      <c r="J481" t="s">
        <v>6188</v>
      </c>
      <c r="K481">
        <v>2.5</v>
      </c>
      <c r="L481">
        <v>31.624999999999996</v>
      </c>
      <c r="M481">
        <v>126.49999999999999</v>
      </c>
      <c r="N481" t="s">
        <v>22570</v>
      </c>
      <c r="O481" t="s">
        <v>22569</v>
      </c>
      <c r="P481" t="str">
        <f>_xlfn.XLOOKUP(orders_final[[#This Row],[Customer ID]], customers!$A$1:$A$1001, customers!$I$1:$I$1001, 0)</f>
        <v>Yes</v>
      </c>
    </row>
    <row r="482" spans="1:16" x14ac:dyDescent="0.3">
      <c r="A482" t="s">
        <v>3193</v>
      </c>
      <c r="B482" s="10">
        <v>43624</v>
      </c>
      <c r="C482" t="s">
        <v>3194</v>
      </c>
      <c r="D482" t="s">
        <v>6156</v>
      </c>
      <c r="E482">
        <v>1</v>
      </c>
      <c r="F482" t="s">
        <v>3195</v>
      </c>
      <c r="G482" t="s">
        <v>3196</v>
      </c>
      <c r="H482" t="s">
        <v>19</v>
      </c>
      <c r="I482" t="s">
        <v>6194</v>
      </c>
      <c r="J482" t="s">
        <v>6188</v>
      </c>
      <c r="K482">
        <v>0.2</v>
      </c>
      <c r="L482">
        <v>4.125</v>
      </c>
      <c r="M482">
        <v>4.125</v>
      </c>
      <c r="N482" t="s">
        <v>22570</v>
      </c>
      <c r="O482" t="s">
        <v>22569</v>
      </c>
      <c r="P482" t="str">
        <f>_xlfn.XLOOKUP(orders_final[[#This Row],[Customer ID]], customers!$A$1:$A$1001, customers!$I$1:$I$1001, 0)</f>
        <v>Yes</v>
      </c>
    </row>
    <row r="483" spans="1:16" x14ac:dyDescent="0.3">
      <c r="A483" t="s">
        <v>3208</v>
      </c>
      <c r="B483" s="10">
        <v>43747</v>
      </c>
      <c r="C483" t="s">
        <v>3209</v>
      </c>
      <c r="D483" t="s">
        <v>6179</v>
      </c>
      <c r="E483">
        <v>2</v>
      </c>
      <c r="F483" t="s">
        <v>3210</v>
      </c>
      <c r="G483" t="s">
        <v>3211</v>
      </c>
      <c r="H483" t="s">
        <v>28</v>
      </c>
      <c r="I483" t="s">
        <v>6192</v>
      </c>
      <c r="J483" t="s">
        <v>6186</v>
      </c>
      <c r="K483">
        <v>1</v>
      </c>
      <c r="L483">
        <v>11.95</v>
      </c>
      <c r="M483">
        <v>23.9</v>
      </c>
      <c r="N483" t="s">
        <v>22568</v>
      </c>
      <c r="O483" t="s">
        <v>22572</v>
      </c>
      <c r="P483" t="str">
        <f>_xlfn.XLOOKUP(orders_final[[#This Row],[Customer ID]], customers!$A$1:$A$1001, customers!$I$1:$I$1001, 0)</f>
        <v>No</v>
      </c>
    </row>
    <row r="484" spans="1:16" x14ac:dyDescent="0.3">
      <c r="A484" t="s">
        <v>3214</v>
      </c>
      <c r="B484" s="10">
        <v>44247</v>
      </c>
      <c r="C484" t="s">
        <v>3215</v>
      </c>
      <c r="D484" t="s">
        <v>6185</v>
      </c>
      <c r="E484">
        <v>5</v>
      </c>
      <c r="F484" t="s">
        <v>3216</v>
      </c>
      <c r="G484" t="s">
        <v>3217</v>
      </c>
      <c r="H484" t="s">
        <v>19</v>
      </c>
      <c r="I484" t="s">
        <v>6194</v>
      </c>
      <c r="J484" t="s">
        <v>6187</v>
      </c>
      <c r="K484">
        <v>2.5</v>
      </c>
      <c r="L484">
        <v>27.945</v>
      </c>
      <c r="M484">
        <v>139.72499999999999</v>
      </c>
      <c r="N484" t="s">
        <v>22570</v>
      </c>
      <c r="O484" t="s">
        <v>22575</v>
      </c>
      <c r="P484" t="str">
        <f>_xlfn.XLOOKUP(orders_final[[#This Row],[Customer ID]], customers!$A$1:$A$1001, customers!$I$1:$I$1001, 0)</f>
        <v>Yes</v>
      </c>
    </row>
    <row r="485" spans="1:16" x14ac:dyDescent="0.3">
      <c r="A485" t="s">
        <v>3220</v>
      </c>
      <c r="B485" s="10">
        <v>43790</v>
      </c>
      <c r="C485" t="s">
        <v>3221</v>
      </c>
      <c r="D485" t="s">
        <v>6165</v>
      </c>
      <c r="E485">
        <v>2</v>
      </c>
      <c r="F485" t="s">
        <v>3222</v>
      </c>
      <c r="G485" t="s">
        <v>22573</v>
      </c>
      <c r="H485" t="s">
        <v>19</v>
      </c>
      <c r="I485" t="s">
        <v>6195</v>
      </c>
      <c r="J485" t="s">
        <v>6187</v>
      </c>
      <c r="K485">
        <v>2.5</v>
      </c>
      <c r="L485">
        <v>29.784999999999997</v>
      </c>
      <c r="M485">
        <v>59.569999999999993</v>
      </c>
      <c r="N485" t="s">
        <v>22574</v>
      </c>
      <c r="O485" t="s">
        <v>22575</v>
      </c>
      <c r="P485" t="str">
        <f>_xlfn.XLOOKUP(orders_final[[#This Row],[Customer ID]], customers!$A$1:$A$1001, customers!$I$1:$I$1001, 0)</f>
        <v>Yes</v>
      </c>
    </row>
    <row r="486" spans="1:16" x14ac:dyDescent="0.3">
      <c r="A486" t="s">
        <v>3225</v>
      </c>
      <c r="B486" s="10">
        <v>44479</v>
      </c>
      <c r="C486" t="s">
        <v>3226</v>
      </c>
      <c r="D486" t="s">
        <v>6161</v>
      </c>
      <c r="E486">
        <v>6</v>
      </c>
      <c r="F486" t="s">
        <v>3227</v>
      </c>
      <c r="G486" t="s">
        <v>3228</v>
      </c>
      <c r="H486" t="s">
        <v>19</v>
      </c>
      <c r="I486" t="s">
        <v>6195</v>
      </c>
      <c r="J486" t="s">
        <v>6186</v>
      </c>
      <c r="K486">
        <v>0.5</v>
      </c>
      <c r="L486">
        <v>9.51</v>
      </c>
      <c r="M486">
        <v>57.06</v>
      </c>
      <c r="N486" t="s">
        <v>22574</v>
      </c>
      <c r="O486" t="s">
        <v>22572</v>
      </c>
      <c r="P486" t="str">
        <f>_xlfn.XLOOKUP(orders_final[[#This Row],[Customer ID]], customers!$A$1:$A$1001, customers!$I$1:$I$1001, 0)</f>
        <v>No</v>
      </c>
    </row>
    <row r="487" spans="1:16" x14ac:dyDescent="0.3">
      <c r="A487" t="s">
        <v>3230</v>
      </c>
      <c r="B487" s="10">
        <v>44413</v>
      </c>
      <c r="C487" t="s">
        <v>3231</v>
      </c>
      <c r="D487" t="s">
        <v>6178</v>
      </c>
      <c r="E487">
        <v>6</v>
      </c>
      <c r="F487" t="s">
        <v>3232</v>
      </c>
      <c r="G487" t="s">
        <v>3233</v>
      </c>
      <c r="H487" t="s">
        <v>318</v>
      </c>
      <c r="I487" t="s">
        <v>6192</v>
      </c>
      <c r="J487" t="s">
        <v>6186</v>
      </c>
      <c r="K487">
        <v>0.2</v>
      </c>
      <c r="L487">
        <v>3.5849999999999995</v>
      </c>
      <c r="M487">
        <v>21.509999999999998</v>
      </c>
      <c r="N487" t="s">
        <v>22568</v>
      </c>
      <c r="O487" t="s">
        <v>22572</v>
      </c>
      <c r="P487" t="str">
        <f>_xlfn.XLOOKUP(orders_final[[#This Row],[Customer ID]], customers!$A$1:$A$1001, customers!$I$1:$I$1001, 0)</f>
        <v>Yes</v>
      </c>
    </row>
    <row r="488" spans="1:16" x14ac:dyDescent="0.3">
      <c r="A488" t="s">
        <v>3236</v>
      </c>
      <c r="B488" s="10">
        <v>44043</v>
      </c>
      <c r="C488" t="s">
        <v>3237</v>
      </c>
      <c r="D488" t="s">
        <v>6160</v>
      </c>
      <c r="E488">
        <v>6</v>
      </c>
      <c r="F488" t="s">
        <v>3238</v>
      </c>
      <c r="G488" t="s">
        <v>3239</v>
      </c>
      <c r="H488" t="s">
        <v>318</v>
      </c>
      <c r="I488" t="s">
        <v>6195</v>
      </c>
      <c r="J488" t="s">
        <v>6188</v>
      </c>
      <c r="K488">
        <v>0.5</v>
      </c>
      <c r="L488">
        <v>8.73</v>
      </c>
      <c r="M488">
        <v>52.38</v>
      </c>
      <c r="N488" t="s">
        <v>22574</v>
      </c>
      <c r="O488" t="s">
        <v>22569</v>
      </c>
      <c r="P488" t="str">
        <f>_xlfn.XLOOKUP(orders_final[[#This Row],[Customer ID]], customers!$A$1:$A$1001, customers!$I$1:$I$1001, 0)</f>
        <v>Yes</v>
      </c>
    </row>
    <row r="489" spans="1:16" x14ac:dyDescent="0.3">
      <c r="A489" t="s">
        <v>3242</v>
      </c>
      <c r="B489" s="10">
        <v>44093</v>
      </c>
      <c r="C489" t="s">
        <v>3243</v>
      </c>
      <c r="D489" t="s">
        <v>6183</v>
      </c>
      <c r="E489">
        <v>6</v>
      </c>
      <c r="F489" t="s">
        <v>3244</v>
      </c>
      <c r="G489" t="s">
        <v>3245</v>
      </c>
      <c r="H489" t="s">
        <v>318</v>
      </c>
      <c r="I489" t="s">
        <v>6194</v>
      </c>
      <c r="J489" t="s">
        <v>6187</v>
      </c>
      <c r="K489">
        <v>1</v>
      </c>
      <c r="L489">
        <v>12.15</v>
      </c>
      <c r="M489">
        <v>72.900000000000006</v>
      </c>
      <c r="N489" t="s">
        <v>22570</v>
      </c>
      <c r="O489" t="s">
        <v>22575</v>
      </c>
      <c r="P489" t="str">
        <f>_xlfn.XLOOKUP(orders_final[[#This Row],[Customer ID]], customers!$A$1:$A$1001, customers!$I$1:$I$1001, 0)</f>
        <v>No</v>
      </c>
    </row>
    <row r="490" spans="1:16" x14ac:dyDescent="0.3">
      <c r="A490" t="s">
        <v>3248</v>
      </c>
      <c r="B490" s="10">
        <v>43954</v>
      </c>
      <c r="C490" t="s">
        <v>3249</v>
      </c>
      <c r="D490" t="s">
        <v>6174</v>
      </c>
      <c r="E490">
        <v>5</v>
      </c>
      <c r="F490" t="s">
        <v>3250</v>
      </c>
      <c r="G490" t="s">
        <v>3251</v>
      </c>
      <c r="H490" t="s">
        <v>318</v>
      </c>
      <c r="I490" t="s">
        <v>6192</v>
      </c>
      <c r="J490" t="s">
        <v>6188</v>
      </c>
      <c r="K490">
        <v>0.2</v>
      </c>
      <c r="L490">
        <v>2.9849999999999999</v>
      </c>
      <c r="M490">
        <v>14.924999999999999</v>
      </c>
      <c r="N490" t="s">
        <v>22568</v>
      </c>
      <c r="O490" t="s">
        <v>22569</v>
      </c>
      <c r="P490" t="str">
        <f>_xlfn.XLOOKUP(orders_final[[#This Row],[Customer ID]], customers!$A$1:$A$1001, customers!$I$1:$I$1001, 0)</f>
        <v>Yes</v>
      </c>
    </row>
    <row r="491" spans="1:16" x14ac:dyDescent="0.3">
      <c r="A491" t="s">
        <v>3254</v>
      </c>
      <c r="B491" s="10">
        <v>43654</v>
      </c>
      <c r="C491" t="s">
        <v>3255</v>
      </c>
      <c r="D491" t="s">
        <v>6170</v>
      </c>
      <c r="E491">
        <v>6</v>
      </c>
      <c r="F491" t="s">
        <v>3256</v>
      </c>
      <c r="G491" t="s">
        <v>3257</v>
      </c>
      <c r="H491" t="s">
        <v>19</v>
      </c>
      <c r="I491" t="s">
        <v>6195</v>
      </c>
      <c r="J491" t="s">
        <v>6186</v>
      </c>
      <c r="K491">
        <v>1</v>
      </c>
      <c r="L491">
        <v>15.85</v>
      </c>
      <c r="M491">
        <v>95.1</v>
      </c>
      <c r="N491" t="s">
        <v>22574</v>
      </c>
      <c r="O491" t="s">
        <v>22572</v>
      </c>
      <c r="P491" t="str">
        <f>_xlfn.XLOOKUP(orders_final[[#This Row],[Customer ID]], customers!$A$1:$A$1001, customers!$I$1:$I$1001, 0)</f>
        <v>No</v>
      </c>
    </row>
    <row r="492" spans="1:16" x14ac:dyDescent="0.3">
      <c r="A492" t="s">
        <v>3260</v>
      </c>
      <c r="B492" s="10">
        <v>43764</v>
      </c>
      <c r="C492" t="s">
        <v>3261</v>
      </c>
      <c r="D492" t="s">
        <v>6169</v>
      </c>
      <c r="E492">
        <v>2</v>
      </c>
      <c r="F492" t="s">
        <v>3262</v>
      </c>
      <c r="G492" t="s">
        <v>3263</v>
      </c>
      <c r="H492" t="s">
        <v>19</v>
      </c>
      <c r="I492" t="s">
        <v>6195</v>
      </c>
      <c r="J492" t="s">
        <v>6187</v>
      </c>
      <c r="K492">
        <v>0.5</v>
      </c>
      <c r="L492">
        <v>7.77</v>
      </c>
      <c r="M492">
        <v>15.54</v>
      </c>
      <c r="N492" t="s">
        <v>22574</v>
      </c>
      <c r="O492" t="s">
        <v>22575</v>
      </c>
      <c r="P492" t="str">
        <f>_xlfn.XLOOKUP(orders_final[[#This Row],[Customer ID]], customers!$A$1:$A$1001, customers!$I$1:$I$1001, 0)</f>
        <v>No</v>
      </c>
    </row>
    <row r="493" spans="1:16" x14ac:dyDescent="0.3">
      <c r="A493" t="s">
        <v>3266</v>
      </c>
      <c r="B493" s="10">
        <v>44101</v>
      </c>
      <c r="C493" t="s">
        <v>3267</v>
      </c>
      <c r="D493" t="s">
        <v>6150</v>
      </c>
      <c r="E493">
        <v>6</v>
      </c>
      <c r="F493" t="s">
        <v>3268</v>
      </c>
      <c r="G493" t="s">
        <v>22573</v>
      </c>
      <c r="H493" t="s">
        <v>19</v>
      </c>
      <c r="I493" t="s">
        <v>6195</v>
      </c>
      <c r="J493" t="s">
        <v>6187</v>
      </c>
      <c r="K493">
        <v>0.2</v>
      </c>
      <c r="L493">
        <v>3.8849999999999998</v>
      </c>
      <c r="M493">
        <v>23.31</v>
      </c>
      <c r="N493" t="s">
        <v>22574</v>
      </c>
      <c r="O493" t="s">
        <v>22575</v>
      </c>
      <c r="P493" t="str">
        <f>_xlfn.XLOOKUP(orders_final[[#This Row],[Customer ID]], customers!$A$1:$A$1001, customers!$I$1:$I$1001, 0)</f>
        <v>No</v>
      </c>
    </row>
    <row r="494" spans="1:16" x14ac:dyDescent="0.3">
      <c r="A494" t="s">
        <v>3271</v>
      </c>
      <c r="B494" s="10">
        <v>44620</v>
      </c>
      <c r="C494" t="s">
        <v>3272</v>
      </c>
      <c r="D494" t="s">
        <v>6156</v>
      </c>
      <c r="E494">
        <v>1</v>
      </c>
      <c r="F494" t="s">
        <v>3273</v>
      </c>
      <c r="G494" t="s">
        <v>3274</v>
      </c>
      <c r="H494" t="s">
        <v>19</v>
      </c>
      <c r="I494" t="s">
        <v>6194</v>
      </c>
      <c r="J494" t="s">
        <v>6188</v>
      </c>
      <c r="K494">
        <v>0.2</v>
      </c>
      <c r="L494">
        <v>4.125</v>
      </c>
      <c r="M494">
        <v>4.125</v>
      </c>
      <c r="N494" t="s">
        <v>22570</v>
      </c>
      <c r="O494" t="s">
        <v>22569</v>
      </c>
      <c r="P494" t="str">
        <f>_xlfn.XLOOKUP(orders_final[[#This Row],[Customer ID]], customers!$A$1:$A$1001, customers!$I$1:$I$1001, 0)</f>
        <v>Yes</v>
      </c>
    </row>
    <row r="495" spans="1:16" x14ac:dyDescent="0.3">
      <c r="A495" t="s">
        <v>3277</v>
      </c>
      <c r="B495" s="10">
        <v>44090</v>
      </c>
      <c r="C495" t="s">
        <v>3278</v>
      </c>
      <c r="D495" t="s">
        <v>6146</v>
      </c>
      <c r="E495">
        <v>6</v>
      </c>
      <c r="F495" t="s">
        <v>3279</v>
      </c>
      <c r="G495" t="s">
        <v>3280</v>
      </c>
      <c r="H495" t="s">
        <v>28</v>
      </c>
      <c r="I495" t="s">
        <v>6192</v>
      </c>
      <c r="J495" t="s">
        <v>6188</v>
      </c>
      <c r="K495">
        <v>0.5</v>
      </c>
      <c r="L495">
        <v>5.97</v>
      </c>
      <c r="M495">
        <v>35.82</v>
      </c>
      <c r="N495" t="s">
        <v>22568</v>
      </c>
      <c r="O495" t="s">
        <v>22569</v>
      </c>
      <c r="P495" t="str">
        <f>_xlfn.XLOOKUP(orders_final[[#This Row],[Customer ID]], customers!$A$1:$A$1001, customers!$I$1:$I$1001, 0)</f>
        <v>No</v>
      </c>
    </row>
    <row r="496" spans="1:16" x14ac:dyDescent="0.3">
      <c r="A496" t="s">
        <v>3283</v>
      </c>
      <c r="B496" s="10">
        <v>44132</v>
      </c>
      <c r="C496" t="s">
        <v>3284</v>
      </c>
      <c r="D496" t="s">
        <v>6170</v>
      </c>
      <c r="E496">
        <v>2</v>
      </c>
      <c r="F496" t="s">
        <v>3285</v>
      </c>
      <c r="G496" t="s">
        <v>3286</v>
      </c>
      <c r="H496" t="s">
        <v>19</v>
      </c>
      <c r="I496" t="s">
        <v>6195</v>
      </c>
      <c r="J496" t="s">
        <v>6186</v>
      </c>
      <c r="K496">
        <v>1</v>
      </c>
      <c r="L496">
        <v>15.85</v>
      </c>
      <c r="M496">
        <v>31.7</v>
      </c>
      <c r="N496" t="s">
        <v>22574</v>
      </c>
      <c r="O496" t="s">
        <v>22572</v>
      </c>
      <c r="P496" t="str">
        <f>_xlfn.XLOOKUP(orders_final[[#This Row],[Customer ID]], customers!$A$1:$A$1001, customers!$I$1:$I$1001, 0)</f>
        <v>No</v>
      </c>
    </row>
    <row r="497" spans="1:16" x14ac:dyDescent="0.3">
      <c r="A497" t="s">
        <v>3289</v>
      </c>
      <c r="B497" s="10">
        <v>43710</v>
      </c>
      <c r="C497" t="s">
        <v>3290</v>
      </c>
      <c r="D497" t="s">
        <v>6170</v>
      </c>
      <c r="E497">
        <v>5</v>
      </c>
      <c r="F497" t="s">
        <v>3291</v>
      </c>
      <c r="G497" t="s">
        <v>22573</v>
      </c>
      <c r="H497" t="s">
        <v>19</v>
      </c>
      <c r="I497" t="s">
        <v>6195</v>
      </c>
      <c r="J497" t="s">
        <v>6186</v>
      </c>
      <c r="K497">
        <v>1</v>
      </c>
      <c r="L497">
        <v>15.85</v>
      </c>
      <c r="M497">
        <v>79.25</v>
      </c>
      <c r="N497" t="s">
        <v>22574</v>
      </c>
      <c r="O497" t="s">
        <v>22572</v>
      </c>
      <c r="P497" t="str">
        <f>_xlfn.XLOOKUP(orders_final[[#This Row],[Customer ID]], customers!$A$1:$A$1001, customers!$I$1:$I$1001, 0)</f>
        <v>Yes</v>
      </c>
    </row>
    <row r="498" spans="1:16" x14ac:dyDescent="0.3">
      <c r="A498" t="s">
        <v>3294</v>
      </c>
      <c r="B498" s="10">
        <v>44438</v>
      </c>
      <c r="C498" t="s">
        <v>3295</v>
      </c>
      <c r="D498" t="s">
        <v>6153</v>
      </c>
      <c r="E498">
        <v>3</v>
      </c>
      <c r="F498" t="s">
        <v>3296</v>
      </c>
      <c r="G498" t="s">
        <v>3297</v>
      </c>
      <c r="H498" t="s">
        <v>19</v>
      </c>
      <c r="I498" t="s">
        <v>6194</v>
      </c>
      <c r="J498" t="s">
        <v>6187</v>
      </c>
      <c r="K498">
        <v>0.2</v>
      </c>
      <c r="L498">
        <v>3.645</v>
      </c>
      <c r="M498">
        <v>10.935</v>
      </c>
      <c r="N498" t="s">
        <v>22570</v>
      </c>
      <c r="O498" t="s">
        <v>22575</v>
      </c>
      <c r="P498" t="str">
        <f>_xlfn.XLOOKUP(orders_final[[#This Row],[Customer ID]], customers!$A$1:$A$1001, customers!$I$1:$I$1001, 0)</f>
        <v>No</v>
      </c>
    </row>
    <row r="499" spans="1:16" x14ac:dyDescent="0.3">
      <c r="A499" t="s">
        <v>3300</v>
      </c>
      <c r="B499" s="10">
        <v>44351</v>
      </c>
      <c r="C499" t="s">
        <v>3301</v>
      </c>
      <c r="D499" t="s">
        <v>6147</v>
      </c>
      <c r="E499">
        <v>4</v>
      </c>
      <c r="F499" t="s">
        <v>3302</v>
      </c>
      <c r="G499" t="s">
        <v>3303</v>
      </c>
      <c r="H499" t="s">
        <v>318</v>
      </c>
      <c r="I499" t="s">
        <v>6193</v>
      </c>
      <c r="J499" t="s">
        <v>6187</v>
      </c>
      <c r="K499">
        <v>1</v>
      </c>
      <c r="L499">
        <v>9.9499999999999993</v>
      </c>
      <c r="M499">
        <v>39.799999999999997</v>
      </c>
      <c r="N499" t="s">
        <v>22571</v>
      </c>
      <c r="O499" t="s">
        <v>22575</v>
      </c>
      <c r="P499" t="str">
        <f>_xlfn.XLOOKUP(orders_final[[#This Row],[Customer ID]], customers!$A$1:$A$1001, customers!$I$1:$I$1001, 0)</f>
        <v>No</v>
      </c>
    </row>
    <row r="500" spans="1:16" x14ac:dyDescent="0.3">
      <c r="A500" t="s">
        <v>3307</v>
      </c>
      <c r="B500" s="10">
        <v>44159</v>
      </c>
      <c r="C500" t="s">
        <v>3368</v>
      </c>
      <c r="D500" t="s">
        <v>6138</v>
      </c>
      <c r="E500">
        <v>5</v>
      </c>
      <c r="F500" t="s">
        <v>3369</v>
      </c>
      <c r="G500" t="s">
        <v>3370</v>
      </c>
      <c r="H500" t="s">
        <v>318</v>
      </c>
      <c r="I500" t="s">
        <v>6192</v>
      </c>
      <c r="J500" t="s">
        <v>6188</v>
      </c>
      <c r="K500">
        <v>1</v>
      </c>
      <c r="L500">
        <v>9.9499999999999993</v>
      </c>
      <c r="M500">
        <v>49.75</v>
      </c>
      <c r="N500" t="s">
        <v>22568</v>
      </c>
      <c r="O500" t="s">
        <v>22569</v>
      </c>
      <c r="P500" t="str">
        <f>_xlfn.XLOOKUP(orders_final[[#This Row],[Customer ID]], customers!$A$1:$A$1001, customers!$I$1:$I$1001, 0)</f>
        <v>Yes</v>
      </c>
    </row>
    <row r="501" spans="1:16" x14ac:dyDescent="0.3">
      <c r="A501" t="s">
        <v>3313</v>
      </c>
      <c r="B501" s="10">
        <v>44003</v>
      </c>
      <c r="C501" t="s">
        <v>3314</v>
      </c>
      <c r="D501" t="s">
        <v>6163</v>
      </c>
      <c r="E501">
        <v>3</v>
      </c>
      <c r="F501" t="s">
        <v>3315</v>
      </c>
      <c r="G501" t="s">
        <v>22573</v>
      </c>
      <c r="H501" t="s">
        <v>318</v>
      </c>
      <c r="I501" t="s">
        <v>6192</v>
      </c>
      <c r="J501" t="s">
        <v>6187</v>
      </c>
      <c r="K501">
        <v>0.2</v>
      </c>
      <c r="L501">
        <v>2.6849999999999996</v>
      </c>
      <c r="M501">
        <v>8.0549999999999997</v>
      </c>
      <c r="N501" t="s">
        <v>22568</v>
      </c>
      <c r="O501" t="s">
        <v>22575</v>
      </c>
      <c r="P501" t="str">
        <f>_xlfn.XLOOKUP(orders_final[[#This Row],[Customer ID]], customers!$A$1:$A$1001, customers!$I$1:$I$1001, 0)</f>
        <v>Yes</v>
      </c>
    </row>
    <row r="502" spans="1:16" x14ac:dyDescent="0.3">
      <c r="A502" t="s">
        <v>3318</v>
      </c>
      <c r="B502" s="10">
        <v>44025</v>
      </c>
      <c r="C502" t="s">
        <v>3319</v>
      </c>
      <c r="D502" t="s">
        <v>6179</v>
      </c>
      <c r="E502">
        <v>4</v>
      </c>
      <c r="F502" t="s">
        <v>3320</v>
      </c>
      <c r="G502" t="s">
        <v>22573</v>
      </c>
      <c r="H502" t="s">
        <v>19</v>
      </c>
      <c r="I502" t="s">
        <v>6192</v>
      </c>
      <c r="J502" t="s">
        <v>6186</v>
      </c>
      <c r="K502">
        <v>1</v>
      </c>
      <c r="L502">
        <v>11.95</v>
      </c>
      <c r="M502">
        <v>47.8</v>
      </c>
      <c r="N502" t="s">
        <v>22568</v>
      </c>
      <c r="O502" t="s">
        <v>22572</v>
      </c>
      <c r="P502" t="str">
        <f>_xlfn.XLOOKUP(orders_final[[#This Row],[Customer ID]], customers!$A$1:$A$1001, customers!$I$1:$I$1001, 0)</f>
        <v>No</v>
      </c>
    </row>
    <row r="503" spans="1:16" x14ac:dyDescent="0.3">
      <c r="A503" t="s">
        <v>3323</v>
      </c>
      <c r="B503" s="10">
        <v>43467</v>
      </c>
      <c r="C503" t="s">
        <v>3324</v>
      </c>
      <c r="D503" t="s">
        <v>6174</v>
      </c>
      <c r="E503">
        <v>4</v>
      </c>
      <c r="F503" t="s">
        <v>3325</v>
      </c>
      <c r="G503" t="s">
        <v>3326</v>
      </c>
      <c r="H503" t="s">
        <v>28</v>
      </c>
      <c r="I503" t="s">
        <v>6192</v>
      </c>
      <c r="J503" t="s">
        <v>6188</v>
      </c>
      <c r="K503">
        <v>0.2</v>
      </c>
      <c r="L503">
        <v>2.9849999999999999</v>
      </c>
      <c r="M503">
        <v>11.94</v>
      </c>
      <c r="N503" t="s">
        <v>22568</v>
      </c>
      <c r="O503" t="s">
        <v>22569</v>
      </c>
      <c r="P503" t="str">
        <f>_xlfn.XLOOKUP(orders_final[[#This Row],[Customer ID]], customers!$A$1:$A$1001, customers!$I$1:$I$1001, 0)</f>
        <v>No</v>
      </c>
    </row>
    <row r="504" spans="1:16" x14ac:dyDescent="0.3">
      <c r="A504" t="s">
        <v>3323</v>
      </c>
      <c r="B504" s="10">
        <v>43467</v>
      </c>
      <c r="C504" t="s">
        <v>3324</v>
      </c>
      <c r="D504" t="s">
        <v>6156</v>
      </c>
      <c r="E504">
        <v>4</v>
      </c>
      <c r="F504" t="s">
        <v>3325</v>
      </c>
      <c r="G504" t="s">
        <v>3326</v>
      </c>
      <c r="H504" t="s">
        <v>28</v>
      </c>
      <c r="I504" t="s">
        <v>6194</v>
      </c>
      <c r="J504" t="s">
        <v>6188</v>
      </c>
      <c r="K504">
        <v>0.2</v>
      </c>
      <c r="L504">
        <v>4.125</v>
      </c>
      <c r="M504">
        <v>16.5</v>
      </c>
      <c r="N504" t="s">
        <v>22570</v>
      </c>
      <c r="O504" t="s">
        <v>22569</v>
      </c>
      <c r="P504" t="str">
        <f>_xlfn.XLOOKUP(orders_final[[#This Row],[Customer ID]], customers!$A$1:$A$1001, customers!$I$1:$I$1001, 0)</f>
        <v>No</v>
      </c>
    </row>
    <row r="505" spans="1:16" x14ac:dyDescent="0.3">
      <c r="A505" t="s">
        <v>3323</v>
      </c>
      <c r="B505" s="10">
        <v>43467</v>
      </c>
      <c r="C505" t="s">
        <v>3324</v>
      </c>
      <c r="D505" t="s">
        <v>6143</v>
      </c>
      <c r="E505">
        <v>4</v>
      </c>
      <c r="F505" t="s">
        <v>3325</v>
      </c>
      <c r="G505" t="s">
        <v>3326</v>
      </c>
      <c r="H505" t="s">
        <v>28</v>
      </c>
      <c r="I505" t="s">
        <v>6195</v>
      </c>
      <c r="J505" t="s">
        <v>6187</v>
      </c>
      <c r="K505">
        <v>1</v>
      </c>
      <c r="L505">
        <v>12.95</v>
      </c>
      <c r="M505">
        <v>51.8</v>
      </c>
      <c r="N505" t="s">
        <v>22574</v>
      </c>
      <c r="O505" t="s">
        <v>22575</v>
      </c>
      <c r="P505" t="str">
        <f>_xlfn.XLOOKUP(orders_final[[#This Row],[Customer ID]], customers!$A$1:$A$1001, customers!$I$1:$I$1001, 0)</f>
        <v>No</v>
      </c>
    </row>
    <row r="506" spans="1:16" x14ac:dyDescent="0.3">
      <c r="A506" t="s">
        <v>3323</v>
      </c>
      <c r="B506" s="10">
        <v>43467</v>
      </c>
      <c r="C506" t="s">
        <v>3324</v>
      </c>
      <c r="D506" t="s">
        <v>6145</v>
      </c>
      <c r="E506">
        <v>3</v>
      </c>
      <c r="F506" t="s">
        <v>3325</v>
      </c>
      <c r="G506" t="s">
        <v>3326</v>
      </c>
      <c r="H506" t="s">
        <v>28</v>
      </c>
      <c r="I506" t="s">
        <v>6195</v>
      </c>
      <c r="J506" t="s">
        <v>6186</v>
      </c>
      <c r="K506">
        <v>0.2</v>
      </c>
      <c r="L506">
        <v>4.7549999999999999</v>
      </c>
      <c r="M506">
        <v>14.265000000000001</v>
      </c>
      <c r="N506" t="s">
        <v>22574</v>
      </c>
      <c r="O506" t="s">
        <v>22572</v>
      </c>
      <c r="P506" t="str">
        <f>_xlfn.XLOOKUP(orders_final[[#This Row],[Customer ID]], customers!$A$1:$A$1001, customers!$I$1:$I$1001, 0)</f>
        <v>No</v>
      </c>
    </row>
    <row r="507" spans="1:16" x14ac:dyDescent="0.3">
      <c r="A507" t="s">
        <v>3343</v>
      </c>
      <c r="B507" s="10">
        <v>44609</v>
      </c>
      <c r="C507" t="s">
        <v>3344</v>
      </c>
      <c r="D507" t="s">
        <v>6159</v>
      </c>
      <c r="E507">
        <v>6</v>
      </c>
      <c r="F507" t="s">
        <v>3345</v>
      </c>
      <c r="G507" t="s">
        <v>3346</v>
      </c>
      <c r="H507" t="s">
        <v>19</v>
      </c>
      <c r="I507" t="s">
        <v>6195</v>
      </c>
      <c r="J507" t="s">
        <v>6188</v>
      </c>
      <c r="K507">
        <v>0.2</v>
      </c>
      <c r="L507">
        <v>4.3650000000000002</v>
      </c>
      <c r="M507">
        <v>26.19</v>
      </c>
      <c r="N507" t="s">
        <v>22574</v>
      </c>
      <c r="O507" t="s">
        <v>22569</v>
      </c>
      <c r="P507" t="str">
        <f>_xlfn.XLOOKUP(orders_final[[#This Row],[Customer ID]], customers!$A$1:$A$1001, customers!$I$1:$I$1001, 0)</f>
        <v>No</v>
      </c>
    </row>
    <row r="508" spans="1:16" x14ac:dyDescent="0.3">
      <c r="A508" t="s">
        <v>3349</v>
      </c>
      <c r="B508" s="10">
        <v>44184</v>
      </c>
      <c r="C508" t="s">
        <v>3350</v>
      </c>
      <c r="D508" t="s">
        <v>6140</v>
      </c>
      <c r="E508">
        <v>2</v>
      </c>
      <c r="F508" t="s">
        <v>3351</v>
      </c>
      <c r="G508" t="s">
        <v>3352</v>
      </c>
      <c r="H508" t="s">
        <v>19</v>
      </c>
      <c r="I508" t="s">
        <v>6193</v>
      </c>
      <c r="J508" t="s">
        <v>6186</v>
      </c>
      <c r="K508">
        <v>1</v>
      </c>
      <c r="L508">
        <v>12.95</v>
      </c>
      <c r="M508">
        <v>25.9</v>
      </c>
      <c r="N508" t="s">
        <v>22571</v>
      </c>
      <c r="O508" t="s">
        <v>22572</v>
      </c>
      <c r="P508" t="str">
        <f>_xlfn.XLOOKUP(orders_final[[#This Row],[Customer ID]], customers!$A$1:$A$1001, customers!$I$1:$I$1001, 0)</f>
        <v>Yes</v>
      </c>
    </row>
    <row r="509" spans="1:16" x14ac:dyDescent="0.3">
      <c r="A509" t="s">
        <v>3355</v>
      </c>
      <c r="B509" s="10">
        <v>43516</v>
      </c>
      <c r="C509" t="s">
        <v>3356</v>
      </c>
      <c r="D509" t="s">
        <v>6182</v>
      </c>
      <c r="E509">
        <v>3</v>
      </c>
      <c r="F509" t="s">
        <v>3357</v>
      </c>
      <c r="G509" t="s">
        <v>3358</v>
      </c>
      <c r="H509" t="s">
        <v>19</v>
      </c>
      <c r="I509" t="s">
        <v>6193</v>
      </c>
      <c r="J509" t="s">
        <v>6186</v>
      </c>
      <c r="K509">
        <v>2.5</v>
      </c>
      <c r="L509">
        <v>29.784999999999997</v>
      </c>
      <c r="M509">
        <v>89.35499999999999</v>
      </c>
      <c r="N509" t="s">
        <v>22571</v>
      </c>
      <c r="O509" t="s">
        <v>22572</v>
      </c>
      <c r="P509" t="str">
        <f>_xlfn.XLOOKUP(orders_final[[#This Row],[Customer ID]], customers!$A$1:$A$1001, customers!$I$1:$I$1001, 0)</f>
        <v>Yes</v>
      </c>
    </row>
    <row r="510" spans="1:16" x14ac:dyDescent="0.3">
      <c r="A510" t="s">
        <v>3361</v>
      </c>
      <c r="B510" s="10">
        <v>44210</v>
      </c>
      <c r="C510" t="s">
        <v>3362</v>
      </c>
      <c r="D510" t="s">
        <v>6169</v>
      </c>
      <c r="E510">
        <v>6</v>
      </c>
      <c r="F510" t="s">
        <v>3363</v>
      </c>
      <c r="G510" t="s">
        <v>3364</v>
      </c>
      <c r="H510" t="s">
        <v>318</v>
      </c>
      <c r="I510" t="s">
        <v>6195</v>
      </c>
      <c r="J510" t="s">
        <v>6187</v>
      </c>
      <c r="K510">
        <v>0.5</v>
      </c>
      <c r="L510">
        <v>7.77</v>
      </c>
      <c r="M510">
        <v>46.62</v>
      </c>
      <c r="N510" t="s">
        <v>22574</v>
      </c>
      <c r="O510" t="s">
        <v>22575</v>
      </c>
      <c r="P510" t="str">
        <f>_xlfn.XLOOKUP(orders_final[[#This Row],[Customer ID]], customers!$A$1:$A$1001, customers!$I$1:$I$1001, 0)</f>
        <v>No</v>
      </c>
    </row>
    <row r="511" spans="1:16" x14ac:dyDescent="0.3">
      <c r="A511" t="s">
        <v>3367</v>
      </c>
      <c r="B511" s="10">
        <v>43785</v>
      </c>
      <c r="C511" t="s">
        <v>3368</v>
      </c>
      <c r="D511" t="s">
        <v>6147</v>
      </c>
      <c r="E511">
        <v>3</v>
      </c>
      <c r="F511" t="s">
        <v>3369</v>
      </c>
      <c r="G511" t="s">
        <v>3370</v>
      </c>
      <c r="H511" t="s">
        <v>318</v>
      </c>
      <c r="I511" t="s">
        <v>6193</v>
      </c>
      <c r="J511" t="s">
        <v>6187</v>
      </c>
      <c r="K511">
        <v>1</v>
      </c>
      <c r="L511">
        <v>9.9499999999999993</v>
      </c>
      <c r="M511">
        <v>29.849999999999998</v>
      </c>
      <c r="N511" t="s">
        <v>22571</v>
      </c>
      <c r="O511" t="s">
        <v>22575</v>
      </c>
      <c r="P511" t="str">
        <f>_xlfn.XLOOKUP(orders_final[[#This Row],[Customer ID]], customers!$A$1:$A$1001, customers!$I$1:$I$1001, 0)</f>
        <v>Yes</v>
      </c>
    </row>
    <row r="512" spans="1:16" x14ac:dyDescent="0.3">
      <c r="A512" t="s">
        <v>3373</v>
      </c>
      <c r="B512" s="10">
        <v>43803</v>
      </c>
      <c r="C512" t="s">
        <v>3374</v>
      </c>
      <c r="D512" t="s">
        <v>6178</v>
      </c>
      <c r="E512">
        <v>3</v>
      </c>
      <c r="F512" t="s">
        <v>3375</v>
      </c>
      <c r="G512" t="s">
        <v>3376</v>
      </c>
      <c r="H512" t="s">
        <v>318</v>
      </c>
      <c r="I512" t="s">
        <v>6192</v>
      </c>
      <c r="J512" t="s">
        <v>6186</v>
      </c>
      <c r="K512">
        <v>0.2</v>
      </c>
      <c r="L512">
        <v>3.5849999999999995</v>
      </c>
      <c r="M512">
        <v>10.754999999999999</v>
      </c>
      <c r="N512" t="s">
        <v>22568</v>
      </c>
      <c r="O512" t="s">
        <v>22572</v>
      </c>
      <c r="P512" t="str">
        <f>_xlfn.XLOOKUP(orders_final[[#This Row],[Customer ID]], customers!$A$1:$A$1001, customers!$I$1:$I$1001, 0)</f>
        <v>Yes</v>
      </c>
    </row>
    <row r="513" spans="1:16" x14ac:dyDescent="0.3">
      <c r="A513" t="s">
        <v>3379</v>
      </c>
      <c r="B513" s="10">
        <v>44043</v>
      </c>
      <c r="C513" t="s">
        <v>3380</v>
      </c>
      <c r="D513" t="s">
        <v>6152</v>
      </c>
      <c r="E513">
        <v>4</v>
      </c>
      <c r="F513" t="s">
        <v>3381</v>
      </c>
      <c r="G513" t="s">
        <v>3382</v>
      </c>
      <c r="H513" t="s">
        <v>19</v>
      </c>
      <c r="I513" t="s">
        <v>6193</v>
      </c>
      <c r="J513" t="s">
        <v>6188</v>
      </c>
      <c r="K513">
        <v>0.2</v>
      </c>
      <c r="L513">
        <v>3.375</v>
      </c>
      <c r="M513">
        <v>13.5</v>
      </c>
      <c r="N513" t="s">
        <v>22571</v>
      </c>
      <c r="O513" t="s">
        <v>22569</v>
      </c>
      <c r="P513" t="str">
        <f>_xlfn.XLOOKUP(orders_final[[#This Row],[Customer ID]], customers!$A$1:$A$1001, customers!$I$1:$I$1001, 0)</f>
        <v>Yes</v>
      </c>
    </row>
    <row r="514" spans="1:16" x14ac:dyDescent="0.3">
      <c r="A514" t="s">
        <v>3385</v>
      </c>
      <c r="B514" s="10">
        <v>43535</v>
      </c>
      <c r="C514" t="s">
        <v>3386</v>
      </c>
      <c r="D514" t="s">
        <v>6170</v>
      </c>
      <c r="E514">
        <v>3</v>
      </c>
      <c r="F514" t="s">
        <v>3387</v>
      </c>
      <c r="G514" t="s">
        <v>3388</v>
      </c>
      <c r="H514" t="s">
        <v>19</v>
      </c>
      <c r="I514" t="s">
        <v>6195</v>
      </c>
      <c r="J514" t="s">
        <v>6186</v>
      </c>
      <c r="K514">
        <v>1</v>
      </c>
      <c r="L514">
        <v>15.85</v>
      </c>
      <c r="M514">
        <v>47.55</v>
      </c>
      <c r="N514" t="s">
        <v>22574</v>
      </c>
      <c r="O514" t="s">
        <v>22572</v>
      </c>
      <c r="P514" t="str">
        <f>_xlfn.XLOOKUP(orders_final[[#This Row],[Customer ID]], customers!$A$1:$A$1001, customers!$I$1:$I$1001, 0)</f>
        <v>No</v>
      </c>
    </row>
    <row r="515" spans="1:16" x14ac:dyDescent="0.3">
      <c r="A515" t="s">
        <v>3391</v>
      </c>
      <c r="B515" s="10">
        <v>44691</v>
      </c>
      <c r="C515" t="s">
        <v>3392</v>
      </c>
      <c r="D515" t="s">
        <v>6170</v>
      </c>
      <c r="E515">
        <v>5</v>
      </c>
      <c r="F515" t="s">
        <v>3393</v>
      </c>
      <c r="G515" t="s">
        <v>3394</v>
      </c>
      <c r="H515" t="s">
        <v>19</v>
      </c>
      <c r="I515" t="s">
        <v>6195</v>
      </c>
      <c r="J515" t="s">
        <v>6186</v>
      </c>
      <c r="K515">
        <v>1</v>
      </c>
      <c r="L515">
        <v>15.85</v>
      </c>
      <c r="M515">
        <v>79.25</v>
      </c>
      <c r="N515" t="s">
        <v>22574</v>
      </c>
      <c r="O515" t="s">
        <v>22572</v>
      </c>
      <c r="P515" t="str">
        <f>_xlfn.XLOOKUP(orders_final[[#This Row],[Customer ID]], customers!$A$1:$A$1001, customers!$I$1:$I$1001, 0)</f>
        <v>No</v>
      </c>
    </row>
    <row r="516" spans="1:16" x14ac:dyDescent="0.3">
      <c r="A516" t="s">
        <v>3396</v>
      </c>
      <c r="B516" s="10">
        <v>44555</v>
      </c>
      <c r="C516" t="s">
        <v>3397</v>
      </c>
      <c r="D516" t="s">
        <v>6159</v>
      </c>
      <c r="E516">
        <v>6</v>
      </c>
      <c r="F516" t="s">
        <v>3398</v>
      </c>
      <c r="G516" t="s">
        <v>3399</v>
      </c>
      <c r="H516" t="s">
        <v>19</v>
      </c>
      <c r="I516" t="s">
        <v>6195</v>
      </c>
      <c r="J516" t="s">
        <v>6188</v>
      </c>
      <c r="K516">
        <v>0.2</v>
      </c>
      <c r="L516">
        <v>4.3650000000000002</v>
      </c>
      <c r="M516">
        <v>26.19</v>
      </c>
      <c r="N516" t="s">
        <v>22574</v>
      </c>
      <c r="O516" t="s">
        <v>22569</v>
      </c>
      <c r="P516" t="str">
        <f>_xlfn.XLOOKUP(orders_final[[#This Row],[Customer ID]], customers!$A$1:$A$1001, customers!$I$1:$I$1001, 0)</f>
        <v>Yes</v>
      </c>
    </row>
    <row r="517" spans="1:16" x14ac:dyDescent="0.3">
      <c r="A517" t="s">
        <v>3402</v>
      </c>
      <c r="B517" s="10">
        <v>44673</v>
      </c>
      <c r="C517" t="s">
        <v>3403</v>
      </c>
      <c r="D517" t="s">
        <v>6173</v>
      </c>
      <c r="E517">
        <v>3</v>
      </c>
      <c r="F517" t="s">
        <v>3404</v>
      </c>
      <c r="G517" t="s">
        <v>3405</v>
      </c>
      <c r="H517" t="s">
        <v>19</v>
      </c>
      <c r="I517" t="s">
        <v>6192</v>
      </c>
      <c r="J517" t="s">
        <v>6186</v>
      </c>
      <c r="K517">
        <v>0.5</v>
      </c>
      <c r="L517">
        <v>7.169999999999999</v>
      </c>
      <c r="M517">
        <v>21.509999999999998</v>
      </c>
      <c r="N517" t="s">
        <v>22568</v>
      </c>
      <c r="O517" t="s">
        <v>22572</v>
      </c>
      <c r="P517" t="str">
        <f>_xlfn.XLOOKUP(orders_final[[#This Row],[Customer ID]], customers!$A$1:$A$1001, customers!$I$1:$I$1001, 0)</f>
        <v>No</v>
      </c>
    </row>
    <row r="518" spans="1:16" x14ac:dyDescent="0.3">
      <c r="A518" t="s">
        <v>3408</v>
      </c>
      <c r="B518" s="10">
        <v>44723</v>
      </c>
      <c r="C518" t="s">
        <v>3409</v>
      </c>
      <c r="D518" t="s">
        <v>6149</v>
      </c>
      <c r="E518">
        <v>5</v>
      </c>
      <c r="F518" t="s">
        <v>3410</v>
      </c>
      <c r="G518" t="s">
        <v>22573</v>
      </c>
      <c r="H518" t="s">
        <v>19</v>
      </c>
      <c r="I518" t="s">
        <v>6192</v>
      </c>
      <c r="J518" t="s">
        <v>6187</v>
      </c>
      <c r="K518">
        <v>2.5</v>
      </c>
      <c r="L518">
        <v>20.584999999999997</v>
      </c>
      <c r="M518">
        <v>102.92499999999998</v>
      </c>
      <c r="N518" t="s">
        <v>22568</v>
      </c>
      <c r="O518" t="s">
        <v>22575</v>
      </c>
      <c r="P518" t="str">
        <f>_xlfn.XLOOKUP(orders_final[[#This Row],[Customer ID]], customers!$A$1:$A$1001, customers!$I$1:$I$1001, 0)</f>
        <v>Yes</v>
      </c>
    </row>
    <row r="519" spans="1:16" x14ac:dyDescent="0.3">
      <c r="A519" t="s">
        <v>3413</v>
      </c>
      <c r="B519" s="10">
        <v>44678</v>
      </c>
      <c r="C519" t="s">
        <v>3414</v>
      </c>
      <c r="D519" t="s">
        <v>6150</v>
      </c>
      <c r="E519">
        <v>2</v>
      </c>
      <c r="F519" t="s">
        <v>3415</v>
      </c>
      <c r="G519" t="s">
        <v>22573</v>
      </c>
      <c r="H519" t="s">
        <v>19</v>
      </c>
      <c r="I519" t="s">
        <v>6195</v>
      </c>
      <c r="J519" t="s">
        <v>6187</v>
      </c>
      <c r="K519">
        <v>0.2</v>
      </c>
      <c r="L519">
        <v>3.8849999999999998</v>
      </c>
      <c r="M519">
        <v>7.77</v>
      </c>
      <c r="N519" t="s">
        <v>22574</v>
      </c>
      <c r="O519" t="s">
        <v>22575</v>
      </c>
      <c r="P519" t="str">
        <f>_xlfn.XLOOKUP(orders_final[[#This Row],[Customer ID]], customers!$A$1:$A$1001, customers!$I$1:$I$1001, 0)</f>
        <v>No</v>
      </c>
    </row>
    <row r="520" spans="1:16" x14ac:dyDescent="0.3">
      <c r="A520" t="s">
        <v>3418</v>
      </c>
      <c r="B520" s="10">
        <v>44194</v>
      </c>
      <c r="C520" t="s">
        <v>3419</v>
      </c>
      <c r="D520" t="s">
        <v>6185</v>
      </c>
      <c r="E520">
        <v>5</v>
      </c>
      <c r="F520" t="s">
        <v>3420</v>
      </c>
      <c r="G520" t="s">
        <v>3421</v>
      </c>
      <c r="H520" t="s">
        <v>19</v>
      </c>
      <c r="I520" t="s">
        <v>6194</v>
      </c>
      <c r="J520" t="s">
        <v>6187</v>
      </c>
      <c r="K520">
        <v>2.5</v>
      </c>
      <c r="L520">
        <v>27.945</v>
      </c>
      <c r="M520">
        <v>139.72499999999999</v>
      </c>
      <c r="N520" t="s">
        <v>22570</v>
      </c>
      <c r="O520" t="s">
        <v>22575</v>
      </c>
      <c r="P520" t="str">
        <f>_xlfn.XLOOKUP(orders_final[[#This Row],[Customer ID]], customers!$A$1:$A$1001, customers!$I$1:$I$1001, 0)</f>
        <v>No</v>
      </c>
    </row>
    <row r="521" spans="1:16" x14ac:dyDescent="0.3">
      <c r="A521" t="s">
        <v>3424</v>
      </c>
      <c r="B521" s="10">
        <v>44026</v>
      </c>
      <c r="C521" t="s">
        <v>3368</v>
      </c>
      <c r="D521" t="s">
        <v>6158</v>
      </c>
      <c r="E521">
        <v>2</v>
      </c>
      <c r="F521" t="s">
        <v>3369</v>
      </c>
      <c r="G521" t="s">
        <v>3370</v>
      </c>
      <c r="H521" t="s">
        <v>318</v>
      </c>
      <c r="I521" t="s">
        <v>6193</v>
      </c>
      <c r="J521" t="s">
        <v>6187</v>
      </c>
      <c r="K521">
        <v>0.5</v>
      </c>
      <c r="L521">
        <v>5.97</v>
      </c>
      <c r="M521">
        <v>11.94</v>
      </c>
      <c r="N521" t="s">
        <v>22571</v>
      </c>
      <c r="O521" t="s">
        <v>22575</v>
      </c>
      <c r="P521" t="str">
        <f>_xlfn.XLOOKUP(orders_final[[#This Row],[Customer ID]], customers!$A$1:$A$1001, customers!$I$1:$I$1001, 0)</f>
        <v>Yes</v>
      </c>
    </row>
    <row r="522" spans="1:16" x14ac:dyDescent="0.3">
      <c r="A522" t="s">
        <v>3430</v>
      </c>
      <c r="B522" s="10">
        <v>44446</v>
      </c>
      <c r="C522" t="s">
        <v>3431</v>
      </c>
      <c r="D522" t="s">
        <v>6150</v>
      </c>
      <c r="E522">
        <v>1</v>
      </c>
      <c r="F522" t="s">
        <v>3432</v>
      </c>
      <c r="G522" t="s">
        <v>3433</v>
      </c>
      <c r="H522" t="s">
        <v>19</v>
      </c>
      <c r="I522" t="s">
        <v>6195</v>
      </c>
      <c r="J522" t="s">
        <v>6187</v>
      </c>
      <c r="K522">
        <v>0.2</v>
      </c>
      <c r="L522">
        <v>3.8849999999999998</v>
      </c>
      <c r="M522">
        <v>3.8849999999999998</v>
      </c>
      <c r="N522" t="s">
        <v>22574</v>
      </c>
      <c r="O522" t="s">
        <v>22575</v>
      </c>
      <c r="P522" t="str">
        <f>_xlfn.XLOOKUP(orders_final[[#This Row],[Customer ID]], customers!$A$1:$A$1001, customers!$I$1:$I$1001, 0)</f>
        <v>No</v>
      </c>
    </row>
    <row r="523" spans="1:16" x14ac:dyDescent="0.3">
      <c r="A523" t="s">
        <v>3430</v>
      </c>
      <c r="B523" s="10">
        <v>44446</v>
      </c>
      <c r="C523" t="s">
        <v>3431</v>
      </c>
      <c r="D523" t="s">
        <v>6138</v>
      </c>
      <c r="E523">
        <v>4</v>
      </c>
      <c r="F523" t="s">
        <v>3432</v>
      </c>
      <c r="G523" t="s">
        <v>3433</v>
      </c>
      <c r="H523" t="s">
        <v>19</v>
      </c>
      <c r="I523" t="s">
        <v>6192</v>
      </c>
      <c r="J523" t="s">
        <v>6188</v>
      </c>
      <c r="K523">
        <v>1</v>
      </c>
      <c r="L523">
        <v>9.9499999999999993</v>
      </c>
      <c r="M523">
        <v>39.799999999999997</v>
      </c>
      <c r="N523" t="s">
        <v>22568</v>
      </c>
      <c r="O523" t="s">
        <v>22569</v>
      </c>
      <c r="P523" t="str">
        <f>_xlfn.XLOOKUP(orders_final[[#This Row],[Customer ID]], customers!$A$1:$A$1001, customers!$I$1:$I$1001, 0)</f>
        <v>No</v>
      </c>
    </row>
    <row r="524" spans="1:16" x14ac:dyDescent="0.3">
      <c r="A524" t="s">
        <v>3441</v>
      </c>
      <c r="B524" s="10">
        <v>43625</v>
      </c>
      <c r="C524" t="s">
        <v>3442</v>
      </c>
      <c r="D524" t="s">
        <v>6146</v>
      </c>
      <c r="E524">
        <v>5</v>
      </c>
      <c r="F524" t="s">
        <v>3443</v>
      </c>
      <c r="G524" t="s">
        <v>3444</v>
      </c>
      <c r="H524" t="s">
        <v>19</v>
      </c>
      <c r="I524" t="s">
        <v>6192</v>
      </c>
      <c r="J524" t="s">
        <v>6188</v>
      </c>
      <c r="K524">
        <v>0.5</v>
      </c>
      <c r="L524">
        <v>5.97</v>
      </c>
      <c r="M524">
        <v>29.849999999999998</v>
      </c>
      <c r="N524" t="s">
        <v>22568</v>
      </c>
      <c r="O524" t="s">
        <v>22569</v>
      </c>
      <c r="P524" t="str">
        <f>_xlfn.XLOOKUP(orders_final[[#This Row],[Customer ID]], customers!$A$1:$A$1001, customers!$I$1:$I$1001, 0)</f>
        <v>No</v>
      </c>
    </row>
    <row r="525" spans="1:16" x14ac:dyDescent="0.3">
      <c r="A525" t="s">
        <v>3447</v>
      </c>
      <c r="B525" s="10">
        <v>44129</v>
      </c>
      <c r="C525" t="s">
        <v>3448</v>
      </c>
      <c r="D525" t="s">
        <v>6165</v>
      </c>
      <c r="E525">
        <v>1</v>
      </c>
      <c r="F525" t="s">
        <v>3449</v>
      </c>
      <c r="G525" t="s">
        <v>3450</v>
      </c>
      <c r="H525" t="s">
        <v>318</v>
      </c>
      <c r="I525" t="s">
        <v>6195</v>
      </c>
      <c r="J525" t="s">
        <v>6187</v>
      </c>
      <c r="K525">
        <v>2.5</v>
      </c>
      <c r="L525">
        <v>29.784999999999997</v>
      </c>
      <c r="M525">
        <v>29.784999999999997</v>
      </c>
      <c r="N525" t="s">
        <v>22574</v>
      </c>
      <c r="O525" t="s">
        <v>22575</v>
      </c>
      <c r="P525" t="str">
        <f>_xlfn.XLOOKUP(orders_final[[#This Row],[Customer ID]], customers!$A$1:$A$1001, customers!$I$1:$I$1001, 0)</f>
        <v>No</v>
      </c>
    </row>
    <row r="526" spans="1:16" x14ac:dyDescent="0.3">
      <c r="A526" t="s">
        <v>3453</v>
      </c>
      <c r="B526" s="10">
        <v>44255</v>
      </c>
      <c r="C526" t="s">
        <v>3454</v>
      </c>
      <c r="D526" t="s">
        <v>6164</v>
      </c>
      <c r="E526">
        <v>2</v>
      </c>
      <c r="F526" t="s">
        <v>3455</v>
      </c>
      <c r="G526" t="s">
        <v>22573</v>
      </c>
      <c r="H526" t="s">
        <v>19</v>
      </c>
      <c r="I526" t="s">
        <v>6195</v>
      </c>
      <c r="J526" t="s">
        <v>6186</v>
      </c>
      <c r="K526">
        <v>2.5</v>
      </c>
      <c r="L526">
        <v>36.454999999999998</v>
      </c>
      <c r="M526">
        <v>72.91</v>
      </c>
      <c r="N526" t="s">
        <v>22574</v>
      </c>
      <c r="O526" t="s">
        <v>22572</v>
      </c>
      <c r="P526" t="str">
        <f>_xlfn.XLOOKUP(orders_final[[#This Row],[Customer ID]], customers!$A$1:$A$1001, customers!$I$1:$I$1001, 0)</f>
        <v>No</v>
      </c>
    </row>
    <row r="527" spans="1:16" x14ac:dyDescent="0.3">
      <c r="A527" t="s">
        <v>3458</v>
      </c>
      <c r="B527" s="10">
        <v>44038</v>
      </c>
      <c r="C527" t="s">
        <v>3459</v>
      </c>
      <c r="D527" t="s">
        <v>6163</v>
      </c>
      <c r="E527">
        <v>5</v>
      </c>
      <c r="F527" t="s">
        <v>3460</v>
      </c>
      <c r="G527" t="s">
        <v>22573</v>
      </c>
      <c r="H527" t="s">
        <v>19</v>
      </c>
      <c r="I527" t="s">
        <v>6192</v>
      </c>
      <c r="J527" t="s">
        <v>6187</v>
      </c>
      <c r="K527">
        <v>0.2</v>
      </c>
      <c r="L527">
        <v>2.6849999999999996</v>
      </c>
      <c r="M527">
        <v>13.424999999999997</v>
      </c>
      <c r="N527" t="s">
        <v>22568</v>
      </c>
      <c r="O527" t="s">
        <v>22575</v>
      </c>
      <c r="P527" t="str">
        <f>_xlfn.XLOOKUP(orders_final[[#This Row],[Customer ID]], customers!$A$1:$A$1001, customers!$I$1:$I$1001, 0)</f>
        <v>Yes</v>
      </c>
    </row>
    <row r="528" spans="1:16" x14ac:dyDescent="0.3">
      <c r="A528" t="s">
        <v>3463</v>
      </c>
      <c r="B528" s="10">
        <v>44717</v>
      </c>
      <c r="C528" t="s">
        <v>3464</v>
      </c>
      <c r="D528" t="s">
        <v>6166</v>
      </c>
      <c r="E528">
        <v>4</v>
      </c>
      <c r="F528" t="s">
        <v>3465</v>
      </c>
      <c r="G528" t="s">
        <v>3466</v>
      </c>
      <c r="H528" t="s">
        <v>19</v>
      </c>
      <c r="I528" t="s">
        <v>6194</v>
      </c>
      <c r="J528" t="s">
        <v>6188</v>
      </c>
      <c r="K528">
        <v>2.5</v>
      </c>
      <c r="L528">
        <v>31.624999999999996</v>
      </c>
      <c r="M528">
        <v>126.49999999999999</v>
      </c>
      <c r="N528" t="s">
        <v>22570</v>
      </c>
      <c r="O528" t="s">
        <v>22569</v>
      </c>
      <c r="P528" t="str">
        <f>_xlfn.XLOOKUP(orders_final[[#This Row],[Customer ID]], customers!$A$1:$A$1001, customers!$I$1:$I$1001, 0)</f>
        <v>Yes</v>
      </c>
    </row>
    <row r="529" spans="1:16" x14ac:dyDescent="0.3">
      <c r="A529" t="s">
        <v>3469</v>
      </c>
      <c r="B529" s="10">
        <v>43517</v>
      </c>
      <c r="C529" t="s">
        <v>3470</v>
      </c>
      <c r="D529" t="s">
        <v>6139</v>
      </c>
      <c r="E529">
        <v>5</v>
      </c>
      <c r="F529" t="s">
        <v>3471</v>
      </c>
      <c r="G529" t="s">
        <v>3472</v>
      </c>
      <c r="H529" t="s">
        <v>28</v>
      </c>
      <c r="I529" t="s">
        <v>6194</v>
      </c>
      <c r="J529" t="s">
        <v>6188</v>
      </c>
      <c r="K529">
        <v>0.5</v>
      </c>
      <c r="L529">
        <v>8.25</v>
      </c>
      <c r="M529">
        <v>41.25</v>
      </c>
      <c r="N529" t="s">
        <v>22570</v>
      </c>
      <c r="O529" t="s">
        <v>22569</v>
      </c>
      <c r="P529" t="str">
        <f>_xlfn.XLOOKUP(orders_final[[#This Row],[Customer ID]], customers!$A$1:$A$1001, customers!$I$1:$I$1001, 0)</f>
        <v>No</v>
      </c>
    </row>
    <row r="530" spans="1:16" x14ac:dyDescent="0.3">
      <c r="A530" t="s">
        <v>3475</v>
      </c>
      <c r="B530" s="10">
        <v>43926</v>
      </c>
      <c r="C530" t="s">
        <v>3476</v>
      </c>
      <c r="D530" t="s">
        <v>6176</v>
      </c>
      <c r="E530">
        <v>6</v>
      </c>
      <c r="F530" t="s">
        <v>3477</v>
      </c>
      <c r="G530" t="s">
        <v>3478</v>
      </c>
      <c r="H530" t="s">
        <v>19</v>
      </c>
      <c r="I530" t="s">
        <v>6194</v>
      </c>
      <c r="J530" t="s">
        <v>6186</v>
      </c>
      <c r="K530">
        <v>0.5</v>
      </c>
      <c r="L530">
        <v>8.91</v>
      </c>
      <c r="M530">
        <v>53.46</v>
      </c>
      <c r="N530" t="s">
        <v>22570</v>
      </c>
      <c r="O530" t="s">
        <v>22572</v>
      </c>
      <c r="P530" t="str">
        <f>_xlfn.XLOOKUP(orders_final[[#This Row],[Customer ID]], customers!$A$1:$A$1001, customers!$I$1:$I$1001, 0)</f>
        <v>No</v>
      </c>
    </row>
    <row r="531" spans="1:16" x14ac:dyDescent="0.3">
      <c r="A531" t="s">
        <v>3481</v>
      </c>
      <c r="B531" s="10">
        <v>43475</v>
      </c>
      <c r="C531" t="s">
        <v>3482</v>
      </c>
      <c r="D531" t="s">
        <v>6138</v>
      </c>
      <c r="E531">
        <v>6</v>
      </c>
      <c r="F531" t="s">
        <v>3483</v>
      </c>
      <c r="G531" t="s">
        <v>3484</v>
      </c>
      <c r="H531" t="s">
        <v>19</v>
      </c>
      <c r="I531" t="s">
        <v>6192</v>
      </c>
      <c r="J531" t="s">
        <v>6188</v>
      </c>
      <c r="K531">
        <v>1</v>
      </c>
      <c r="L531">
        <v>9.9499999999999993</v>
      </c>
      <c r="M531">
        <v>59.699999999999996</v>
      </c>
      <c r="N531" t="s">
        <v>22568</v>
      </c>
      <c r="O531" t="s">
        <v>22569</v>
      </c>
      <c r="P531" t="str">
        <f>_xlfn.XLOOKUP(orders_final[[#This Row],[Customer ID]], customers!$A$1:$A$1001, customers!$I$1:$I$1001, 0)</f>
        <v>No</v>
      </c>
    </row>
    <row r="532" spans="1:16" x14ac:dyDescent="0.3">
      <c r="A532" t="s">
        <v>3487</v>
      </c>
      <c r="B532" s="10">
        <v>44663</v>
      </c>
      <c r="C532" t="s">
        <v>3488</v>
      </c>
      <c r="D532" t="s">
        <v>6138</v>
      </c>
      <c r="E532">
        <v>6</v>
      </c>
      <c r="F532" t="s">
        <v>3489</v>
      </c>
      <c r="G532" t="s">
        <v>3490</v>
      </c>
      <c r="H532" t="s">
        <v>19</v>
      </c>
      <c r="I532" t="s">
        <v>6192</v>
      </c>
      <c r="J532" t="s">
        <v>6188</v>
      </c>
      <c r="K532">
        <v>1</v>
      </c>
      <c r="L532">
        <v>9.9499999999999993</v>
      </c>
      <c r="M532">
        <v>59.699999999999996</v>
      </c>
      <c r="N532" t="s">
        <v>22568</v>
      </c>
      <c r="O532" t="s">
        <v>22569</v>
      </c>
      <c r="P532" t="str">
        <f>_xlfn.XLOOKUP(orders_final[[#This Row],[Customer ID]], customers!$A$1:$A$1001, customers!$I$1:$I$1001, 0)</f>
        <v>No</v>
      </c>
    </row>
    <row r="533" spans="1:16" x14ac:dyDescent="0.3">
      <c r="A533" t="s">
        <v>3493</v>
      </c>
      <c r="B533" s="10">
        <v>44591</v>
      </c>
      <c r="C533" t="s">
        <v>3494</v>
      </c>
      <c r="D533" t="s">
        <v>6177</v>
      </c>
      <c r="E533">
        <v>5</v>
      </c>
      <c r="F533" t="s">
        <v>3495</v>
      </c>
      <c r="G533" t="s">
        <v>3496</v>
      </c>
      <c r="H533" t="s">
        <v>19</v>
      </c>
      <c r="I533" t="s">
        <v>6192</v>
      </c>
      <c r="J533" t="s">
        <v>6187</v>
      </c>
      <c r="K533">
        <v>1</v>
      </c>
      <c r="L533">
        <v>8.9499999999999993</v>
      </c>
      <c r="M533">
        <v>44.75</v>
      </c>
      <c r="N533" t="s">
        <v>22568</v>
      </c>
      <c r="O533" t="s">
        <v>22575</v>
      </c>
      <c r="P533" t="str">
        <f>_xlfn.XLOOKUP(orders_final[[#This Row],[Customer ID]], customers!$A$1:$A$1001, customers!$I$1:$I$1001, 0)</f>
        <v>No</v>
      </c>
    </row>
    <row r="534" spans="1:16" x14ac:dyDescent="0.3">
      <c r="A534" t="s">
        <v>3499</v>
      </c>
      <c r="B534" s="10">
        <v>44330</v>
      </c>
      <c r="C534" t="s">
        <v>3500</v>
      </c>
      <c r="D534" t="s">
        <v>6139</v>
      </c>
      <c r="E534">
        <v>2</v>
      </c>
      <c r="F534" t="s">
        <v>3501</v>
      </c>
      <c r="G534" t="s">
        <v>3502</v>
      </c>
      <c r="H534" t="s">
        <v>19</v>
      </c>
      <c r="I534" t="s">
        <v>6194</v>
      </c>
      <c r="J534" t="s">
        <v>6188</v>
      </c>
      <c r="K534">
        <v>0.5</v>
      </c>
      <c r="L534">
        <v>8.25</v>
      </c>
      <c r="M534">
        <v>16.5</v>
      </c>
      <c r="N534" t="s">
        <v>22570</v>
      </c>
      <c r="O534" t="s">
        <v>22569</v>
      </c>
      <c r="P534" t="str">
        <f>_xlfn.XLOOKUP(orders_final[[#This Row],[Customer ID]], customers!$A$1:$A$1001, customers!$I$1:$I$1001, 0)</f>
        <v>Yes</v>
      </c>
    </row>
    <row r="535" spans="1:16" x14ac:dyDescent="0.3">
      <c r="A535" t="s">
        <v>3505</v>
      </c>
      <c r="B535" s="10">
        <v>44724</v>
      </c>
      <c r="C535" t="s">
        <v>3506</v>
      </c>
      <c r="D535" t="s">
        <v>6172</v>
      </c>
      <c r="E535">
        <v>4</v>
      </c>
      <c r="F535" t="s">
        <v>3507</v>
      </c>
      <c r="G535" t="s">
        <v>22573</v>
      </c>
      <c r="H535" t="s">
        <v>19</v>
      </c>
      <c r="I535" t="s">
        <v>6192</v>
      </c>
      <c r="J535" t="s">
        <v>6187</v>
      </c>
      <c r="K535">
        <v>0.5</v>
      </c>
      <c r="L535">
        <v>5.3699999999999992</v>
      </c>
      <c r="M535">
        <v>21.479999999999997</v>
      </c>
      <c r="N535" t="s">
        <v>22568</v>
      </c>
      <c r="O535" t="s">
        <v>22575</v>
      </c>
      <c r="P535" t="str">
        <f>_xlfn.XLOOKUP(orders_final[[#This Row],[Customer ID]], customers!$A$1:$A$1001, customers!$I$1:$I$1001, 0)</f>
        <v>No</v>
      </c>
    </row>
    <row r="536" spans="1:16" x14ac:dyDescent="0.3">
      <c r="A536" t="s">
        <v>3510</v>
      </c>
      <c r="B536" s="10">
        <v>44563</v>
      </c>
      <c r="C536" t="s">
        <v>3511</v>
      </c>
      <c r="D536" t="s">
        <v>6151</v>
      </c>
      <c r="E536">
        <v>2</v>
      </c>
      <c r="F536" t="s">
        <v>3512</v>
      </c>
      <c r="G536" t="s">
        <v>3513</v>
      </c>
      <c r="H536" t="s">
        <v>318</v>
      </c>
      <c r="I536" t="s">
        <v>6192</v>
      </c>
      <c r="J536" t="s">
        <v>6188</v>
      </c>
      <c r="K536">
        <v>2.5</v>
      </c>
      <c r="L536">
        <v>22.884999999999998</v>
      </c>
      <c r="M536">
        <v>45.769999999999996</v>
      </c>
      <c r="N536" t="s">
        <v>22568</v>
      </c>
      <c r="O536" t="s">
        <v>22569</v>
      </c>
      <c r="P536" t="str">
        <f>_xlfn.XLOOKUP(orders_final[[#This Row],[Customer ID]], customers!$A$1:$A$1001, customers!$I$1:$I$1001, 0)</f>
        <v>Yes</v>
      </c>
    </row>
    <row r="537" spans="1:16" x14ac:dyDescent="0.3">
      <c r="A537" t="s">
        <v>3516</v>
      </c>
      <c r="B537" s="10">
        <v>44585</v>
      </c>
      <c r="C537" t="s">
        <v>3517</v>
      </c>
      <c r="D537" t="s">
        <v>6145</v>
      </c>
      <c r="E537">
        <v>2</v>
      </c>
      <c r="F537" t="s">
        <v>3518</v>
      </c>
      <c r="G537" t="s">
        <v>22573</v>
      </c>
      <c r="H537" t="s">
        <v>318</v>
      </c>
      <c r="I537" t="s">
        <v>6195</v>
      </c>
      <c r="J537" t="s">
        <v>6186</v>
      </c>
      <c r="K537">
        <v>0.2</v>
      </c>
      <c r="L537">
        <v>4.7549999999999999</v>
      </c>
      <c r="M537">
        <v>9.51</v>
      </c>
      <c r="N537" t="s">
        <v>22574</v>
      </c>
      <c r="O537" t="s">
        <v>22572</v>
      </c>
      <c r="P537" t="str">
        <f>_xlfn.XLOOKUP(orders_final[[#This Row],[Customer ID]], customers!$A$1:$A$1001, customers!$I$1:$I$1001, 0)</f>
        <v>No</v>
      </c>
    </row>
    <row r="538" spans="1:16" x14ac:dyDescent="0.3">
      <c r="A538" t="s">
        <v>3521</v>
      </c>
      <c r="B538" s="10">
        <v>43544</v>
      </c>
      <c r="C538" t="s">
        <v>3368</v>
      </c>
      <c r="D538" t="s">
        <v>6163</v>
      </c>
      <c r="E538">
        <v>3</v>
      </c>
      <c r="F538" t="s">
        <v>3369</v>
      </c>
      <c r="G538" t="s">
        <v>3370</v>
      </c>
      <c r="H538" t="s">
        <v>318</v>
      </c>
      <c r="I538" t="s">
        <v>6192</v>
      </c>
      <c r="J538" t="s">
        <v>6187</v>
      </c>
      <c r="K538">
        <v>0.2</v>
      </c>
      <c r="L538">
        <v>2.6849999999999996</v>
      </c>
      <c r="M538">
        <v>8.0549999999999997</v>
      </c>
      <c r="N538" t="s">
        <v>22568</v>
      </c>
      <c r="O538" t="s">
        <v>22575</v>
      </c>
      <c r="P538" t="str">
        <f>_xlfn.XLOOKUP(orders_final[[#This Row],[Customer ID]], customers!$A$1:$A$1001, customers!$I$1:$I$1001, 0)</f>
        <v>Yes</v>
      </c>
    </row>
    <row r="539" spans="1:16" x14ac:dyDescent="0.3">
      <c r="A539" t="s">
        <v>3527</v>
      </c>
      <c r="B539" s="10">
        <v>44156</v>
      </c>
      <c r="C539" t="s">
        <v>3528</v>
      </c>
      <c r="D539" t="s">
        <v>6185</v>
      </c>
      <c r="E539">
        <v>4</v>
      </c>
      <c r="F539" t="s">
        <v>3529</v>
      </c>
      <c r="G539" t="s">
        <v>3530</v>
      </c>
      <c r="H539" t="s">
        <v>19</v>
      </c>
      <c r="I539" t="s">
        <v>6194</v>
      </c>
      <c r="J539" t="s">
        <v>6187</v>
      </c>
      <c r="K539">
        <v>2.5</v>
      </c>
      <c r="L539">
        <v>27.945</v>
      </c>
      <c r="M539">
        <v>111.78</v>
      </c>
      <c r="N539" t="s">
        <v>22570</v>
      </c>
      <c r="O539" t="s">
        <v>22575</v>
      </c>
      <c r="P539" t="str">
        <f>_xlfn.XLOOKUP(orders_final[[#This Row],[Customer ID]], customers!$A$1:$A$1001, customers!$I$1:$I$1001, 0)</f>
        <v>Yes</v>
      </c>
    </row>
    <row r="540" spans="1:16" x14ac:dyDescent="0.3">
      <c r="A540" t="s">
        <v>3532</v>
      </c>
      <c r="B540" s="10">
        <v>44482</v>
      </c>
      <c r="C540" t="s">
        <v>3533</v>
      </c>
      <c r="D540" t="s">
        <v>6163</v>
      </c>
      <c r="E540">
        <v>4</v>
      </c>
      <c r="F540" t="s">
        <v>3534</v>
      </c>
      <c r="G540" t="s">
        <v>3535</v>
      </c>
      <c r="H540" t="s">
        <v>19</v>
      </c>
      <c r="I540" t="s">
        <v>6192</v>
      </c>
      <c r="J540" t="s">
        <v>6187</v>
      </c>
      <c r="K540">
        <v>0.2</v>
      </c>
      <c r="L540">
        <v>2.6849999999999996</v>
      </c>
      <c r="M540">
        <v>10.739999999999998</v>
      </c>
      <c r="N540" t="s">
        <v>22568</v>
      </c>
      <c r="O540" t="s">
        <v>22575</v>
      </c>
      <c r="P540" t="str">
        <f>_xlfn.XLOOKUP(orders_final[[#This Row],[Customer ID]], customers!$A$1:$A$1001, customers!$I$1:$I$1001, 0)</f>
        <v>Yes</v>
      </c>
    </row>
    <row r="541" spans="1:16" x14ac:dyDescent="0.3">
      <c r="A541" t="s">
        <v>3537</v>
      </c>
      <c r="B541" s="10">
        <v>44488</v>
      </c>
      <c r="C541" t="s">
        <v>3538</v>
      </c>
      <c r="D541" t="s">
        <v>6172</v>
      </c>
      <c r="E541">
        <v>5</v>
      </c>
      <c r="F541" t="s">
        <v>3539</v>
      </c>
      <c r="G541" t="s">
        <v>3540</v>
      </c>
      <c r="H541" t="s">
        <v>19</v>
      </c>
      <c r="I541" t="s">
        <v>6192</v>
      </c>
      <c r="J541" t="s">
        <v>6187</v>
      </c>
      <c r="K541">
        <v>0.5</v>
      </c>
      <c r="L541">
        <v>5.3699999999999992</v>
      </c>
      <c r="M541">
        <v>26.849999999999994</v>
      </c>
      <c r="N541" t="s">
        <v>22568</v>
      </c>
      <c r="O541" t="s">
        <v>22575</v>
      </c>
      <c r="P541" t="str">
        <f>_xlfn.XLOOKUP(orders_final[[#This Row],[Customer ID]], customers!$A$1:$A$1001, customers!$I$1:$I$1001, 0)</f>
        <v>No</v>
      </c>
    </row>
    <row r="542" spans="1:16" x14ac:dyDescent="0.3">
      <c r="A542" t="s">
        <v>3542</v>
      </c>
      <c r="B542" s="10">
        <v>43584</v>
      </c>
      <c r="C542" t="s">
        <v>3543</v>
      </c>
      <c r="D542" t="s">
        <v>6170</v>
      </c>
      <c r="E542">
        <v>4</v>
      </c>
      <c r="F542" t="s">
        <v>3544</v>
      </c>
      <c r="G542" t="s">
        <v>3545</v>
      </c>
      <c r="H542" t="s">
        <v>19</v>
      </c>
      <c r="I542" t="s">
        <v>6195</v>
      </c>
      <c r="J542" t="s">
        <v>6186</v>
      </c>
      <c r="K542">
        <v>1</v>
      </c>
      <c r="L542">
        <v>15.85</v>
      </c>
      <c r="M542">
        <v>63.4</v>
      </c>
      <c r="N542" t="s">
        <v>22574</v>
      </c>
      <c r="O542" t="s">
        <v>22572</v>
      </c>
      <c r="P542" t="str">
        <f>_xlfn.XLOOKUP(orders_final[[#This Row],[Customer ID]], customers!$A$1:$A$1001, customers!$I$1:$I$1001, 0)</f>
        <v>Yes</v>
      </c>
    </row>
    <row r="543" spans="1:16" x14ac:dyDescent="0.3">
      <c r="A543" t="s">
        <v>3548</v>
      </c>
      <c r="B543" s="10">
        <v>43750</v>
      </c>
      <c r="C543" t="s">
        <v>3549</v>
      </c>
      <c r="D543" t="s">
        <v>6168</v>
      </c>
      <c r="E543">
        <v>1</v>
      </c>
      <c r="F543" t="s">
        <v>3550</v>
      </c>
      <c r="G543" t="s">
        <v>22573</v>
      </c>
      <c r="H543" t="s">
        <v>318</v>
      </c>
      <c r="I543" t="s">
        <v>6193</v>
      </c>
      <c r="J543" t="s">
        <v>6187</v>
      </c>
      <c r="K543">
        <v>2.5</v>
      </c>
      <c r="L543">
        <v>22.884999999999998</v>
      </c>
      <c r="M543">
        <v>22.884999999999998</v>
      </c>
      <c r="N543" t="s">
        <v>22571</v>
      </c>
      <c r="O543" t="s">
        <v>22575</v>
      </c>
      <c r="P543" t="str">
        <f>_xlfn.XLOOKUP(orders_final[[#This Row],[Customer ID]], customers!$A$1:$A$1001, customers!$I$1:$I$1001, 0)</f>
        <v>Yes</v>
      </c>
    </row>
    <row r="544" spans="1:16" x14ac:dyDescent="0.3">
      <c r="A544" t="s">
        <v>3553</v>
      </c>
      <c r="B544" s="10">
        <v>44335</v>
      </c>
      <c r="C544" t="s">
        <v>3554</v>
      </c>
      <c r="D544" t="s">
        <v>6175</v>
      </c>
      <c r="E544">
        <v>4</v>
      </c>
      <c r="F544" t="s">
        <v>3555</v>
      </c>
      <c r="G544" t="s">
        <v>3556</v>
      </c>
      <c r="H544" t="s">
        <v>19</v>
      </c>
      <c r="I544" t="s">
        <v>6193</v>
      </c>
      <c r="J544" t="s">
        <v>6188</v>
      </c>
      <c r="K544">
        <v>2.5</v>
      </c>
      <c r="L544">
        <v>25.874999999999996</v>
      </c>
      <c r="M544">
        <v>103.49999999999999</v>
      </c>
      <c r="N544" t="s">
        <v>22571</v>
      </c>
      <c r="O544" t="s">
        <v>22569</v>
      </c>
      <c r="P544" t="str">
        <f>_xlfn.XLOOKUP(orders_final[[#This Row],[Customer ID]], customers!$A$1:$A$1001, customers!$I$1:$I$1001, 0)</f>
        <v>No</v>
      </c>
    </row>
    <row r="545" spans="1:16" x14ac:dyDescent="0.3">
      <c r="A545" t="s">
        <v>3559</v>
      </c>
      <c r="B545" s="10">
        <v>44380</v>
      </c>
      <c r="C545" t="s">
        <v>3560</v>
      </c>
      <c r="D545" t="s">
        <v>6142</v>
      </c>
      <c r="E545">
        <v>2</v>
      </c>
      <c r="F545" t="s">
        <v>3561</v>
      </c>
      <c r="G545" t="s">
        <v>3562</v>
      </c>
      <c r="H545" t="s">
        <v>19</v>
      </c>
      <c r="I545" t="s">
        <v>6192</v>
      </c>
      <c r="J545" t="s">
        <v>6186</v>
      </c>
      <c r="K545">
        <v>2.5</v>
      </c>
      <c r="L545">
        <v>27.484999999999996</v>
      </c>
      <c r="M545">
        <v>54.969999999999992</v>
      </c>
      <c r="N545" t="s">
        <v>22568</v>
      </c>
      <c r="O545" t="s">
        <v>22572</v>
      </c>
      <c r="P545" t="str">
        <f>_xlfn.XLOOKUP(orders_final[[#This Row],[Customer ID]], customers!$A$1:$A$1001, customers!$I$1:$I$1001, 0)</f>
        <v>No</v>
      </c>
    </row>
    <row r="546" spans="1:16" x14ac:dyDescent="0.3">
      <c r="A546" t="s">
        <v>3565</v>
      </c>
      <c r="B546" s="10">
        <v>43869</v>
      </c>
      <c r="C546" t="s">
        <v>3566</v>
      </c>
      <c r="D546" t="s">
        <v>6180</v>
      </c>
      <c r="E546">
        <v>2</v>
      </c>
      <c r="F546" t="s">
        <v>3567</v>
      </c>
      <c r="G546" t="s">
        <v>3568</v>
      </c>
      <c r="H546" t="s">
        <v>19</v>
      </c>
      <c r="I546" t="s">
        <v>6193</v>
      </c>
      <c r="J546" t="s">
        <v>6186</v>
      </c>
      <c r="K546">
        <v>0.5</v>
      </c>
      <c r="L546">
        <v>7.77</v>
      </c>
      <c r="M546">
        <v>15.54</v>
      </c>
      <c r="N546" t="s">
        <v>22571</v>
      </c>
      <c r="O546" t="s">
        <v>22572</v>
      </c>
      <c r="P546" t="str">
        <f>_xlfn.XLOOKUP(orders_final[[#This Row],[Customer ID]], customers!$A$1:$A$1001, customers!$I$1:$I$1001, 0)</f>
        <v>No</v>
      </c>
    </row>
    <row r="547" spans="1:16" x14ac:dyDescent="0.3">
      <c r="A547" t="s">
        <v>3571</v>
      </c>
      <c r="B547" s="10">
        <v>44120</v>
      </c>
      <c r="C547" t="s">
        <v>3572</v>
      </c>
      <c r="D547" t="s">
        <v>6150</v>
      </c>
      <c r="E547">
        <v>4</v>
      </c>
      <c r="F547" t="s">
        <v>3573</v>
      </c>
      <c r="G547" t="s">
        <v>3574</v>
      </c>
      <c r="H547" t="s">
        <v>28</v>
      </c>
      <c r="I547" t="s">
        <v>6195</v>
      </c>
      <c r="J547" t="s">
        <v>6187</v>
      </c>
      <c r="K547">
        <v>0.2</v>
      </c>
      <c r="L547">
        <v>3.8849999999999998</v>
      </c>
      <c r="M547">
        <v>15.54</v>
      </c>
      <c r="N547" t="s">
        <v>22574</v>
      </c>
      <c r="O547" t="s">
        <v>22575</v>
      </c>
      <c r="P547" t="str">
        <f>_xlfn.XLOOKUP(orders_final[[#This Row],[Customer ID]], customers!$A$1:$A$1001, customers!$I$1:$I$1001, 0)</f>
        <v>No</v>
      </c>
    </row>
    <row r="548" spans="1:16" x14ac:dyDescent="0.3">
      <c r="A548" t="s">
        <v>3577</v>
      </c>
      <c r="B548" s="10">
        <v>44127</v>
      </c>
      <c r="C548" t="s">
        <v>3578</v>
      </c>
      <c r="D548" t="s">
        <v>6185</v>
      </c>
      <c r="E548">
        <v>3</v>
      </c>
      <c r="F548" t="s">
        <v>3579</v>
      </c>
      <c r="G548" t="s">
        <v>22573</v>
      </c>
      <c r="H548" t="s">
        <v>318</v>
      </c>
      <c r="I548" t="s">
        <v>6194</v>
      </c>
      <c r="J548" t="s">
        <v>6187</v>
      </c>
      <c r="K548">
        <v>2.5</v>
      </c>
      <c r="L548">
        <v>27.945</v>
      </c>
      <c r="M548">
        <v>83.835000000000008</v>
      </c>
      <c r="N548" t="s">
        <v>22570</v>
      </c>
      <c r="O548" t="s">
        <v>22575</v>
      </c>
      <c r="P548" t="str">
        <f>_xlfn.XLOOKUP(orders_final[[#This Row],[Customer ID]], customers!$A$1:$A$1001, customers!$I$1:$I$1001, 0)</f>
        <v>No</v>
      </c>
    </row>
    <row r="549" spans="1:16" x14ac:dyDescent="0.3">
      <c r="A549" t="s">
        <v>3582</v>
      </c>
      <c r="B549" s="10">
        <v>44265</v>
      </c>
      <c r="C549" t="s">
        <v>3594</v>
      </c>
      <c r="D549" t="s">
        <v>6178</v>
      </c>
      <c r="E549">
        <v>3</v>
      </c>
      <c r="F549" t="s">
        <v>3595</v>
      </c>
      <c r="G549" t="s">
        <v>3596</v>
      </c>
      <c r="H549" t="s">
        <v>19</v>
      </c>
      <c r="I549" t="s">
        <v>6192</v>
      </c>
      <c r="J549" t="s">
        <v>6186</v>
      </c>
      <c r="K549">
        <v>0.2</v>
      </c>
      <c r="L549">
        <v>3.5849999999999995</v>
      </c>
      <c r="M549">
        <v>10.754999999999999</v>
      </c>
      <c r="N549" t="s">
        <v>22568</v>
      </c>
      <c r="O549" t="s">
        <v>22572</v>
      </c>
      <c r="P549" t="str">
        <f>_xlfn.XLOOKUP(orders_final[[#This Row],[Customer ID]], customers!$A$1:$A$1001, customers!$I$1:$I$1001, 0)</f>
        <v>Yes</v>
      </c>
    </row>
    <row r="550" spans="1:16" x14ac:dyDescent="0.3">
      <c r="A550" t="s">
        <v>3587</v>
      </c>
      <c r="B550" s="10">
        <v>44384</v>
      </c>
      <c r="C550" t="s">
        <v>3588</v>
      </c>
      <c r="D550" t="s">
        <v>6184</v>
      </c>
      <c r="E550">
        <v>3</v>
      </c>
      <c r="F550" t="s">
        <v>3589</v>
      </c>
      <c r="G550" t="s">
        <v>3590</v>
      </c>
      <c r="H550" t="s">
        <v>19</v>
      </c>
      <c r="I550" t="s">
        <v>6194</v>
      </c>
      <c r="J550" t="s">
        <v>6186</v>
      </c>
      <c r="K550">
        <v>0.2</v>
      </c>
      <c r="L550">
        <v>4.4550000000000001</v>
      </c>
      <c r="M550">
        <v>13.365</v>
      </c>
      <c r="N550" t="s">
        <v>22570</v>
      </c>
      <c r="O550" t="s">
        <v>22572</v>
      </c>
      <c r="P550" t="str">
        <f>_xlfn.XLOOKUP(orders_final[[#This Row],[Customer ID]], customers!$A$1:$A$1001, customers!$I$1:$I$1001, 0)</f>
        <v>Yes</v>
      </c>
    </row>
    <row r="551" spans="1:16" x14ac:dyDescent="0.3">
      <c r="A551" t="s">
        <v>3593</v>
      </c>
      <c r="B551" s="10">
        <v>44232</v>
      </c>
      <c r="C551" t="s">
        <v>3594</v>
      </c>
      <c r="D551" t="s">
        <v>6184</v>
      </c>
      <c r="E551">
        <v>4</v>
      </c>
      <c r="F551" t="s">
        <v>3595</v>
      </c>
      <c r="G551" t="s">
        <v>3596</v>
      </c>
      <c r="H551" t="s">
        <v>19</v>
      </c>
      <c r="I551" t="s">
        <v>6194</v>
      </c>
      <c r="J551" t="s">
        <v>6186</v>
      </c>
      <c r="K551">
        <v>0.2</v>
      </c>
      <c r="L551">
        <v>4.4550000000000001</v>
      </c>
      <c r="M551">
        <v>17.82</v>
      </c>
      <c r="N551" t="s">
        <v>22570</v>
      </c>
      <c r="O551" t="s">
        <v>22572</v>
      </c>
      <c r="P551" t="str">
        <f>_xlfn.XLOOKUP(orders_final[[#This Row],[Customer ID]], customers!$A$1:$A$1001, customers!$I$1:$I$1001, 0)</f>
        <v>Yes</v>
      </c>
    </row>
    <row r="552" spans="1:16" x14ac:dyDescent="0.3">
      <c r="A552" t="s">
        <v>3599</v>
      </c>
      <c r="B552" s="10">
        <v>44176</v>
      </c>
      <c r="C552" t="s">
        <v>3600</v>
      </c>
      <c r="D552" t="s">
        <v>6150</v>
      </c>
      <c r="E552">
        <v>6</v>
      </c>
      <c r="F552" t="s">
        <v>3601</v>
      </c>
      <c r="G552" t="s">
        <v>3602</v>
      </c>
      <c r="H552" t="s">
        <v>19</v>
      </c>
      <c r="I552" t="s">
        <v>6195</v>
      </c>
      <c r="J552" t="s">
        <v>6187</v>
      </c>
      <c r="K552">
        <v>0.2</v>
      </c>
      <c r="L552">
        <v>3.8849999999999998</v>
      </c>
      <c r="M552">
        <v>23.31</v>
      </c>
      <c r="N552" t="s">
        <v>22574</v>
      </c>
      <c r="O552" t="s">
        <v>22575</v>
      </c>
      <c r="P552" t="str">
        <f>_xlfn.XLOOKUP(orders_final[[#This Row],[Customer ID]], customers!$A$1:$A$1001, customers!$I$1:$I$1001, 0)</f>
        <v>Yes</v>
      </c>
    </row>
    <row r="553" spans="1:16" x14ac:dyDescent="0.3">
      <c r="A553" t="s">
        <v>3605</v>
      </c>
      <c r="B553" s="10">
        <v>44694</v>
      </c>
      <c r="C553" t="s">
        <v>3606</v>
      </c>
      <c r="D553" t="s">
        <v>6153</v>
      </c>
      <c r="E553">
        <v>2</v>
      </c>
      <c r="F553" t="s">
        <v>3607</v>
      </c>
      <c r="G553" t="s">
        <v>3608</v>
      </c>
      <c r="H553" t="s">
        <v>19</v>
      </c>
      <c r="I553" t="s">
        <v>6194</v>
      </c>
      <c r="J553" t="s">
        <v>6187</v>
      </c>
      <c r="K553">
        <v>0.2</v>
      </c>
      <c r="L553">
        <v>3.645</v>
      </c>
      <c r="M553">
        <v>7.29</v>
      </c>
      <c r="N553" t="s">
        <v>22570</v>
      </c>
      <c r="O553" t="s">
        <v>22575</v>
      </c>
      <c r="P553" t="str">
        <f>_xlfn.XLOOKUP(orders_final[[#This Row],[Customer ID]], customers!$A$1:$A$1001, customers!$I$1:$I$1001, 0)</f>
        <v>No</v>
      </c>
    </row>
    <row r="554" spans="1:16" x14ac:dyDescent="0.3">
      <c r="A554" t="s">
        <v>3611</v>
      </c>
      <c r="B554" s="10">
        <v>43761</v>
      </c>
      <c r="C554" t="s">
        <v>3612</v>
      </c>
      <c r="D554" t="s">
        <v>6184</v>
      </c>
      <c r="E554">
        <v>4</v>
      </c>
      <c r="F554" t="s">
        <v>3613</v>
      </c>
      <c r="G554" t="s">
        <v>3614</v>
      </c>
      <c r="H554" t="s">
        <v>28</v>
      </c>
      <c r="I554" t="s">
        <v>6194</v>
      </c>
      <c r="J554" t="s">
        <v>6186</v>
      </c>
      <c r="K554">
        <v>0.2</v>
      </c>
      <c r="L554">
        <v>4.4550000000000001</v>
      </c>
      <c r="M554">
        <v>17.82</v>
      </c>
      <c r="N554" t="s">
        <v>22570</v>
      </c>
      <c r="O554" t="s">
        <v>22572</v>
      </c>
      <c r="P554" t="str">
        <f>_xlfn.XLOOKUP(orders_final[[#This Row],[Customer ID]], customers!$A$1:$A$1001, customers!$I$1:$I$1001, 0)</f>
        <v>Yes</v>
      </c>
    </row>
    <row r="555" spans="1:16" x14ac:dyDescent="0.3">
      <c r="A555" t="s">
        <v>3617</v>
      </c>
      <c r="B555" s="10">
        <v>44085</v>
      </c>
      <c r="C555" t="s">
        <v>3618</v>
      </c>
      <c r="D555" t="s">
        <v>6141</v>
      </c>
      <c r="E555">
        <v>5</v>
      </c>
      <c r="F555" t="s">
        <v>3619</v>
      </c>
      <c r="G555" t="s">
        <v>3620</v>
      </c>
      <c r="H555" t="s">
        <v>19</v>
      </c>
      <c r="I555" t="s">
        <v>6194</v>
      </c>
      <c r="J555" t="s">
        <v>6188</v>
      </c>
      <c r="K555">
        <v>1</v>
      </c>
      <c r="L555">
        <v>13.75</v>
      </c>
      <c r="M555">
        <v>68.75</v>
      </c>
      <c r="N555" t="s">
        <v>22570</v>
      </c>
      <c r="O555" t="s">
        <v>22569</v>
      </c>
      <c r="P555" t="str">
        <f>_xlfn.XLOOKUP(orders_final[[#This Row],[Customer ID]], customers!$A$1:$A$1001, customers!$I$1:$I$1001, 0)</f>
        <v>No</v>
      </c>
    </row>
    <row r="556" spans="1:16" x14ac:dyDescent="0.3">
      <c r="A556" t="s">
        <v>3622</v>
      </c>
      <c r="B556" s="10">
        <v>43737</v>
      </c>
      <c r="C556" t="s">
        <v>3623</v>
      </c>
      <c r="D556" t="s">
        <v>6142</v>
      </c>
      <c r="E556">
        <v>2</v>
      </c>
      <c r="F556" t="s">
        <v>3624</v>
      </c>
      <c r="G556" t="s">
        <v>22573</v>
      </c>
      <c r="H556" t="s">
        <v>28</v>
      </c>
      <c r="I556" t="s">
        <v>6192</v>
      </c>
      <c r="J556" t="s">
        <v>6186</v>
      </c>
      <c r="K556">
        <v>2.5</v>
      </c>
      <c r="L556">
        <v>27.484999999999996</v>
      </c>
      <c r="M556">
        <v>54.969999999999992</v>
      </c>
      <c r="N556" t="s">
        <v>22568</v>
      </c>
      <c r="O556" t="s">
        <v>22572</v>
      </c>
      <c r="P556" t="str">
        <f>_xlfn.XLOOKUP(orders_final[[#This Row],[Customer ID]], customers!$A$1:$A$1001, customers!$I$1:$I$1001, 0)</f>
        <v>Yes</v>
      </c>
    </row>
    <row r="557" spans="1:16" x14ac:dyDescent="0.3">
      <c r="A557" t="s">
        <v>3627</v>
      </c>
      <c r="B557" s="10">
        <v>44258</v>
      </c>
      <c r="C557" t="s">
        <v>3628</v>
      </c>
      <c r="D557" t="s">
        <v>6141</v>
      </c>
      <c r="E557">
        <v>6</v>
      </c>
      <c r="F557" t="s">
        <v>3629</v>
      </c>
      <c r="G557" t="s">
        <v>3630</v>
      </c>
      <c r="H557" t="s">
        <v>318</v>
      </c>
      <c r="I557" t="s">
        <v>6194</v>
      </c>
      <c r="J557" t="s">
        <v>6188</v>
      </c>
      <c r="K557">
        <v>1</v>
      </c>
      <c r="L557">
        <v>13.75</v>
      </c>
      <c r="M557">
        <v>82.5</v>
      </c>
      <c r="N557" t="s">
        <v>22570</v>
      </c>
      <c r="O557" t="s">
        <v>22569</v>
      </c>
      <c r="P557" t="str">
        <f>_xlfn.XLOOKUP(orders_final[[#This Row],[Customer ID]], customers!$A$1:$A$1001, customers!$I$1:$I$1001, 0)</f>
        <v>No</v>
      </c>
    </row>
    <row r="558" spans="1:16" x14ac:dyDescent="0.3">
      <c r="A558" t="s">
        <v>3633</v>
      </c>
      <c r="B558" s="10">
        <v>44523</v>
      </c>
      <c r="C558" t="s">
        <v>3634</v>
      </c>
      <c r="D558" t="s">
        <v>6159</v>
      </c>
      <c r="E558">
        <v>2</v>
      </c>
      <c r="F558" t="s">
        <v>3635</v>
      </c>
      <c r="G558" t="s">
        <v>3636</v>
      </c>
      <c r="H558" t="s">
        <v>19</v>
      </c>
      <c r="I558" t="s">
        <v>6195</v>
      </c>
      <c r="J558" t="s">
        <v>6188</v>
      </c>
      <c r="K558">
        <v>0.2</v>
      </c>
      <c r="L558">
        <v>4.3650000000000002</v>
      </c>
      <c r="M558">
        <v>8.73</v>
      </c>
      <c r="N558" t="s">
        <v>22574</v>
      </c>
      <c r="O558" t="s">
        <v>22569</v>
      </c>
      <c r="P558" t="str">
        <f>_xlfn.XLOOKUP(orders_final[[#This Row],[Customer ID]], customers!$A$1:$A$1001, customers!$I$1:$I$1001, 0)</f>
        <v>Yes</v>
      </c>
    </row>
    <row r="559" spans="1:16" x14ac:dyDescent="0.3">
      <c r="A559" t="s">
        <v>3638</v>
      </c>
      <c r="B559" s="10">
        <v>44506</v>
      </c>
      <c r="C559" t="s">
        <v>3368</v>
      </c>
      <c r="D559" t="s">
        <v>6171</v>
      </c>
      <c r="E559">
        <v>4</v>
      </c>
      <c r="F559" t="s">
        <v>3369</v>
      </c>
      <c r="G559" t="s">
        <v>3370</v>
      </c>
      <c r="H559" t="s">
        <v>318</v>
      </c>
      <c r="I559" t="s">
        <v>6194</v>
      </c>
      <c r="J559" t="s">
        <v>6186</v>
      </c>
      <c r="K559">
        <v>1</v>
      </c>
      <c r="L559">
        <v>14.85</v>
      </c>
      <c r="M559">
        <v>59.4</v>
      </c>
      <c r="N559" t="s">
        <v>22570</v>
      </c>
      <c r="O559" t="s">
        <v>22572</v>
      </c>
      <c r="P559" t="str">
        <f>_xlfn.XLOOKUP(orders_final[[#This Row],[Customer ID]], customers!$A$1:$A$1001, customers!$I$1:$I$1001, 0)</f>
        <v>Yes</v>
      </c>
    </row>
    <row r="560" spans="1:16" x14ac:dyDescent="0.3">
      <c r="A560" t="s">
        <v>3643</v>
      </c>
      <c r="B560" s="10">
        <v>44225</v>
      </c>
      <c r="C560" t="s">
        <v>3644</v>
      </c>
      <c r="D560" t="s">
        <v>6150</v>
      </c>
      <c r="E560">
        <v>4</v>
      </c>
      <c r="F560" t="s">
        <v>3645</v>
      </c>
      <c r="G560" t="s">
        <v>22573</v>
      </c>
      <c r="H560" t="s">
        <v>19</v>
      </c>
      <c r="I560" t="s">
        <v>6195</v>
      </c>
      <c r="J560" t="s">
        <v>6187</v>
      </c>
      <c r="K560">
        <v>0.2</v>
      </c>
      <c r="L560">
        <v>3.8849999999999998</v>
      </c>
      <c r="M560">
        <v>15.54</v>
      </c>
      <c r="N560" t="s">
        <v>22574</v>
      </c>
      <c r="O560" t="s">
        <v>22575</v>
      </c>
      <c r="P560" t="str">
        <f>_xlfn.XLOOKUP(orders_final[[#This Row],[Customer ID]], customers!$A$1:$A$1001, customers!$I$1:$I$1001, 0)</f>
        <v>Yes</v>
      </c>
    </row>
    <row r="561" spans="1:16" x14ac:dyDescent="0.3">
      <c r="A561" t="s">
        <v>3648</v>
      </c>
      <c r="B561" s="10">
        <v>44667</v>
      </c>
      <c r="C561" t="s">
        <v>3649</v>
      </c>
      <c r="D561" t="s">
        <v>6140</v>
      </c>
      <c r="E561">
        <v>3</v>
      </c>
      <c r="F561" t="s">
        <v>3650</v>
      </c>
      <c r="G561" t="s">
        <v>3651</v>
      </c>
      <c r="H561" t="s">
        <v>19</v>
      </c>
      <c r="I561" t="s">
        <v>6193</v>
      </c>
      <c r="J561" t="s">
        <v>6186</v>
      </c>
      <c r="K561">
        <v>1</v>
      </c>
      <c r="L561">
        <v>12.95</v>
      </c>
      <c r="M561">
        <v>38.849999999999994</v>
      </c>
      <c r="N561" t="s">
        <v>22571</v>
      </c>
      <c r="O561" t="s">
        <v>22572</v>
      </c>
      <c r="P561" t="str">
        <f>_xlfn.XLOOKUP(orders_final[[#This Row],[Customer ID]], customers!$A$1:$A$1001, customers!$I$1:$I$1001, 0)</f>
        <v>Yes</v>
      </c>
    </row>
    <row r="562" spans="1:16" x14ac:dyDescent="0.3">
      <c r="A562" t="s">
        <v>3654</v>
      </c>
      <c r="B562" s="10">
        <v>44401</v>
      </c>
      <c r="C562" t="s">
        <v>3655</v>
      </c>
      <c r="D562" t="s">
        <v>6166</v>
      </c>
      <c r="E562">
        <v>6</v>
      </c>
      <c r="F562" t="s">
        <v>3656</v>
      </c>
      <c r="G562" t="s">
        <v>22573</v>
      </c>
      <c r="H562" t="s">
        <v>19</v>
      </c>
      <c r="I562" t="s">
        <v>6194</v>
      </c>
      <c r="J562" t="s">
        <v>6188</v>
      </c>
      <c r="K562">
        <v>2.5</v>
      </c>
      <c r="L562">
        <v>31.624999999999996</v>
      </c>
      <c r="M562">
        <v>189.74999999999997</v>
      </c>
      <c r="N562" t="s">
        <v>22570</v>
      </c>
      <c r="O562" t="s">
        <v>22569</v>
      </c>
      <c r="P562" t="str">
        <f>_xlfn.XLOOKUP(orders_final[[#This Row],[Customer ID]], customers!$A$1:$A$1001, customers!$I$1:$I$1001, 0)</f>
        <v>Yes</v>
      </c>
    </row>
    <row r="563" spans="1:16" x14ac:dyDescent="0.3">
      <c r="A563" t="s">
        <v>3659</v>
      </c>
      <c r="B563" s="10">
        <v>43688</v>
      </c>
      <c r="C563" t="s">
        <v>3660</v>
      </c>
      <c r="D563" t="s">
        <v>6154</v>
      </c>
      <c r="E563">
        <v>6</v>
      </c>
      <c r="F563" t="s">
        <v>3661</v>
      </c>
      <c r="G563" t="s">
        <v>22573</v>
      </c>
      <c r="H563" t="s">
        <v>318</v>
      </c>
      <c r="I563" t="s">
        <v>6193</v>
      </c>
      <c r="J563" t="s">
        <v>6187</v>
      </c>
      <c r="K563">
        <v>0.2</v>
      </c>
      <c r="L563">
        <v>2.9849999999999999</v>
      </c>
      <c r="M563">
        <v>17.91</v>
      </c>
      <c r="N563" t="s">
        <v>22571</v>
      </c>
      <c r="O563" t="s">
        <v>22575</v>
      </c>
      <c r="P563" t="str">
        <f>_xlfn.XLOOKUP(orders_final[[#This Row],[Customer ID]], customers!$A$1:$A$1001, customers!$I$1:$I$1001, 0)</f>
        <v>Yes</v>
      </c>
    </row>
    <row r="564" spans="1:16" x14ac:dyDescent="0.3">
      <c r="A564" t="s">
        <v>3665</v>
      </c>
      <c r="B564" s="10">
        <v>43669</v>
      </c>
      <c r="C564" t="s">
        <v>3666</v>
      </c>
      <c r="D564" t="s">
        <v>6145</v>
      </c>
      <c r="E564">
        <v>6</v>
      </c>
      <c r="F564" t="s">
        <v>3667</v>
      </c>
      <c r="G564" t="s">
        <v>3668</v>
      </c>
      <c r="H564" t="s">
        <v>28</v>
      </c>
      <c r="I564" t="s">
        <v>6195</v>
      </c>
      <c r="J564" t="s">
        <v>6186</v>
      </c>
      <c r="K564">
        <v>0.2</v>
      </c>
      <c r="L564">
        <v>4.7549999999999999</v>
      </c>
      <c r="M564">
        <v>28.53</v>
      </c>
      <c r="N564" t="s">
        <v>22574</v>
      </c>
      <c r="O564" t="s">
        <v>22572</v>
      </c>
      <c r="P564" t="str">
        <f>_xlfn.XLOOKUP(orders_final[[#This Row],[Customer ID]], customers!$A$1:$A$1001, customers!$I$1:$I$1001, 0)</f>
        <v>No</v>
      </c>
    </row>
    <row r="565" spans="1:16" x14ac:dyDescent="0.3">
      <c r="A565" t="s">
        <v>3671</v>
      </c>
      <c r="B565" s="10">
        <v>43991</v>
      </c>
      <c r="C565" t="s">
        <v>3752</v>
      </c>
      <c r="D565" t="s">
        <v>6141</v>
      </c>
      <c r="E565">
        <v>6</v>
      </c>
      <c r="F565" t="s">
        <v>3753</v>
      </c>
      <c r="G565" t="s">
        <v>3754</v>
      </c>
      <c r="H565" t="s">
        <v>28</v>
      </c>
      <c r="I565" t="s">
        <v>6194</v>
      </c>
      <c r="J565" t="s">
        <v>6188</v>
      </c>
      <c r="K565">
        <v>1</v>
      </c>
      <c r="L565">
        <v>13.75</v>
      </c>
      <c r="M565">
        <v>82.5</v>
      </c>
      <c r="N565" t="s">
        <v>22570</v>
      </c>
      <c r="O565" t="s">
        <v>22569</v>
      </c>
      <c r="P565" t="str">
        <f>_xlfn.XLOOKUP(orders_final[[#This Row],[Customer ID]], customers!$A$1:$A$1001, customers!$I$1:$I$1001, 0)</f>
        <v>No</v>
      </c>
    </row>
    <row r="566" spans="1:16" x14ac:dyDescent="0.3">
      <c r="A566" t="s">
        <v>3677</v>
      </c>
      <c r="B566" s="10">
        <v>43883</v>
      </c>
      <c r="C566" t="s">
        <v>3678</v>
      </c>
      <c r="D566" t="s">
        <v>6173</v>
      </c>
      <c r="E566">
        <v>2</v>
      </c>
      <c r="F566" t="s">
        <v>3679</v>
      </c>
      <c r="G566" t="s">
        <v>3680</v>
      </c>
      <c r="H566" t="s">
        <v>19</v>
      </c>
      <c r="I566" t="s">
        <v>6192</v>
      </c>
      <c r="J566" t="s">
        <v>6186</v>
      </c>
      <c r="K566">
        <v>0.5</v>
      </c>
      <c r="L566">
        <v>7.169999999999999</v>
      </c>
      <c r="M566">
        <v>14.339999999999998</v>
      </c>
      <c r="N566" t="s">
        <v>22568</v>
      </c>
      <c r="O566" t="s">
        <v>22572</v>
      </c>
      <c r="P566" t="str">
        <f>_xlfn.XLOOKUP(orders_final[[#This Row],[Customer ID]], customers!$A$1:$A$1001, customers!$I$1:$I$1001, 0)</f>
        <v>No</v>
      </c>
    </row>
    <row r="567" spans="1:16" x14ac:dyDescent="0.3">
      <c r="A567" t="s">
        <v>3683</v>
      </c>
      <c r="B567" s="10">
        <v>44031</v>
      </c>
      <c r="C567" t="s">
        <v>3684</v>
      </c>
      <c r="D567" t="s">
        <v>6149</v>
      </c>
      <c r="E567">
        <v>4</v>
      </c>
      <c r="F567" t="s">
        <v>3685</v>
      </c>
      <c r="G567" t="s">
        <v>3686</v>
      </c>
      <c r="H567" t="s">
        <v>19</v>
      </c>
      <c r="I567" t="s">
        <v>6192</v>
      </c>
      <c r="J567" t="s">
        <v>6187</v>
      </c>
      <c r="K567">
        <v>2.5</v>
      </c>
      <c r="L567">
        <v>20.584999999999997</v>
      </c>
      <c r="M567">
        <v>82.339999999999989</v>
      </c>
      <c r="N567" t="s">
        <v>22568</v>
      </c>
      <c r="O567" t="s">
        <v>22575</v>
      </c>
      <c r="P567" t="str">
        <f>_xlfn.XLOOKUP(orders_final[[#This Row],[Customer ID]], customers!$A$1:$A$1001, customers!$I$1:$I$1001, 0)</f>
        <v>No</v>
      </c>
    </row>
    <row r="568" spans="1:16" x14ac:dyDescent="0.3">
      <c r="A568" t="s">
        <v>3689</v>
      </c>
      <c r="B568" s="10">
        <v>44459</v>
      </c>
      <c r="C568" t="s">
        <v>3690</v>
      </c>
      <c r="D568" t="s">
        <v>6152</v>
      </c>
      <c r="E568">
        <v>6</v>
      </c>
      <c r="F568" t="s">
        <v>3691</v>
      </c>
      <c r="G568" t="s">
        <v>3692</v>
      </c>
      <c r="H568" t="s">
        <v>19</v>
      </c>
      <c r="I568" t="s">
        <v>6193</v>
      </c>
      <c r="J568" t="s">
        <v>6188</v>
      </c>
      <c r="K568">
        <v>0.2</v>
      </c>
      <c r="L568">
        <v>3.375</v>
      </c>
      <c r="M568">
        <v>20.25</v>
      </c>
      <c r="N568" t="s">
        <v>22571</v>
      </c>
      <c r="O568" t="s">
        <v>22569</v>
      </c>
      <c r="P568" t="str">
        <f>_xlfn.XLOOKUP(orders_final[[#This Row],[Customer ID]], customers!$A$1:$A$1001, customers!$I$1:$I$1001, 0)</f>
        <v>Yes</v>
      </c>
    </row>
    <row r="569" spans="1:16" x14ac:dyDescent="0.3">
      <c r="A569" t="s">
        <v>3695</v>
      </c>
      <c r="B569" s="10">
        <v>44318</v>
      </c>
      <c r="C569" t="s">
        <v>3696</v>
      </c>
      <c r="D569" t="s">
        <v>6142</v>
      </c>
      <c r="E569">
        <v>6</v>
      </c>
      <c r="F569" t="s">
        <v>3697</v>
      </c>
      <c r="G569" t="s">
        <v>22573</v>
      </c>
      <c r="H569" t="s">
        <v>318</v>
      </c>
      <c r="I569" t="s">
        <v>6192</v>
      </c>
      <c r="J569" t="s">
        <v>6186</v>
      </c>
      <c r="K569">
        <v>2.5</v>
      </c>
      <c r="L569">
        <v>27.484999999999996</v>
      </c>
      <c r="M569">
        <v>164.90999999999997</v>
      </c>
      <c r="N569" t="s">
        <v>22568</v>
      </c>
      <c r="O569" t="s">
        <v>22572</v>
      </c>
      <c r="P569" t="str">
        <f>_xlfn.XLOOKUP(orders_final[[#This Row],[Customer ID]], customers!$A$1:$A$1001, customers!$I$1:$I$1001, 0)</f>
        <v>No</v>
      </c>
    </row>
    <row r="570" spans="1:16" x14ac:dyDescent="0.3">
      <c r="A570" t="s">
        <v>3700</v>
      </c>
      <c r="B570" s="10">
        <v>44526</v>
      </c>
      <c r="C570" t="s">
        <v>3701</v>
      </c>
      <c r="D570" t="s">
        <v>6145</v>
      </c>
      <c r="E570">
        <v>4</v>
      </c>
      <c r="F570" t="s">
        <v>3702</v>
      </c>
      <c r="G570" t="s">
        <v>3703</v>
      </c>
      <c r="H570" t="s">
        <v>19</v>
      </c>
      <c r="I570" t="s">
        <v>6195</v>
      </c>
      <c r="J570" t="s">
        <v>6186</v>
      </c>
      <c r="K570">
        <v>0.2</v>
      </c>
      <c r="L570">
        <v>4.7549999999999999</v>
      </c>
      <c r="M570">
        <v>19.02</v>
      </c>
      <c r="N570" t="s">
        <v>22574</v>
      </c>
      <c r="O570" t="s">
        <v>22572</v>
      </c>
      <c r="P570" t="str">
        <f>_xlfn.XLOOKUP(orders_final[[#This Row],[Customer ID]], customers!$A$1:$A$1001, customers!$I$1:$I$1001, 0)</f>
        <v>Yes</v>
      </c>
    </row>
    <row r="571" spans="1:16" x14ac:dyDescent="0.3">
      <c r="A571" t="s">
        <v>3706</v>
      </c>
      <c r="B571" s="10">
        <v>43879</v>
      </c>
      <c r="C571" t="s">
        <v>3752</v>
      </c>
      <c r="D571" t="s">
        <v>6168</v>
      </c>
      <c r="E571">
        <v>6</v>
      </c>
      <c r="F571" t="s">
        <v>3753</v>
      </c>
      <c r="G571" t="s">
        <v>3754</v>
      </c>
      <c r="H571" t="s">
        <v>28</v>
      </c>
      <c r="I571" t="s">
        <v>6193</v>
      </c>
      <c r="J571" t="s">
        <v>6187</v>
      </c>
      <c r="K571">
        <v>2.5</v>
      </c>
      <c r="L571">
        <v>22.884999999999998</v>
      </c>
      <c r="M571">
        <v>137.31</v>
      </c>
      <c r="N571" t="s">
        <v>22571</v>
      </c>
      <c r="O571" t="s">
        <v>22575</v>
      </c>
      <c r="P571" t="str">
        <f>_xlfn.XLOOKUP(orders_final[[#This Row],[Customer ID]], customers!$A$1:$A$1001, customers!$I$1:$I$1001, 0)</f>
        <v>No</v>
      </c>
    </row>
    <row r="572" spans="1:16" x14ac:dyDescent="0.3">
      <c r="A572" t="s">
        <v>3712</v>
      </c>
      <c r="B572" s="10">
        <v>43928</v>
      </c>
      <c r="C572" t="s">
        <v>3713</v>
      </c>
      <c r="D572" t="s">
        <v>6157</v>
      </c>
      <c r="E572">
        <v>4</v>
      </c>
      <c r="F572" t="s">
        <v>3714</v>
      </c>
      <c r="G572" t="s">
        <v>3715</v>
      </c>
      <c r="H572" t="s">
        <v>19</v>
      </c>
      <c r="I572" t="s">
        <v>6193</v>
      </c>
      <c r="J572" t="s">
        <v>6188</v>
      </c>
      <c r="K572">
        <v>0.5</v>
      </c>
      <c r="L572">
        <v>6.75</v>
      </c>
      <c r="M572">
        <v>27</v>
      </c>
      <c r="N572" t="s">
        <v>22571</v>
      </c>
      <c r="O572" t="s">
        <v>22569</v>
      </c>
      <c r="P572" t="str">
        <f>_xlfn.XLOOKUP(orders_final[[#This Row],[Customer ID]], customers!$A$1:$A$1001, customers!$I$1:$I$1001, 0)</f>
        <v>No</v>
      </c>
    </row>
    <row r="573" spans="1:16" x14ac:dyDescent="0.3">
      <c r="A573" t="s">
        <v>3718</v>
      </c>
      <c r="B573" s="10">
        <v>44592</v>
      </c>
      <c r="C573" t="s">
        <v>3719</v>
      </c>
      <c r="D573" t="s">
        <v>6176</v>
      </c>
      <c r="E573">
        <v>4</v>
      </c>
      <c r="F573" t="s">
        <v>3720</v>
      </c>
      <c r="G573" t="s">
        <v>3721</v>
      </c>
      <c r="H573" t="s">
        <v>28</v>
      </c>
      <c r="I573" t="s">
        <v>6194</v>
      </c>
      <c r="J573" t="s">
        <v>6186</v>
      </c>
      <c r="K573">
        <v>0.5</v>
      </c>
      <c r="L573">
        <v>8.91</v>
      </c>
      <c r="M573">
        <v>35.64</v>
      </c>
      <c r="N573" t="s">
        <v>22570</v>
      </c>
      <c r="O573" t="s">
        <v>22572</v>
      </c>
      <c r="P573" t="str">
        <f>_xlfn.XLOOKUP(orders_final[[#This Row],[Customer ID]], customers!$A$1:$A$1001, customers!$I$1:$I$1001, 0)</f>
        <v>No</v>
      </c>
    </row>
    <row r="574" spans="1:16" x14ac:dyDescent="0.3">
      <c r="A574" t="s">
        <v>3724</v>
      </c>
      <c r="B574" s="10">
        <v>43515</v>
      </c>
      <c r="C574" t="s">
        <v>3725</v>
      </c>
      <c r="D574" t="s">
        <v>6154</v>
      </c>
      <c r="E574">
        <v>2</v>
      </c>
      <c r="F574" t="s">
        <v>3726</v>
      </c>
      <c r="G574" t="s">
        <v>22573</v>
      </c>
      <c r="H574" t="s">
        <v>19</v>
      </c>
      <c r="I574" t="s">
        <v>6193</v>
      </c>
      <c r="J574" t="s">
        <v>6187</v>
      </c>
      <c r="K574">
        <v>0.2</v>
      </c>
      <c r="L574">
        <v>2.9849999999999999</v>
      </c>
      <c r="M574">
        <v>5.97</v>
      </c>
      <c r="N574" t="s">
        <v>22571</v>
      </c>
      <c r="O574" t="s">
        <v>22575</v>
      </c>
      <c r="P574" t="str">
        <f>_xlfn.XLOOKUP(orders_final[[#This Row],[Customer ID]], customers!$A$1:$A$1001, customers!$I$1:$I$1001, 0)</f>
        <v>Yes</v>
      </c>
    </row>
    <row r="575" spans="1:16" x14ac:dyDescent="0.3">
      <c r="A575" t="s">
        <v>3728</v>
      </c>
      <c r="B575" s="10">
        <v>43781</v>
      </c>
      <c r="C575" t="s">
        <v>3729</v>
      </c>
      <c r="D575" t="s">
        <v>6155</v>
      </c>
      <c r="E575">
        <v>6</v>
      </c>
      <c r="F575" t="s">
        <v>3730</v>
      </c>
      <c r="G575" t="s">
        <v>3731</v>
      </c>
      <c r="H575" t="s">
        <v>19</v>
      </c>
      <c r="I575" t="s">
        <v>6193</v>
      </c>
      <c r="J575" t="s">
        <v>6188</v>
      </c>
      <c r="K575">
        <v>1</v>
      </c>
      <c r="L575">
        <v>11.25</v>
      </c>
      <c r="M575">
        <v>67.5</v>
      </c>
      <c r="N575" t="s">
        <v>22571</v>
      </c>
      <c r="O575" t="s">
        <v>22569</v>
      </c>
      <c r="P575" t="str">
        <f>_xlfn.XLOOKUP(orders_final[[#This Row],[Customer ID]], customers!$A$1:$A$1001, customers!$I$1:$I$1001, 0)</f>
        <v>No</v>
      </c>
    </row>
    <row r="576" spans="1:16" x14ac:dyDescent="0.3">
      <c r="A576" t="s">
        <v>3734</v>
      </c>
      <c r="B576" s="10">
        <v>44697</v>
      </c>
      <c r="C576" t="s">
        <v>3735</v>
      </c>
      <c r="D576" t="s">
        <v>6178</v>
      </c>
      <c r="E576">
        <v>6</v>
      </c>
      <c r="F576" t="s">
        <v>3736</v>
      </c>
      <c r="G576" t="s">
        <v>3737</v>
      </c>
      <c r="H576" t="s">
        <v>19</v>
      </c>
      <c r="I576" t="s">
        <v>6192</v>
      </c>
      <c r="J576" t="s">
        <v>6186</v>
      </c>
      <c r="K576">
        <v>0.2</v>
      </c>
      <c r="L576">
        <v>3.5849999999999995</v>
      </c>
      <c r="M576">
        <v>21.509999999999998</v>
      </c>
      <c r="N576" t="s">
        <v>22568</v>
      </c>
      <c r="O576" t="s">
        <v>22572</v>
      </c>
      <c r="P576" t="str">
        <f>_xlfn.XLOOKUP(orders_final[[#This Row],[Customer ID]], customers!$A$1:$A$1001, customers!$I$1:$I$1001, 0)</f>
        <v>Yes</v>
      </c>
    </row>
    <row r="577" spans="1:16" x14ac:dyDescent="0.3">
      <c r="A577" t="s">
        <v>3739</v>
      </c>
      <c r="B577" s="10">
        <v>44239</v>
      </c>
      <c r="C577" t="s">
        <v>3740</v>
      </c>
      <c r="D577" t="s">
        <v>6181</v>
      </c>
      <c r="E577">
        <v>2</v>
      </c>
      <c r="F577" t="s">
        <v>3741</v>
      </c>
      <c r="G577" t="s">
        <v>3742</v>
      </c>
      <c r="H577" t="s">
        <v>19</v>
      </c>
      <c r="I577" t="s">
        <v>6195</v>
      </c>
      <c r="J577" t="s">
        <v>6188</v>
      </c>
      <c r="K577">
        <v>2.5</v>
      </c>
      <c r="L577">
        <v>33.464999999999996</v>
      </c>
      <c r="M577">
        <v>66.929999999999993</v>
      </c>
      <c r="N577" t="s">
        <v>22574</v>
      </c>
      <c r="O577" t="s">
        <v>22569</v>
      </c>
      <c r="P577" t="str">
        <f>_xlfn.XLOOKUP(orders_final[[#This Row],[Customer ID]], customers!$A$1:$A$1001, customers!$I$1:$I$1001, 0)</f>
        <v>No</v>
      </c>
    </row>
    <row r="578" spans="1:16" x14ac:dyDescent="0.3">
      <c r="A578" t="s">
        <v>3745</v>
      </c>
      <c r="B578" s="10">
        <v>44290</v>
      </c>
      <c r="C578" t="s">
        <v>3746</v>
      </c>
      <c r="D578" t="s">
        <v>6154</v>
      </c>
      <c r="E578">
        <v>6</v>
      </c>
      <c r="F578" t="s">
        <v>3747</v>
      </c>
      <c r="G578" t="s">
        <v>3748</v>
      </c>
      <c r="H578" t="s">
        <v>19</v>
      </c>
      <c r="I578" t="s">
        <v>6193</v>
      </c>
      <c r="J578" t="s">
        <v>6187</v>
      </c>
      <c r="K578">
        <v>0.2</v>
      </c>
      <c r="L578">
        <v>2.9849999999999999</v>
      </c>
      <c r="M578">
        <v>17.91</v>
      </c>
      <c r="N578" t="s">
        <v>22571</v>
      </c>
      <c r="O578" t="s">
        <v>22575</v>
      </c>
      <c r="P578" t="str">
        <f>_xlfn.XLOOKUP(orders_final[[#This Row],[Customer ID]], customers!$A$1:$A$1001, customers!$I$1:$I$1001, 0)</f>
        <v>No</v>
      </c>
    </row>
    <row r="579" spans="1:16" x14ac:dyDescent="0.3">
      <c r="A579" t="s">
        <v>3751</v>
      </c>
      <c r="B579" s="10">
        <v>44410</v>
      </c>
      <c r="C579" t="s">
        <v>3752</v>
      </c>
      <c r="D579" t="s">
        <v>6162</v>
      </c>
      <c r="E579">
        <v>4</v>
      </c>
      <c r="F579" t="s">
        <v>3753</v>
      </c>
      <c r="G579" t="s">
        <v>3754</v>
      </c>
      <c r="H579" t="s">
        <v>28</v>
      </c>
      <c r="I579" t="s">
        <v>6195</v>
      </c>
      <c r="J579" t="s">
        <v>6188</v>
      </c>
      <c r="K579">
        <v>1</v>
      </c>
      <c r="L579">
        <v>14.55</v>
      </c>
      <c r="M579">
        <v>58.2</v>
      </c>
      <c r="N579" t="s">
        <v>22574</v>
      </c>
      <c r="O579" t="s">
        <v>22569</v>
      </c>
      <c r="P579" t="str">
        <f>_xlfn.XLOOKUP(orders_final[[#This Row],[Customer ID]], customers!$A$1:$A$1001, customers!$I$1:$I$1001, 0)</f>
        <v>No</v>
      </c>
    </row>
    <row r="580" spans="1:16" x14ac:dyDescent="0.3">
      <c r="A580" t="s">
        <v>3756</v>
      </c>
      <c r="B580" s="10">
        <v>44720</v>
      </c>
      <c r="C580" t="s">
        <v>3757</v>
      </c>
      <c r="D580" t="s">
        <v>6184</v>
      </c>
      <c r="E580">
        <v>3</v>
      </c>
      <c r="F580" t="s">
        <v>3758</v>
      </c>
      <c r="G580" t="s">
        <v>3759</v>
      </c>
      <c r="H580" t="s">
        <v>318</v>
      </c>
      <c r="I580" t="s">
        <v>6194</v>
      </c>
      <c r="J580" t="s">
        <v>6186</v>
      </c>
      <c r="K580">
        <v>0.2</v>
      </c>
      <c r="L580">
        <v>4.4550000000000001</v>
      </c>
      <c r="M580">
        <v>13.365</v>
      </c>
      <c r="N580" t="s">
        <v>22570</v>
      </c>
      <c r="O580" t="s">
        <v>22572</v>
      </c>
      <c r="P580" t="str">
        <f>_xlfn.XLOOKUP(orders_final[[#This Row],[Customer ID]], customers!$A$1:$A$1001, customers!$I$1:$I$1001, 0)</f>
        <v>No</v>
      </c>
    </row>
    <row r="581" spans="1:16" x14ac:dyDescent="0.3">
      <c r="A581" t="s">
        <v>3756</v>
      </c>
      <c r="B581" s="10">
        <v>44720</v>
      </c>
      <c r="C581" t="s">
        <v>3757</v>
      </c>
      <c r="D581" t="s">
        <v>6157</v>
      </c>
      <c r="E581">
        <v>5</v>
      </c>
      <c r="F581" t="s">
        <v>3758</v>
      </c>
      <c r="G581" t="s">
        <v>3759</v>
      </c>
      <c r="H581" t="s">
        <v>318</v>
      </c>
      <c r="I581" t="s">
        <v>6193</v>
      </c>
      <c r="J581" t="s">
        <v>6188</v>
      </c>
      <c r="K581">
        <v>0.5</v>
      </c>
      <c r="L581">
        <v>6.75</v>
      </c>
      <c r="M581">
        <v>33.75</v>
      </c>
      <c r="N581" t="s">
        <v>22571</v>
      </c>
      <c r="O581" t="s">
        <v>22569</v>
      </c>
      <c r="P581" t="str">
        <f>_xlfn.XLOOKUP(orders_final[[#This Row],[Customer ID]], customers!$A$1:$A$1001, customers!$I$1:$I$1001, 0)</f>
        <v>No</v>
      </c>
    </row>
    <row r="582" spans="1:16" x14ac:dyDescent="0.3">
      <c r="A582" t="s">
        <v>3767</v>
      </c>
      <c r="B582" s="10">
        <v>43965</v>
      </c>
      <c r="C582" t="s">
        <v>3768</v>
      </c>
      <c r="D582" t="s">
        <v>6171</v>
      </c>
      <c r="E582">
        <v>3</v>
      </c>
      <c r="F582" t="s">
        <v>3769</v>
      </c>
      <c r="G582" t="s">
        <v>3770</v>
      </c>
      <c r="H582" t="s">
        <v>19</v>
      </c>
      <c r="I582" t="s">
        <v>6194</v>
      </c>
      <c r="J582" t="s">
        <v>6186</v>
      </c>
      <c r="K582">
        <v>1</v>
      </c>
      <c r="L582">
        <v>14.85</v>
      </c>
      <c r="M582">
        <v>44.55</v>
      </c>
      <c r="N582" t="s">
        <v>22570</v>
      </c>
      <c r="O582" t="s">
        <v>22572</v>
      </c>
      <c r="P582" t="str">
        <f>_xlfn.XLOOKUP(orders_final[[#This Row],[Customer ID]], customers!$A$1:$A$1001, customers!$I$1:$I$1001, 0)</f>
        <v>Yes</v>
      </c>
    </row>
    <row r="583" spans="1:16" x14ac:dyDescent="0.3">
      <c r="A583" t="s">
        <v>3773</v>
      </c>
      <c r="B583" s="10">
        <v>44190</v>
      </c>
      <c r="C583" t="s">
        <v>3774</v>
      </c>
      <c r="D583" t="s">
        <v>6176</v>
      </c>
      <c r="E583">
        <v>5</v>
      </c>
      <c r="F583" t="s">
        <v>3775</v>
      </c>
      <c r="G583" t="s">
        <v>3776</v>
      </c>
      <c r="H583" t="s">
        <v>28</v>
      </c>
      <c r="I583" t="s">
        <v>6194</v>
      </c>
      <c r="J583" t="s">
        <v>6186</v>
      </c>
      <c r="K583">
        <v>0.5</v>
      </c>
      <c r="L583">
        <v>8.91</v>
      </c>
      <c r="M583">
        <v>44.55</v>
      </c>
      <c r="N583" t="s">
        <v>22570</v>
      </c>
      <c r="O583" t="s">
        <v>22572</v>
      </c>
      <c r="P583" t="str">
        <f>_xlfn.XLOOKUP(orders_final[[#This Row],[Customer ID]], customers!$A$1:$A$1001, customers!$I$1:$I$1001, 0)</f>
        <v>Yes</v>
      </c>
    </row>
    <row r="584" spans="1:16" x14ac:dyDescent="0.3">
      <c r="A584" t="s">
        <v>3778</v>
      </c>
      <c r="B584" s="10">
        <v>44382</v>
      </c>
      <c r="C584" t="s">
        <v>3779</v>
      </c>
      <c r="D584" t="s">
        <v>6183</v>
      </c>
      <c r="E584">
        <v>5</v>
      </c>
      <c r="F584" t="s">
        <v>3780</v>
      </c>
      <c r="G584" t="s">
        <v>3781</v>
      </c>
      <c r="H584" t="s">
        <v>19</v>
      </c>
      <c r="I584" t="s">
        <v>6194</v>
      </c>
      <c r="J584" t="s">
        <v>6187</v>
      </c>
      <c r="K584">
        <v>1</v>
      </c>
      <c r="L584">
        <v>12.15</v>
      </c>
      <c r="M584">
        <v>60.75</v>
      </c>
      <c r="N584" t="s">
        <v>22570</v>
      </c>
      <c r="O584" t="s">
        <v>22575</v>
      </c>
      <c r="P584" t="str">
        <f>_xlfn.XLOOKUP(orders_final[[#This Row],[Customer ID]], customers!$A$1:$A$1001, customers!$I$1:$I$1001, 0)</f>
        <v>No</v>
      </c>
    </row>
    <row r="585" spans="1:16" x14ac:dyDescent="0.3">
      <c r="A585" t="s">
        <v>3784</v>
      </c>
      <c r="B585" s="10">
        <v>43538</v>
      </c>
      <c r="C585" t="s">
        <v>3785</v>
      </c>
      <c r="D585" t="s">
        <v>6178</v>
      </c>
      <c r="E585">
        <v>1</v>
      </c>
      <c r="F585" t="s">
        <v>3786</v>
      </c>
      <c r="G585" t="s">
        <v>3787</v>
      </c>
      <c r="H585" t="s">
        <v>19</v>
      </c>
      <c r="I585" t="s">
        <v>6192</v>
      </c>
      <c r="J585" t="s">
        <v>6186</v>
      </c>
      <c r="K585">
        <v>0.2</v>
      </c>
      <c r="L585">
        <v>3.5849999999999995</v>
      </c>
      <c r="M585">
        <v>3.5849999999999995</v>
      </c>
      <c r="N585" t="s">
        <v>22568</v>
      </c>
      <c r="O585" t="s">
        <v>22572</v>
      </c>
      <c r="P585" t="str">
        <f>_xlfn.XLOOKUP(orders_final[[#This Row],[Customer ID]], customers!$A$1:$A$1001, customers!$I$1:$I$1001, 0)</f>
        <v>Yes</v>
      </c>
    </row>
    <row r="586" spans="1:16" x14ac:dyDescent="0.3">
      <c r="A586" t="s">
        <v>3790</v>
      </c>
      <c r="B586" s="10">
        <v>44262</v>
      </c>
      <c r="C586" t="s">
        <v>3791</v>
      </c>
      <c r="D586" t="s">
        <v>6178</v>
      </c>
      <c r="E586">
        <v>6</v>
      </c>
      <c r="F586" t="s">
        <v>3792</v>
      </c>
      <c r="G586" t="s">
        <v>3793</v>
      </c>
      <c r="H586" t="s">
        <v>19</v>
      </c>
      <c r="I586" t="s">
        <v>6192</v>
      </c>
      <c r="J586" t="s">
        <v>6186</v>
      </c>
      <c r="K586">
        <v>0.2</v>
      </c>
      <c r="L586">
        <v>3.5849999999999995</v>
      </c>
      <c r="M586">
        <v>21.509999999999998</v>
      </c>
      <c r="N586" t="s">
        <v>22568</v>
      </c>
      <c r="O586" t="s">
        <v>22572</v>
      </c>
      <c r="P586" t="str">
        <f>_xlfn.XLOOKUP(orders_final[[#This Row],[Customer ID]], customers!$A$1:$A$1001, customers!$I$1:$I$1001, 0)</f>
        <v>No</v>
      </c>
    </row>
    <row r="587" spans="1:16" x14ac:dyDescent="0.3">
      <c r="A587" t="s">
        <v>3796</v>
      </c>
      <c r="B587" s="10">
        <v>44505</v>
      </c>
      <c r="C587" t="s">
        <v>3840</v>
      </c>
      <c r="D587" t="s">
        <v>6139</v>
      </c>
      <c r="E587">
        <v>2</v>
      </c>
      <c r="F587" t="s">
        <v>3841</v>
      </c>
      <c r="G587" t="s">
        <v>3842</v>
      </c>
      <c r="H587" t="s">
        <v>28</v>
      </c>
      <c r="I587" t="s">
        <v>6194</v>
      </c>
      <c r="J587" t="s">
        <v>6188</v>
      </c>
      <c r="K587">
        <v>0.5</v>
      </c>
      <c r="L587">
        <v>8.25</v>
      </c>
      <c r="M587">
        <v>16.5</v>
      </c>
      <c r="N587" t="s">
        <v>22570</v>
      </c>
      <c r="O587" t="s">
        <v>22569</v>
      </c>
      <c r="P587" t="str">
        <f>_xlfn.XLOOKUP(orders_final[[#This Row],[Customer ID]], customers!$A$1:$A$1001, customers!$I$1:$I$1001, 0)</f>
        <v>Yes</v>
      </c>
    </row>
    <row r="588" spans="1:16" x14ac:dyDescent="0.3">
      <c r="A588" t="s">
        <v>3802</v>
      </c>
      <c r="B588" s="10">
        <v>43867</v>
      </c>
      <c r="C588" t="s">
        <v>3803</v>
      </c>
      <c r="D588" t="s">
        <v>6142</v>
      </c>
      <c r="E588">
        <v>3</v>
      </c>
      <c r="F588" t="s">
        <v>3804</v>
      </c>
      <c r="G588" t="s">
        <v>22573</v>
      </c>
      <c r="H588" t="s">
        <v>19</v>
      </c>
      <c r="I588" t="s">
        <v>6192</v>
      </c>
      <c r="J588" t="s">
        <v>6186</v>
      </c>
      <c r="K588">
        <v>2.5</v>
      </c>
      <c r="L588">
        <v>27.484999999999996</v>
      </c>
      <c r="M588">
        <v>82.454999999999984</v>
      </c>
      <c r="N588" t="s">
        <v>22568</v>
      </c>
      <c r="O588" t="s">
        <v>22572</v>
      </c>
      <c r="P588" t="str">
        <f>_xlfn.XLOOKUP(orders_final[[#This Row],[Customer ID]], customers!$A$1:$A$1001, customers!$I$1:$I$1001, 0)</f>
        <v>No</v>
      </c>
    </row>
    <row r="589" spans="1:16" x14ac:dyDescent="0.3">
      <c r="A589" t="s">
        <v>3807</v>
      </c>
      <c r="B589" s="10">
        <v>44267</v>
      </c>
      <c r="C589" t="s">
        <v>3808</v>
      </c>
      <c r="D589" t="s">
        <v>6169</v>
      </c>
      <c r="E589">
        <v>1</v>
      </c>
      <c r="F589" t="s">
        <v>3809</v>
      </c>
      <c r="G589" t="s">
        <v>3810</v>
      </c>
      <c r="H589" t="s">
        <v>19</v>
      </c>
      <c r="I589" t="s">
        <v>6195</v>
      </c>
      <c r="J589" t="s">
        <v>6187</v>
      </c>
      <c r="K589">
        <v>0.5</v>
      </c>
      <c r="L589">
        <v>7.77</v>
      </c>
      <c r="M589">
        <v>7.77</v>
      </c>
      <c r="N589" t="s">
        <v>22574</v>
      </c>
      <c r="O589" t="s">
        <v>22575</v>
      </c>
      <c r="P589" t="str">
        <f>_xlfn.XLOOKUP(orders_final[[#This Row],[Customer ID]], customers!$A$1:$A$1001, customers!$I$1:$I$1001, 0)</f>
        <v>Yes</v>
      </c>
    </row>
    <row r="590" spans="1:16" x14ac:dyDescent="0.3">
      <c r="A590" t="s">
        <v>3812</v>
      </c>
      <c r="B590" s="10">
        <v>44046</v>
      </c>
      <c r="C590" t="s">
        <v>3813</v>
      </c>
      <c r="D590" t="s">
        <v>6146</v>
      </c>
      <c r="E590">
        <v>2</v>
      </c>
      <c r="F590" t="s">
        <v>3814</v>
      </c>
      <c r="G590" t="s">
        <v>3815</v>
      </c>
      <c r="H590" t="s">
        <v>19</v>
      </c>
      <c r="I590" t="s">
        <v>6192</v>
      </c>
      <c r="J590" t="s">
        <v>6188</v>
      </c>
      <c r="K590">
        <v>0.5</v>
      </c>
      <c r="L590">
        <v>5.97</v>
      </c>
      <c r="M590">
        <v>11.94</v>
      </c>
      <c r="N590" t="s">
        <v>22568</v>
      </c>
      <c r="O590" t="s">
        <v>22569</v>
      </c>
      <c r="P590" t="str">
        <f>_xlfn.XLOOKUP(orders_final[[#This Row],[Customer ID]], customers!$A$1:$A$1001, customers!$I$1:$I$1001, 0)</f>
        <v>Yes</v>
      </c>
    </row>
    <row r="591" spans="1:16" x14ac:dyDescent="0.3">
      <c r="A591" t="s">
        <v>3818</v>
      </c>
      <c r="B591" s="10">
        <v>43671</v>
      </c>
      <c r="C591" t="s">
        <v>3819</v>
      </c>
      <c r="D591" t="s">
        <v>6148</v>
      </c>
      <c r="E591">
        <v>6</v>
      </c>
      <c r="F591" t="s">
        <v>3820</v>
      </c>
      <c r="G591" t="s">
        <v>3821</v>
      </c>
      <c r="H591" t="s">
        <v>19</v>
      </c>
      <c r="I591" t="s">
        <v>6194</v>
      </c>
      <c r="J591" t="s">
        <v>6186</v>
      </c>
      <c r="K591">
        <v>2.5</v>
      </c>
      <c r="L591">
        <v>34.154999999999994</v>
      </c>
      <c r="M591">
        <v>204.92999999999995</v>
      </c>
      <c r="N591" t="s">
        <v>22570</v>
      </c>
      <c r="O591" t="s">
        <v>22572</v>
      </c>
      <c r="P591" t="str">
        <f>_xlfn.XLOOKUP(orders_final[[#This Row],[Customer ID]], customers!$A$1:$A$1001, customers!$I$1:$I$1001, 0)</f>
        <v>No</v>
      </c>
    </row>
    <row r="592" spans="1:16" x14ac:dyDescent="0.3">
      <c r="A592" t="s">
        <v>3823</v>
      </c>
      <c r="B592" s="10">
        <v>43950</v>
      </c>
      <c r="C592" t="s">
        <v>3824</v>
      </c>
      <c r="D592" t="s">
        <v>6166</v>
      </c>
      <c r="E592">
        <v>2</v>
      </c>
      <c r="F592" t="s">
        <v>3825</v>
      </c>
      <c r="G592" t="s">
        <v>3826</v>
      </c>
      <c r="H592" t="s">
        <v>19</v>
      </c>
      <c r="I592" t="s">
        <v>6194</v>
      </c>
      <c r="J592" t="s">
        <v>6188</v>
      </c>
      <c r="K592">
        <v>2.5</v>
      </c>
      <c r="L592">
        <v>31.624999999999996</v>
      </c>
      <c r="M592">
        <v>63.249999999999993</v>
      </c>
      <c r="N592" t="s">
        <v>22570</v>
      </c>
      <c r="O592" t="s">
        <v>22569</v>
      </c>
      <c r="P592" t="str">
        <f>_xlfn.XLOOKUP(orders_final[[#This Row],[Customer ID]], customers!$A$1:$A$1001, customers!$I$1:$I$1001, 0)</f>
        <v>Yes</v>
      </c>
    </row>
    <row r="593" spans="1:16" x14ac:dyDescent="0.3">
      <c r="A593" t="s">
        <v>3829</v>
      </c>
      <c r="B593" s="10">
        <v>43587</v>
      </c>
      <c r="C593" t="s">
        <v>3830</v>
      </c>
      <c r="D593" t="s">
        <v>6163</v>
      </c>
      <c r="E593">
        <v>3</v>
      </c>
      <c r="F593" t="s">
        <v>3831</v>
      </c>
      <c r="G593" t="s">
        <v>3832</v>
      </c>
      <c r="H593" t="s">
        <v>19</v>
      </c>
      <c r="I593" t="s">
        <v>6192</v>
      </c>
      <c r="J593" t="s">
        <v>6187</v>
      </c>
      <c r="K593">
        <v>0.2</v>
      </c>
      <c r="L593">
        <v>2.6849999999999996</v>
      </c>
      <c r="M593">
        <v>8.0549999999999997</v>
      </c>
      <c r="N593" t="s">
        <v>22568</v>
      </c>
      <c r="O593" t="s">
        <v>22575</v>
      </c>
      <c r="P593" t="str">
        <f>_xlfn.XLOOKUP(orders_final[[#This Row],[Customer ID]], customers!$A$1:$A$1001, customers!$I$1:$I$1001, 0)</f>
        <v>Yes</v>
      </c>
    </row>
    <row r="594" spans="1:16" x14ac:dyDescent="0.3">
      <c r="A594" t="s">
        <v>3834</v>
      </c>
      <c r="B594" s="10">
        <v>44437</v>
      </c>
      <c r="C594" t="s">
        <v>3835</v>
      </c>
      <c r="D594" t="s">
        <v>6175</v>
      </c>
      <c r="E594">
        <v>2</v>
      </c>
      <c r="F594" t="s">
        <v>3836</v>
      </c>
      <c r="G594" t="s">
        <v>22573</v>
      </c>
      <c r="H594" t="s">
        <v>19</v>
      </c>
      <c r="I594" t="s">
        <v>6193</v>
      </c>
      <c r="J594" t="s">
        <v>6188</v>
      </c>
      <c r="K594">
        <v>2.5</v>
      </c>
      <c r="L594">
        <v>25.874999999999996</v>
      </c>
      <c r="M594">
        <v>51.749999999999993</v>
      </c>
      <c r="N594" t="s">
        <v>22571</v>
      </c>
      <c r="O594" t="s">
        <v>22569</v>
      </c>
      <c r="P594" t="str">
        <f>_xlfn.XLOOKUP(orders_final[[#This Row],[Customer ID]], customers!$A$1:$A$1001, customers!$I$1:$I$1001, 0)</f>
        <v>No</v>
      </c>
    </row>
    <row r="595" spans="1:16" x14ac:dyDescent="0.3">
      <c r="A595" t="s">
        <v>3839</v>
      </c>
      <c r="B595" s="10">
        <v>43903</v>
      </c>
      <c r="C595" t="s">
        <v>3840</v>
      </c>
      <c r="D595" t="s">
        <v>6185</v>
      </c>
      <c r="E595">
        <v>1</v>
      </c>
      <c r="F595" t="s">
        <v>3841</v>
      </c>
      <c r="G595" t="s">
        <v>3842</v>
      </c>
      <c r="H595" t="s">
        <v>28</v>
      </c>
      <c r="I595" t="s">
        <v>6194</v>
      </c>
      <c r="J595" t="s">
        <v>6187</v>
      </c>
      <c r="K595">
        <v>2.5</v>
      </c>
      <c r="L595">
        <v>27.945</v>
      </c>
      <c r="M595">
        <v>27.945</v>
      </c>
      <c r="N595" t="s">
        <v>22570</v>
      </c>
      <c r="O595" t="s">
        <v>22575</v>
      </c>
      <c r="P595" t="str">
        <f>_xlfn.XLOOKUP(orders_final[[#This Row],[Customer ID]], customers!$A$1:$A$1001, customers!$I$1:$I$1001, 0)</f>
        <v>Yes</v>
      </c>
    </row>
    <row r="596" spans="1:16" x14ac:dyDescent="0.3">
      <c r="A596" t="s">
        <v>3844</v>
      </c>
      <c r="B596" s="10">
        <v>43512</v>
      </c>
      <c r="C596" t="s">
        <v>3845</v>
      </c>
      <c r="D596" t="s">
        <v>6182</v>
      </c>
      <c r="E596">
        <v>2</v>
      </c>
      <c r="F596" t="s">
        <v>3846</v>
      </c>
      <c r="G596" t="s">
        <v>3847</v>
      </c>
      <c r="H596" t="s">
        <v>19</v>
      </c>
      <c r="I596" t="s">
        <v>6193</v>
      </c>
      <c r="J596" t="s">
        <v>6186</v>
      </c>
      <c r="K596">
        <v>2.5</v>
      </c>
      <c r="L596">
        <v>29.784999999999997</v>
      </c>
      <c r="M596">
        <v>59.569999999999993</v>
      </c>
      <c r="N596" t="s">
        <v>22571</v>
      </c>
      <c r="O596" t="s">
        <v>22572</v>
      </c>
      <c r="P596" t="str">
        <f>_xlfn.XLOOKUP(orders_final[[#This Row],[Customer ID]], customers!$A$1:$A$1001, customers!$I$1:$I$1001, 0)</f>
        <v>No</v>
      </c>
    </row>
    <row r="597" spans="1:16" x14ac:dyDescent="0.3">
      <c r="A597" t="s">
        <v>3850</v>
      </c>
      <c r="B597" s="10">
        <v>44527</v>
      </c>
      <c r="C597" t="s">
        <v>3851</v>
      </c>
      <c r="D597" t="s">
        <v>6171</v>
      </c>
      <c r="E597">
        <v>1</v>
      </c>
      <c r="F597" t="s">
        <v>3852</v>
      </c>
      <c r="G597" t="s">
        <v>22573</v>
      </c>
      <c r="H597" t="s">
        <v>28</v>
      </c>
      <c r="I597" t="s">
        <v>6194</v>
      </c>
      <c r="J597" t="s">
        <v>6186</v>
      </c>
      <c r="K597">
        <v>1</v>
      </c>
      <c r="L597">
        <v>14.85</v>
      </c>
      <c r="M597">
        <v>14.85</v>
      </c>
      <c r="N597" t="s">
        <v>22570</v>
      </c>
      <c r="O597" t="s">
        <v>22572</v>
      </c>
      <c r="P597" t="str">
        <f>_xlfn.XLOOKUP(orders_final[[#This Row],[Customer ID]], customers!$A$1:$A$1001, customers!$I$1:$I$1001, 0)</f>
        <v>No</v>
      </c>
    </row>
    <row r="598" spans="1:16" x14ac:dyDescent="0.3">
      <c r="A598" t="s">
        <v>3854</v>
      </c>
      <c r="B598" s="10">
        <v>44523</v>
      </c>
      <c r="C598" t="s">
        <v>3855</v>
      </c>
      <c r="D598" t="s">
        <v>6157</v>
      </c>
      <c r="E598">
        <v>5</v>
      </c>
      <c r="F598" t="s">
        <v>3856</v>
      </c>
      <c r="G598" t="s">
        <v>3857</v>
      </c>
      <c r="H598" t="s">
        <v>19</v>
      </c>
      <c r="I598" t="s">
        <v>6193</v>
      </c>
      <c r="J598" t="s">
        <v>6188</v>
      </c>
      <c r="K598">
        <v>0.5</v>
      </c>
      <c r="L598">
        <v>6.75</v>
      </c>
      <c r="M598">
        <v>33.75</v>
      </c>
      <c r="N598" t="s">
        <v>22571</v>
      </c>
      <c r="O598" t="s">
        <v>22569</v>
      </c>
      <c r="P598" t="str">
        <f>_xlfn.XLOOKUP(orders_final[[#This Row],[Customer ID]], customers!$A$1:$A$1001, customers!$I$1:$I$1001, 0)</f>
        <v>No</v>
      </c>
    </row>
    <row r="599" spans="1:16" x14ac:dyDescent="0.3">
      <c r="A599" t="s">
        <v>3860</v>
      </c>
      <c r="B599" s="10">
        <v>44532</v>
      </c>
      <c r="C599" t="s">
        <v>3861</v>
      </c>
      <c r="D599" t="s">
        <v>6164</v>
      </c>
      <c r="E599">
        <v>4</v>
      </c>
      <c r="F599" t="s">
        <v>3862</v>
      </c>
      <c r="G599" t="s">
        <v>3863</v>
      </c>
      <c r="H599" t="s">
        <v>19</v>
      </c>
      <c r="I599" t="s">
        <v>6195</v>
      </c>
      <c r="J599" t="s">
        <v>6186</v>
      </c>
      <c r="K599">
        <v>2.5</v>
      </c>
      <c r="L599">
        <v>36.454999999999998</v>
      </c>
      <c r="M599">
        <v>145.82</v>
      </c>
      <c r="N599" t="s">
        <v>22574</v>
      </c>
      <c r="O599" t="s">
        <v>22572</v>
      </c>
      <c r="P599" t="str">
        <f>_xlfn.XLOOKUP(orders_final[[#This Row],[Customer ID]], customers!$A$1:$A$1001, customers!$I$1:$I$1001, 0)</f>
        <v>Yes</v>
      </c>
    </row>
    <row r="600" spans="1:16" x14ac:dyDescent="0.3">
      <c r="A600" t="s">
        <v>3866</v>
      </c>
      <c r="B600" s="10">
        <v>43471</v>
      </c>
      <c r="C600" t="s">
        <v>3867</v>
      </c>
      <c r="D600" t="s">
        <v>6174</v>
      </c>
      <c r="E600">
        <v>4</v>
      </c>
      <c r="F600" t="s">
        <v>3868</v>
      </c>
      <c r="G600" t="s">
        <v>3869</v>
      </c>
      <c r="H600" t="s">
        <v>19</v>
      </c>
      <c r="I600" t="s">
        <v>6192</v>
      </c>
      <c r="J600" t="s">
        <v>6188</v>
      </c>
      <c r="K600">
        <v>0.2</v>
      </c>
      <c r="L600">
        <v>2.9849999999999999</v>
      </c>
      <c r="M600">
        <v>11.94</v>
      </c>
      <c r="N600" t="s">
        <v>22568</v>
      </c>
      <c r="O600" t="s">
        <v>22569</v>
      </c>
      <c r="P600" t="str">
        <f>_xlfn.XLOOKUP(orders_final[[#This Row],[Customer ID]], customers!$A$1:$A$1001, customers!$I$1:$I$1001, 0)</f>
        <v>Yes</v>
      </c>
    </row>
    <row r="601" spans="1:16" x14ac:dyDescent="0.3">
      <c r="A601" t="s">
        <v>3872</v>
      </c>
      <c r="B601" s="10">
        <v>44321</v>
      </c>
      <c r="C601" t="s">
        <v>3873</v>
      </c>
      <c r="D601" t="s">
        <v>6154</v>
      </c>
      <c r="E601">
        <v>4</v>
      </c>
      <c r="F601" t="s">
        <v>3874</v>
      </c>
      <c r="G601" t="s">
        <v>3875</v>
      </c>
      <c r="H601" t="s">
        <v>19</v>
      </c>
      <c r="I601" t="s">
        <v>6193</v>
      </c>
      <c r="J601" t="s">
        <v>6187</v>
      </c>
      <c r="K601">
        <v>0.2</v>
      </c>
      <c r="L601">
        <v>2.9849999999999999</v>
      </c>
      <c r="M601">
        <v>11.94</v>
      </c>
      <c r="N601" t="s">
        <v>22571</v>
      </c>
      <c r="O601" t="s">
        <v>22575</v>
      </c>
      <c r="P601" t="str">
        <f>_xlfn.XLOOKUP(orders_final[[#This Row],[Customer ID]], customers!$A$1:$A$1001, customers!$I$1:$I$1001, 0)</f>
        <v>Yes</v>
      </c>
    </row>
    <row r="602" spans="1:16" x14ac:dyDescent="0.3">
      <c r="A602" t="s">
        <v>3877</v>
      </c>
      <c r="B602" s="10">
        <v>44492</v>
      </c>
      <c r="C602" t="s">
        <v>3878</v>
      </c>
      <c r="D602" t="s">
        <v>6169</v>
      </c>
      <c r="E602">
        <v>1</v>
      </c>
      <c r="F602" t="s">
        <v>3879</v>
      </c>
      <c r="G602" t="s">
        <v>3880</v>
      </c>
      <c r="H602" t="s">
        <v>19</v>
      </c>
      <c r="I602" t="s">
        <v>6195</v>
      </c>
      <c r="J602" t="s">
        <v>6187</v>
      </c>
      <c r="K602">
        <v>0.5</v>
      </c>
      <c r="L602">
        <v>7.77</v>
      </c>
      <c r="M602">
        <v>7.77</v>
      </c>
      <c r="N602" t="s">
        <v>22574</v>
      </c>
      <c r="O602" t="s">
        <v>22575</v>
      </c>
      <c r="P602" t="str">
        <f>_xlfn.XLOOKUP(orders_final[[#This Row],[Customer ID]], customers!$A$1:$A$1001, customers!$I$1:$I$1001, 0)</f>
        <v>No</v>
      </c>
    </row>
    <row r="603" spans="1:16" x14ac:dyDescent="0.3">
      <c r="A603" t="s">
        <v>3883</v>
      </c>
      <c r="B603" s="10">
        <v>43815</v>
      </c>
      <c r="C603" t="s">
        <v>3884</v>
      </c>
      <c r="D603" t="s">
        <v>6142</v>
      </c>
      <c r="E603">
        <v>4</v>
      </c>
      <c r="F603" t="s">
        <v>3885</v>
      </c>
      <c r="G603" t="s">
        <v>3886</v>
      </c>
      <c r="H603" t="s">
        <v>19</v>
      </c>
      <c r="I603" t="s">
        <v>6192</v>
      </c>
      <c r="J603" t="s">
        <v>6186</v>
      </c>
      <c r="K603">
        <v>2.5</v>
      </c>
      <c r="L603">
        <v>27.484999999999996</v>
      </c>
      <c r="M603">
        <v>109.93999999999998</v>
      </c>
      <c r="N603" t="s">
        <v>22568</v>
      </c>
      <c r="O603" t="s">
        <v>22572</v>
      </c>
      <c r="P603" t="str">
        <f>_xlfn.XLOOKUP(orders_final[[#This Row],[Customer ID]], customers!$A$1:$A$1001, customers!$I$1:$I$1001, 0)</f>
        <v>Yes</v>
      </c>
    </row>
    <row r="604" spans="1:16" x14ac:dyDescent="0.3">
      <c r="A604" t="s">
        <v>3889</v>
      </c>
      <c r="B604" s="10">
        <v>43603</v>
      </c>
      <c r="C604" t="s">
        <v>3890</v>
      </c>
      <c r="D604" t="s">
        <v>6184</v>
      </c>
      <c r="E604">
        <v>5</v>
      </c>
      <c r="F604" t="s">
        <v>3891</v>
      </c>
      <c r="G604" t="s">
        <v>3892</v>
      </c>
      <c r="H604" t="s">
        <v>19</v>
      </c>
      <c r="I604" t="s">
        <v>6194</v>
      </c>
      <c r="J604" t="s">
        <v>6186</v>
      </c>
      <c r="K604">
        <v>0.2</v>
      </c>
      <c r="L604">
        <v>4.4550000000000001</v>
      </c>
      <c r="M604">
        <v>22.274999999999999</v>
      </c>
      <c r="N604" t="s">
        <v>22570</v>
      </c>
      <c r="O604" t="s">
        <v>22572</v>
      </c>
      <c r="P604" t="str">
        <f>_xlfn.XLOOKUP(orders_final[[#This Row],[Customer ID]], customers!$A$1:$A$1001, customers!$I$1:$I$1001, 0)</f>
        <v>Yes</v>
      </c>
    </row>
    <row r="605" spans="1:16" x14ac:dyDescent="0.3">
      <c r="A605" t="s">
        <v>3895</v>
      </c>
      <c r="B605" s="10">
        <v>43660</v>
      </c>
      <c r="C605" t="s">
        <v>3896</v>
      </c>
      <c r="D605" t="s">
        <v>6174</v>
      </c>
      <c r="E605">
        <v>3</v>
      </c>
      <c r="F605" t="s">
        <v>3897</v>
      </c>
      <c r="G605" t="s">
        <v>3898</v>
      </c>
      <c r="H605" t="s">
        <v>19</v>
      </c>
      <c r="I605" t="s">
        <v>6192</v>
      </c>
      <c r="J605" t="s">
        <v>6188</v>
      </c>
      <c r="K605">
        <v>0.2</v>
      </c>
      <c r="L605">
        <v>2.9849999999999999</v>
      </c>
      <c r="M605">
        <v>8.9550000000000001</v>
      </c>
      <c r="N605" t="s">
        <v>22568</v>
      </c>
      <c r="O605" t="s">
        <v>22569</v>
      </c>
      <c r="P605" t="str">
        <f>_xlfn.XLOOKUP(orders_final[[#This Row],[Customer ID]], customers!$A$1:$A$1001, customers!$I$1:$I$1001, 0)</f>
        <v>No</v>
      </c>
    </row>
    <row r="606" spans="1:16" x14ac:dyDescent="0.3">
      <c r="A606" t="s">
        <v>3900</v>
      </c>
      <c r="B606" s="10">
        <v>44148</v>
      </c>
      <c r="C606" t="s">
        <v>3901</v>
      </c>
      <c r="D606" t="s">
        <v>6165</v>
      </c>
      <c r="E606">
        <v>4</v>
      </c>
      <c r="F606" t="s">
        <v>3902</v>
      </c>
      <c r="G606" t="s">
        <v>22573</v>
      </c>
      <c r="H606" t="s">
        <v>318</v>
      </c>
      <c r="I606" t="s">
        <v>6195</v>
      </c>
      <c r="J606" t="s">
        <v>6187</v>
      </c>
      <c r="K606">
        <v>2.5</v>
      </c>
      <c r="L606">
        <v>29.784999999999997</v>
      </c>
      <c r="M606">
        <v>119.13999999999999</v>
      </c>
      <c r="N606" t="s">
        <v>22574</v>
      </c>
      <c r="O606" t="s">
        <v>22575</v>
      </c>
      <c r="P606" t="str">
        <f>_xlfn.XLOOKUP(orders_final[[#This Row],[Customer ID]], customers!$A$1:$A$1001, customers!$I$1:$I$1001, 0)</f>
        <v>No</v>
      </c>
    </row>
    <row r="607" spans="1:16" x14ac:dyDescent="0.3">
      <c r="A607" t="s">
        <v>3905</v>
      </c>
      <c r="B607" s="10">
        <v>44028</v>
      </c>
      <c r="C607" t="s">
        <v>3906</v>
      </c>
      <c r="D607" t="s">
        <v>6182</v>
      </c>
      <c r="E607">
        <v>5</v>
      </c>
      <c r="F607" t="s">
        <v>3907</v>
      </c>
      <c r="G607" t="s">
        <v>3908</v>
      </c>
      <c r="H607" t="s">
        <v>19</v>
      </c>
      <c r="I607" t="s">
        <v>6193</v>
      </c>
      <c r="J607" t="s">
        <v>6186</v>
      </c>
      <c r="K607">
        <v>2.5</v>
      </c>
      <c r="L607">
        <v>29.784999999999997</v>
      </c>
      <c r="M607">
        <v>148.92499999999998</v>
      </c>
      <c r="N607" t="s">
        <v>22571</v>
      </c>
      <c r="O607" t="s">
        <v>22572</v>
      </c>
      <c r="P607" t="str">
        <f>_xlfn.XLOOKUP(orders_final[[#This Row],[Customer ID]], customers!$A$1:$A$1001, customers!$I$1:$I$1001, 0)</f>
        <v>Yes</v>
      </c>
    </row>
    <row r="608" spans="1:16" x14ac:dyDescent="0.3">
      <c r="A608" t="s">
        <v>3911</v>
      </c>
      <c r="B608" s="10">
        <v>44138</v>
      </c>
      <c r="C608" t="s">
        <v>3840</v>
      </c>
      <c r="D608" t="s">
        <v>6164</v>
      </c>
      <c r="E608">
        <v>3</v>
      </c>
      <c r="F608" t="s">
        <v>3841</v>
      </c>
      <c r="G608" t="s">
        <v>3842</v>
      </c>
      <c r="H608" t="s">
        <v>28</v>
      </c>
      <c r="I608" t="s">
        <v>6195</v>
      </c>
      <c r="J608" t="s">
        <v>6186</v>
      </c>
      <c r="K608">
        <v>2.5</v>
      </c>
      <c r="L608">
        <v>36.454999999999998</v>
      </c>
      <c r="M608">
        <v>109.36499999999999</v>
      </c>
      <c r="N608" t="s">
        <v>22574</v>
      </c>
      <c r="O608" t="s">
        <v>22572</v>
      </c>
      <c r="P608" t="str">
        <f>_xlfn.XLOOKUP(orders_final[[#This Row],[Customer ID]], customers!$A$1:$A$1001, customers!$I$1:$I$1001, 0)</f>
        <v>Yes</v>
      </c>
    </row>
    <row r="609" spans="1:16" x14ac:dyDescent="0.3">
      <c r="A609" t="s">
        <v>3917</v>
      </c>
      <c r="B609" s="10">
        <v>44640</v>
      </c>
      <c r="C609" t="s">
        <v>3918</v>
      </c>
      <c r="D609" t="s">
        <v>6153</v>
      </c>
      <c r="E609">
        <v>1</v>
      </c>
      <c r="F609" t="s">
        <v>3919</v>
      </c>
      <c r="G609" t="s">
        <v>3920</v>
      </c>
      <c r="H609" t="s">
        <v>19</v>
      </c>
      <c r="I609" t="s">
        <v>6194</v>
      </c>
      <c r="J609" t="s">
        <v>6187</v>
      </c>
      <c r="K609">
        <v>0.2</v>
      </c>
      <c r="L609">
        <v>3.645</v>
      </c>
      <c r="M609">
        <v>3.645</v>
      </c>
      <c r="N609" t="s">
        <v>22570</v>
      </c>
      <c r="O609" t="s">
        <v>22575</v>
      </c>
      <c r="P609" t="str">
        <f>_xlfn.XLOOKUP(orders_final[[#This Row],[Customer ID]], customers!$A$1:$A$1001, customers!$I$1:$I$1001, 0)</f>
        <v>Yes</v>
      </c>
    </row>
    <row r="610" spans="1:16" x14ac:dyDescent="0.3">
      <c r="A610" t="s">
        <v>3923</v>
      </c>
      <c r="B610" s="10">
        <v>44608</v>
      </c>
      <c r="C610" t="s">
        <v>3924</v>
      </c>
      <c r="D610" t="s">
        <v>6185</v>
      </c>
      <c r="E610">
        <v>2</v>
      </c>
      <c r="F610" t="s">
        <v>3925</v>
      </c>
      <c r="G610" t="s">
        <v>22573</v>
      </c>
      <c r="H610" t="s">
        <v>19</v>
      </c>
      <c r="I610" t="s">
        <v>6194</v>
      </c>
      <c r="J610" t="s">
        <v>6187</v>
      </c>
      <c r="K610">
        <v>2.5</v>
      </c>
      <c r="L610">
        <v>27.945</v>
      </c>
      <c r="M610">
        <v>55.89</v>
      </c>
      <c r="N610" t="s">
        <v>22570</v>
      </c>
      <c r="O610" t="s">
        <v>22575</v>
      </c>
      <c r="P610" t="str">
        <f>_xlfn.XLOOKUP(orders_final[[#This Row],[Customer ID]], customers!$A$1:$A$1001, customers!$I$1:$I$1001, 0)</f>
        <v>No</v>
      </c>
    </row>
    <row r="611" spans="1:16" x14ac:dyDescent="0.3">
      <c r="A611" t="s">
        <v>3927</v>
      </c>
      <c r="B611" s="10">
        <v>44147</v>
      </c>
      <c r="C611" t="s">
        <v>3928</v>
      </c>
      <c r="D611" t="s">
        <v>6159</v>
      </c>
      <c r="E611">
        <v>6</v>
      </c>
      <c r="F611" t="s">
        <v>3929</v>
      </c>
      <c r="G611" t="s">
        <v>3930</v>
      </c>
      <c r="H611" t="s">
        <v>19</v>
      </c>
      <c r="I611" t="s">
        <v>6195</v>
      </c>
      <c r="J611" t="s">
        <v>6188</v>
      </c>
      <c r="K611">
        <v>0.2</v>
      </c>
      <c r="L611">
        <v>4.3650000000000002</v>
      </c>
      <c r="M611">
        <v>26.19</v>
      </c>
      <c r="N611" t="s">
        <v>22574</v>
      </c>
      <c r="O611" t="s">
        <v>22569</v>
      </c>
      <c r="P611" t="str">
        <f>_xlfn.XLOOKUP(orders_final[[#This Row],[Customer ID]], customers!$A$1:$A$1001, customers!$I$1:$I$1001, 0)</f>
        <v>Yes</v>
      </c>
    </row>
    <row r="612" spans="1:16" x14ac:dyDescent="0.3">
      <c r="A612" t="s">
        <v>3933</v>
      </c>
      <c r="B612" s="10">
        <v>43743</v>
      </c>
      <c r="C612" t="s">
        <v>3934</v>
      </c>
      <c r="D612" t="s">
        <v>6138</v>
      </c>
      <c r="E612">
        <v>4</v>
      </c>
      <c r="F612" t="s">
        <v>3935</v>
      </c>
      <c r="G612" t="s">
        <v>3936</v>
      </c>
      <c r="H612" t="s">
        <v>19</v>
      </c>
      <c r="I612" t="s">
        <v>6192</v>
      </c>
      <c r="J612" t="s">
        <v>6188</v>
      </c>
      <c r="K612">
        <v>1</v>
      </c>
      <c r="L612">
        <v>9.9499999999999993</v>
      </c>
      <c r="M612">
        <v>39.799999999999997</v>
      </c>
      <c r="N612" t="s">
        <v>22568</v>
      </c>
      <c r="O612" t="s">
        <v>22569</v>
      </c>
      <c r="P612" t="str">
        <f>_xlfn.XLOOKUP(orders_final[[#This Row],[Customer ID]], customers!$A$1:$A$1001, customers!$I$1:$I$1001, 0)</f>
        <v>No</v>
      </c>
    </row>
    <row r="613" spans="1:16" x14ac:dyDescent="0.3">
      <c r="A613" t="s">
        <v>3939</v>
      </c>
      <c r="B613" s="10">
        <v>43739</v>
      </c>
      <c r="C613" t="s">
        <v>3940</v>
      </c>
      <c r="D613" t="s">
        <v>6148</v>
      </c>
      <c r="E613">
        <v>2</v>
      </c>
      <c r="F613" t="s">
        <v>3941</v>
      </c>
      <c r="G613" t="s">
        <v>3942</v>
      </c>
      <c r="H613" t="s">
        <v>19</v>
      </c>
      <c r="I613" t="s">
        <v>6194</v>
      </c>
      <c r="J613" t="s">
        <v>6186</v>
      </c>
      <c r="K613">
        <v>2.5</v>
      </c>
      <c r="L613">
        <v>34.154999999999994</v>
      </c>
      <c r="M613">
        <v>68.309999999999988</v>
      </c>
      <c r="N613" t="s">
        <v>22570</v>
      </c>
      <c r="O613" t="s">
        <v>22572</v>
      </c>
      <c r="P613" t="str">
        <f>_xlfn.XLOOKUP(orders_final[[#This Row],[Customer ID]], customers!$A$1:$A$1001, customers!$I$1:$I$1001, 0)</f>
        <v>No</v>
      </c>
    </row>
    <row r="614" spans="1:16" x14ac:dyDescent="0.3">
      <c r="A614" t="s">
        <v>3945</v>
      </c>
      <c r="B614" s="10">
        <v>43896</v>
      </c>
      <c r="C614" t="s">
        <v>3946</v>
      </c>
      <c r="D614" t="s">
        <v>6152</v>
      </c>
      <c r="E614">
        <v>4</v>
      </c>
      <c r="F614" t="s">
        <v>3947</v>
      </c>
      <c r="G614" t="s">
        <v>22573</v>
      </c>
      <c r="H614" t="s">
        <v>318</v>
      </c>
      <c r="I614" t="s">
        <v>6193</v>
      </c>
      <c r="J614" t="s">
        <v>6188</v>
      </c>
      <c r="K614">
        <v>0.2</v>
      </c>
      <c r="L614">
        <v>3.375</v>
      </c>
      <c r="M614">
        <v>13.5</v>
      </c>
      <c r="N614" t="s">
        <v>22571</v>
      </c>
      <c r="O614" t="s">
        <v>22569</v>
      </c>
      <c r="P614" t="str">
        <f>_xlfn.XLOOKUP(orders_final[[#This Row],[Customer ID]], customers!$A$1:$A$1001, customers!$I$1:$I$1001, 0)</f>
        <v>No</v>
      </c>
    </row>
    <row r="615" spans="1:16" x14ac:dyDescent="0.3">
      <c r="A615" t="s">
        <v>3950</v>
      </c>
      <c r="B615" s="10">
        <v>43761</v>
      </c>
      <c r="C615" t="s">
        <v>3951</v>
      </c>
      <c r="D615" t="s">
        <v>6146</v>
      </c>
      <c r="E615">
        <v>1</v>
      </c>
      <c r="F615" t="s">
        <v>3952</v>
      </c>
      <c r="G615" t="s">
        <v>22573</v>
      </c>
      <c r="H615" t="s">
        <v>19</v>
      </c>
      <c r="I615" t="s">
        <v>6192</v>
      </c>
      <c r="J615" t="s">
        <v>6188</v>
      </c>
      <c r="K615">
        <v>0.5</v>
      </c>
      <c r="L615">
        <v>5.97</v>
      </c>
      <c r="M615">
        <v>5.97</v>
      </c>
      <c r="N615" t="s">
        <v>22568</v>
      </c>
      <c r="O615" t="s">
        <v>22569</v>
      </c>
      <c r="P615" t="str">
        <f>_xlfn.XLOOKUP(orders_final[[#This Row],[Customer ID]], customers!$A$1:$A$1001, customers!$I$1:$I$1001, 0)</f>
        <v>No</v>
      </c>
    </row>
    <row r="616" spans="1:16" x14ac:dyDescent="0.3">
      <c r="A616" t="s">
        <v>3955</v>
      </c>
      <c r="B616" s="10">
        <v>43944</v>
      </c>
      <c r="C616" t="s">
        <v>3840</v>
      </c>
      <c r="D616" t="s">
        <v>6146</v>
      </c>
      <c r="E616">
        <v>5</v>
      </c>
      <c r="F616" t="s">
        <v>3841</v>
      </c>
      <c r="G616" t="s">
        <v>3842</v>
      </c>
      <c r="H616" t="s">
        <v>28</v>
      </c>
      <c r="I616" t="s">
        <v>6192</v>
      </c>
      <c r="J616" t="s">
        <v>6188</v>
      </c>
      <c r="K616">
        <v>0.5</v>
      </c>
      <c r="L616">
        <v>5.97</v>
      </c>
      <c r="M616">
        <v>29.849999999999998</v>
      </c>
      <c r="N616" t="s">
        <v>22568</v>
      </c>
      <c r="O616" t="s">
        <v>22569</v>
      </c>
      <c r="P616" t="str">
        <f>_xlfn.XLOOKUP(orders_final[[#This Row],[Customer ID]], customers!$A$1:$A$1001, customers!$I$1:$I$1001, 0)</f>
        <v>Yes</v>
      </c>
    </row>
    <row r="617" spans="1:16" x14ac:dyDescent="0.3">
      <c r="A617" t="s">
        <v>3960</v>
      </c>
      <c r="B617" s="10">
        <v>44006</v>
      </c>
      <c r="C617" t="s">
        <v>3961</v>
      </c>
      <c r="D617" t="s">
        <v>6164</v>
      </c>
      <c r="E617">
        <v>2</v>
      </c>
      <c r="F617" t="s">
        <v>3962</v>
      </c>
      <c r="G617" t="s">
        <v>3963</v>
      </c>
      <c r="H617" t="s">
        <v>19</v>
      </c>
      <c r="I617" t="s">
        <v>6195</v>
      </c>
      <c r="J617" t="s">
        <v>6186</v>
      </c>
      <c r="K617">
        <v>2.5</v>
      </c>
      <c r="L617">
        <v>36.454999999999998</v>
      </c>
      <c r="M617">
        <v>72.91</v>
      </c>
      <c r="N617" t="s">
        <v>22574</v>
      </c>
      <c r="O617" t="s">
        <v>22572</v>
      </c>
      <c r="P617" t="str">
        <f>_xlfn.XLOOKUP(orders_final[[#This Row],[Customer ID]], customers!$A$1:$A$1001, customers!$I$1:$I$1001, 0)</f>
        <v>Yes</v>
      </c>
    </row>
    <row r="618" spans="1:16" x14ac:dyDescent="0.3">
      <c r="A618" t="s">
        <v>3966</v>
      </c>
      <c r="B618" s="10">
        <v>44271</v>
      </c>
      <c r="C618" t="s">
        <v>3967</v>
      </c>
      <c r="D618" t="s">
        <v>6166</v>
      </c>
      <c r="E618">
        <v>4</v>
      </c>
      <c r="F618" t="s">
        <v>3968</v>
      </c>
      <c r="G618" t="s">
        <v>3969</v>
      </c>
      <c r="H618" t="s">
        <v>28</v>
      </c>
      <c r="I618" t="s">
        <v>6194</v>
      </c>
      <c r="J618" t="s">
        <v>6188</v>
      </c>
      <c r="K618">
        <v>2.5</v>
      </c>
      <c r="L618">
        <v>31.624999999999996</v>
      </c>
      <c r="M618">
        <v>126.49999999999999</v>
      </c>
      <c r="N618" t="s">
        <v>22570</v>
      </c>
      <c r="O618" t="s">
        <v>22569</v>
      </c>
      <c r="P618" t="str">
        <f>_xlfn.XLOOKUP(orders_final[[#This Row],[Customer ID]], customers!$A$1:$A$1001, customers!$I$1:$I$1001, 0)</f>
        <v>No</v>
      </c>
    </row>
    <row r="619" spans="1:16" x14ac:dyDescent="0.3">
      <c r="A619" t="s">
        <v>3972</v>
      </c>
      <c r="B619" s="10">
        <v>43928</v>
      </c>
      <c r="C619" t="s">
        <v>3973</v>
      </c>
      <c r="D619" t="s">
        <v>6181</v>
      </c>
      <c r="E619">
        <v>1</v>
      </c>
      <c r="F619" t="s">
        <v>3974</v>
      </c>
      <c r="G619" t="s">
        <v>3975</v>
      </c>
      <c r="H619" t="s">
        <v>19</v>
      </c>
      <c r="I619" t="s">
        <v>6195</v>
      </c>
      <c r="J619" t="s">
        <v>6188</v>
      </c>
      <c r="K619">
        <v>2.5</v>
      </c>
      <c r="L619">
        <v>33.464999999999996</v>
      </c>
      <c r="M619">
        <v>33.464999999999996</v>
      </c>
      <c r="N619" t="s">
        <v>22574</v>
      </c>
      <c r="O619" t="s">
        <v>22569</v>
      </c>
      <c r="P619" t="str">
        <f>_xlfn.XLOOKUP(orders_final[[#This Row],[Customer ID]], customers!$A$1:$A$1001, customers!$I$1:$I$1001, 0)</f>
        <v>No</v>
      </c>
    </row>
    <row r="620" spans="1:16" x14ac:dyDescent="0.3">
      <c r="A620" t="s">
        <v>3978</v>
      </c>
      <c r="B620" s="10">
        <v>44469</v>
      </c>
      <c r="C620" t="s">
        <v>3979</v>
      </c>
      <c r="D620" t="s">
        <v>6183</v>
      </c>
      <c r="E620">
        <v>6</v>
      </c>
      <c r="F620" t="s">
        <v>3980</v>
      </c>
      <c r="G620" t="s">
        <v>3981</v>
      </c>
      <c r="H620" t="s">
        <v>19</v>
      </c>
      <c r="I620" t="s">
        <v>6194</v>
      </c>
      <c r="J620" t="s">
        <v>6187</v>
      </c>
      <c r="K620">
        <v>1</v>
      </c>
      <c r="L620">
        <v>12.15</v>
      </c>
      <c r="M620">
        <v>72.900000000000006</v>
      </c>
      <c r="N620" t="s">
        <v>22570</v>
      </c>
      <c r="O620" t="s">
        <v>22575</v>
      </c>
      <c r="P620" t="str">
        <f>_xlfn.XLOOKUP(orders_final[[#This Row],[Customer ID]], customers!$A$1:$A$1001, customers!$I$1:$I$1001, 0)</f>
        <v>Yes</v>
      </c>
    </row>
    <row r="621" spans="1:16" x14ac:dyDescent="0.3">
      <c r="A621" t="s">
        <v>3984</v>
      </c>
      <c r="B621" s="10">
        <v>44682</v>
      </c>
      <c r="C621" t="s">
        <v>3985</v>
      </c>
      <c r="D621" t="s">
        <v>6169</v>
      </c>
      <c r="E621">
        <v>2</v>
      </c>
      <c r="F621" t="s">
        <v>3986</v>
      </c>
      <c r="G621" t="s">
        <v>3987</v>
      </c>
      <c r="H621" t="s">
        <v>19</v>
      </c>
      <c r="I621" t="s">
        <v>6195</v>
      </c>
      <c r="J621" t="s">
        <v>6187</v>
      </c>
      <c r="K621">
        <v>0.5</v>
      </c>
      <c r="L621">
        <v>7.77</v>
      </c>
      <c r="M621">
        <v>15.54</v>
      </c>
      <c r="N621" t="s">
        <v>22574</v>
      </c>
      <c r="O621" t="s">
        <v>22575</v>
      </c>
      <c r="P621" t="str">
        <f>_xlfn.XLOOKUP(orders_final[[#This Row],[Customer ID]], customers!$A$1:$A$1001, customers!$I$1:$I$1001, 0)</f>
        <v>Yes</v>
      </c>
    </row>
    <row r="622" spans="1:16" x14ac:dyDescent="0.3">
      <c r="A622" t="s">
        <v>3990</v>
      </c>
      <c r="B622" s="10">
        <v>44217</v>
      </c>
      <c r="C622" t="s">
        <v>4042</v>
      </c>
      <c r="D622" t="s">
        <v>6152</v>
      </c>
      <c r="E622">
        <v>6</v>
      </c>
      <c r="F622" t="s">
        <v>4043</v>
      </c>
      <c r="G622" t="s">
        <v>4044</v>
      </c>
      <c r="H622" t="s">
        <v>19</v>
      </c>
      <c r="I622" t="s">
        <v>6193</v>
      </c>
      <c r="J622" t="s">
        <v>6188</v>
      </c>
      <c r="K622">
        <v>0.2</v>
      </c>
      <c r="L622">
        <v>3.375</v>
      </c>
      <c r="M622">
        <v>20.25</v>
      </c>
      <c r="N622" t="s">
        <v>22571</v>
      </c>
      <c r="O622" t="s">
        <v>22569</v>
      </c>
      <c r="P622" t="str">
        <f>_xlfn.XLOOKUP(orders_final[[#This Row],[Customer ID]], customers!$A$1:$A$1001, customers!$I$1:$I$1001, 0)</f>
        <v>No</v>
      </c>
    </row>
    <row r="623" spans="1:16" x14ac:dyDescent="0.3">
      <c r="A623" t="s">
        <v>3996</v>
      </c>
      <c r="B623" s="10">
        <v>44006</v>
      </c>
      <c r="C623" t="s">
        <v>3997</v>
      </c>
      <c r="D623" t="s">
        <v>6140</v>
      </c>
      <c r="E623">
        <v>6</v>
      </c>
      <c r="F623" t="s">
        <v>3998</v>
      </c>
      <c r="G623" t="s">
        <v>3999</v>
      </c>
      <c r="H623" t="s">
        <v>19</v>
      </c>
      <c r="I623" t="s">
        <v>6193</v>
      </c>
      <c r="J623" t="s">
        <v>6186</v>
      </c>
      <c r="K623">
        <v>1</v>
      </c>
      <c r="L623">
        <v>12.95</v>
      </c>
      <c r="M623">
        <v>77.699999999999989</v>
      </c>
      <c r="N623" t="s">
        <v>22571</v>
      </c>
      <c r="O623" t="s">
        <v>22572</v>
      </c>
      <c r="P623" t="str">
        <f>_xlfn.XLOOKUP(orders_final[[#This Row],[Customer ID]], customers!$A$1:$A$1001, customers!$I$1:$I$1001, 0)</f>
        <v>No</v>
      </c>
    </row>
    <row r="624" spans="1:16" x14ac:dyDescent="0.3">
      <c r="A624" t="s">
        <v>4002</v>
      </c>
      <c r="B624" s="10">
        <v>43527</v>
      </c>
      <c r="C624" t="s">
        <v>4003</v>
      </c>
      <c r="D624" t="s">
        <v>6181</v>
      </c>
      <c r="E624">
        <v>4</v>
      </c>
      <c r="F624" t="s">
        <v>4004</v>
      </c>
      <c r="G624" t="s">
        <v>4005</v>
      </c>
      <c r="H624" t="s">
        <v>19</v>
      </c>
      <c r="I624" t="s">
        <v>6195</v>
      </c>
      <c r="J624" t="s">
        <v>6188</v>
      </c>
      <c r="K624">
        <v>2.5</v>
      </c>
      <c r="L624">
        <v>33.464999999999996</v>
      </c>
      <c r="M624">
        <v>133.85999999999999</v>
      </c>
      <c r="N624" t="s">
        <v>22574</v>
      </c>
      <c r="O624" t="s">
        <v>22569</v>
      </c>
      <c r="P624" t="str">
        <f>_xlfn.XLOOKUP(orders_final[[#This Row],[Customer ID]], customers!$A$1:$A$1001, customers!$I$1:$I$1001, 0)</f>
        <v>No</v>
      </c>
    </row>
    <row r="625" spans="1:16" x14ac:dyDescent="0.3">
      <c r="A625" t="s">
        <v>4007</v>
      </c>
      <c r="B625" s="10">
        <v>44224</v>
      </c>
      <c r="C625" t="s">
        <v>4008</v>
      </c>
      <c r="D625" t="s">
        <v>6183</v>
      </c>
      <c r="E625">
        <v>1</v>
      </c>
      <c r="F625" t="s">
        <v>4009</v>
      </c>
      <c r="G625" t="s">
        <v>22573</v>
      </c>
      <c r="H625" t="s">
        <v>28</v>
      </c>
      <c r="I625" t="s">
        <v>6194</v>
      </c>
      <c r="J625" t="s">
        <v>6187</v>
      </c>
      <c r="K625">
        <v>1</v>
      </c>
      <c r="L625">
        <v>12.15</v>
      </c>
      <c r="M625">
        <v>12.15</v>
      </c>
      <c r="N625" t="s">
        <v>22570</v>
      </c>
      <c r="O625" t="s">
        <v>22575</v>
      </c>
      <c r="P625" t="str">
        <f>_xlfn.XLOOKUP(orders_final[[#This Row],[Customer ID]], customers!$A$1:$A$1001, customers!$I$1:$I$1001, 0)</f>
        <v>No</v>
      </c>
    </row>
    <row r="626" spans="1:16" x14ac:dyDescent="0.3">
      <c r="A626" t="s">
        <v>4012</v>
      </c>
      <c r="B626" s="10">
        <v>44010</v>
      </c>
      <c r="C626" t="s">
        <v>4013</v>
      </c>
      <c r="D626" t="s">
        <v>6166</v>
      </c>
      <c r="E626">
        <v>2</v>
      </c>
      <c r="F626" t="s">
        <v>4014</v>
      </c>
      <c r="G626" t="s">
        <v>4015</v>
      </c>
      <c r="H626" t="s">
        <v>318</v>
      </c>
      <c r="I626" t="s">
        <v>6194</v>
      </c>
      <c r="J626" t="s">
        <v>6188</v>
      </c>
      <c r="K626">
        <v>2.5</v>
      </c>
      <c r="L626">
        <v>31.624999999999996</v>
      </c>
      <c r="M626">
        <v>63.249999999999993</v>
      </c>
      <c r="N626" t="s">
        <v>22570</v>
      </c>
      <c r="O626" t="s">
        <v>22569</v>
      </c>
      <c r="P626" t="str">
        <f>_xlfn.XLOOKUP(orders_final[[#This Row],[Customer ID]], customers!$A$1:$A$1001, customers!$I$1:$I$1001, 0)</f>
        <v>Yes</v>
      </c>
    </row>
    <row r="627" spans="1:16" x14ac:dyDescent="0.3">
      <c r="A627" t="s">
        <v>4017</v>
      </c>
      <c r="B627" s="10">
        <v>44017</v>
      </c>
      <c r="C627" t="s">
        <v>4018</v>
      </c>
      <c r="D627" t="s">
        <v>6173</v>
      </c>
      <c r="E627">
        <v>5</v>
      </c>
      <c r="F627" t="s">
        <v>4019</v>
      </c>
      <c r="G627" t="s">
        <v>4020</v>
      </c>
      <c r="H627" t="s">
        <v>19</v>
      </c>
      <c r="I627" t="s">
        <v>6192</v>
      </c>
      <c r="J627" t="s">
        <v>6186</v>
      </c>
      <c r="K627">
        <v>0.5</v>
      </c>
      <c r="L627">
        <v>7.169999999999999</v>
      </c>
      <c r="M627">
        <v>35.849999999999994</v>
      </c>
      <c r="N627" t="s">
        <v>22568</v>
      </c>
      <c r="O627" t="s">
        <v>22572</v>
      </c>
      <c r="P627" t="str">
        <f>_xlfn.XLOOKUP(orders_final[[#This Row],[Customer ID]], customers!$A$1:$A$1001, customers!$I$1:$I$1001, 0)</f>
        <v>No</v>
      </c>
    </row>
    <row r="628" spans="1:16" x14ac:dyDescent="0.3">
      <c r="A628" t="s">
        <v>4023</v>
      </c>
      <c r="B628" s="10">
        <v>43526</v>
      </c>
      <c r="C628" t="s">
        <v>4024</v>
      </c>
      <c r="D628" t="s">
        <v>6175</v>
      </c>
      <c r="E628">
        <v>3</v>
      </c>
      <c r="F628" t="s">
        <v>4025</v>
      </c>
      <c r="G628" t="s">
        <v>4026</v>
      </c>
      <c r="H628" t="s">
        <v>19</v>
      </c>
      <c r="I628" t="s">
        <v>6193</v>
      </c>
      <c r="J628" t="s">
        <v>6188</v>
      </c>
      <c r="K628">
        <v>2.5</v>
      </c>
      <c r="L628">
        <v>25.874999999999996</v>
      </c>
      <c r="M628">
        <v>77.624999999999986</v>
      </c>
      <c r="N628" t="s">
        <v>22571</v>
      </c>
      <c r="O628" t="s">
        <v>22569</v>
      </c>
      <c r="P628" t="str">
        <f>_xlfn.XLOOKUP(orders_final[[#This Row],[Customer ID]], customers!$A$1:$A$1001, customers!$I$1:$I$1001, 0)</f>
        <v>No</v>
      </c>
    </row>
    <row r="629" spans="1:16" x14ac:dyDescent="0.3">
      <c r="A629" t="s">
        <v>4029</v>
      </c>
      <c r="B629" s="10">
        <v>44682</v>
      </c>
      <c r="C629" t="s">
        <v>4030</v>
      </c>
      <c r="D629" t="s">
        <v>6166</v>
      </c>
      <c r="E629">
        <v>2</v>
      </c>
      <c r="F629" t="s">
        <v>4031</v>
      </c>
      <c r="G629" t="s">
        <v>4032</v>
      </c>
      <c r="H629" t="s">
        <v>19</v>
      </c>
      <c r="I629" t="s">
        <v>6194</v>
      </c>
      <c r="J629" t="s">
        <v>6188</v>
      </c>
      <c r="K629">
        <v>2.5</v>
      </c>
      <c r="L629">
        <v>31.624999999999996</v>
      </c>
      <c r="M629">
        <v>63.249999999999993</v>
      </c>
      <c r="N629" t="s">
        <v>22570</v>
      </c>
      <c r="O629" t="s">
        <v>22569</v>
      </c>
      <c r="P629" t="str">
        <f>_xlfn.XLOOKUP(orders_final[[#This Row],[Customer ID]], customers!$A$1:$A$1001, customers!$I$1:$I$1001, 0)</f>
        <v>Yes</v>
      </c>
    </row>
    <row r="630" spans="1:16" x14ac:dyDescent="0.3">
      <c r="A630" t="s">
        <v>4035</v>
      </c>
      <c r="B630" s="10">
        <v>44680</v>
      </c>
      <c r="C630" t="s">
        <v>4036</v>
      </c>
      <c r="D630" t="s">
        <v>6184</v>
      </c>
      <c r="E630">
        <v>6</v>
      </c>
      <c r="F630" t="s">
        <v>4037</v>
      </c>
      <c r="G630" t="s">
        <v>4038</v>
      </c>
      <c r="H630" t="s">
        <v>318</v>
      </c>
      <c r="I630" t="s">
        <v>6194</v>
      </c>
      <c r="J630" t="s">
        <v>6186</v>
      </c>
      <c r="K630">
        <v>0.2</v>
      </c>
      <c r="L630">
        <v>4.4550000000000001</v>
      </c>
      <c r="M630">
        <v>26.73</v>
      </c>
      <c r="N630" t="s">
        <v>22570</v>
      </c>
      <c r="O630" t="s">
        <v>22572</v>
      </c>
      <c r="P630" t="str">
        <f>_xlfn.XLOOKUP(orders_final[[#This Row],[Customer ID]], customers!$A$1:$A$1001, customers!$I$1:$I$1001, 0)</f>
        <v>Yes</v>
      </c>
    </row>
    <row r="631" spans="1:16" x14ac:dyDescent="0.3">
      <c r="A631" t="s">
        <v>4035</v>
      </c>
      <c r="B631" s="10">
        <v>44680</v>
      </c>
      <c r="C631" t="s">
        <v>4036</v>
      </c>
      <c r="D631" t="s">
        <v>6169</v>
      </c>
      <c r="E631">
        <v>4</v>
      </c>
      <c r="F631" t="s">
        <v>4037</v>
      </c>
      <c r="G631" t="s">
        <v>4038</v>
      </c>
      <c r="H631" t="s">
        <v>318</v>
      </c>
      <c r="I631" t="s">
        <v>6195</v>
      </c>
      <c r="J631" t="s">
        <v>6187</v>
      </c>
      <c r="K631">
        <v>0.5</v>
      </c>
      <c r="L631">
        <v>7.77</v>
      </c>
      <c r="M631">
        <v>31.08</v>
      </c>
      <c r="N631" t="s">
        <v>22574</v>
      </c>
      <c r="O631" t="s">
        <v>22575</v>
      </c>
      <c r="P631" t="str">
        <f>_xlfn.XLOOKUP(orders_final[[#This Row],[Customer ID]], customers!$A$1:$A$1001, customers!$I$1:$I$1001, 0)</f>
        <v>Yes</v>
      </c>
    </row>
    <row r="632" spans="1:16" x14ac:dyDescent="0.3">
      <c r="A632" t="s">
        <v>4035</v>
      </c>
      <c r="B632" s="10">
        <v>44680</v>
      </c>
      <c r="C632" t="s">
        <v>4036</v>
      </c>
      <c r="D632" t="s">
        <v>6154</v>
      </c>
      <c r="E632">
        <v>1</v>
      </c>
      <c r="F632" t="s">
        <v>4037</v>
      </c>
      <c r="G632" t="s">
        <v>4038</v>
      </c>
      <c r="H632" t="s">
        <v>318</v>
      </c>
      <c r="I632" t="s">
        <v>6193</v>
      </c>
      <c r="J632" t="s">
        <v>6187</v>
      </c>
      <c r="K632">
        <v>0.2</v>
      </c>
      <c r="L632">
        <v>2.9849999999999999</v>
      </c>
      <c r="M632">
        <v>2.9849999999999999</v>
      </c>
      <c r="N632" t="s">
        <v>22571</v>
      </c>
      <c r="O632" t="s">
        <v>22575</v>
      </c>
      <c r="P632" t="str">
        <f>_xlfn.XLOOKUP(orders_final[[#This Row],[Customer ID]], customers!$A$1:$A$1001, customers!$I$1:$I$1001, 0)</f>
        <v>Yes</v>
      </c>
    </row>
    <row r="633" spans="1:16" x14ac:dyDescent="0.3">
      <c r="A633" t="s">
        <v>4035</v>
      </c>
      <c r="B633" s="10">
        <v>44680</v>
      </c>
      <c r="C633" t="s">
        <v>4036</v>
      </c>
      <c r="D633" t="s">
        <v>6149</v>
      </c>
      <c r="E633">
        <v>5</v>
      </c>
      <c r="F633" t="s">
        <v>4037</v>
      </c>
      <c r="G633" t="s">
        <v>4038</v>
      </c>
      <c r="H633" t="s">
        <v>318</v>
      </c>
      <c r="I633" t="s">
        <v>6192</v>
      </c>
      <c r="J633" t="s">
        <v>6187</v>
      </c>
      <c r="K633">
        <v>2.5</v>
      </c>
      <c r="L633">
        <v>20.584999999999997</v>
      </c>
      <c r="M633">
        <v>102.92499999999998</v>
      </c>
      <c r="N633" t="s">
        <v>22568</v>
      </c>
      <c r="O633" t="s">
        <v>22575</v>
      </c>
      <c r="P633" t="str">
        <f>_xlfn.XLOOKUP(orders_final[[#This Row],[Customer ID]], customers!$A$1:$A$1001, customers!$I$1:$I$1001, 0)</f>
        <v>Yes</v>
      </c>
    </row>
    <row r="634" spans="1:16" x14ac:dyDescent="0.3">
      <c r="A634" t="s">
        <v>4056</v>
      </c>
      <c r="B634" s="10">
        <v>44049</v>
      </c>
      <c r="C634" t="s">
        <v>4057</v>
      </c>
      <c r="D634" t="s">
        <v>6176</v>
      </c>
      <c r="E634">
        <v>4</v>
      </c>
      <c r="F634" t="s">
        <v>4058</v>
      </c>
      <c r="G634" t="s">
        <v>4059</v>
      </c>
      <c r="H634" t="s">
        <v>19</v>
      </c>
      <c r="I634" t="s">
        <v>6194</v>
      </c>
      <c r="J634" t="s">
        <v>6186</v>
      </c>
      <c r="K634">
        <v>0.5</v>
      </c>
      <c r="L634">
        <v>8.91</v>
      </c>
      <c r="M634">
        <v>35.64</v>
      </c>
      <c r="N634" t="s">
        <v>22570</v>
      </c>
      <c r="O634" t="s">
        <v>22572</v>
      </c>
      <c r="P634" t="str">
        <f>_xlfn.XLOOKUP(orders_final[[#This Row],[Customer ID]], customers!$A$1:$A$1001, customers!$I$1:$I$1001, 0)</f>
        <v>No</v>
      </c>
    </row>
    <row r="635" spans="1:16" x14ac:dyDescent="0.3">
      <c r="A635" t="s">
        <v>4062</v>
      </c>
      <c r="B635" s="10">
        <v>43820</v>
      </c>
      <c r="C635" t="s">
        <v>4063</v>
      </c>
      <c r="D635" t="s">
        <v>6179</v>
      </c>
      <c r="E635">
        <v>4</v>
      </c>
      <c r="F635" t="s">
        <v>4064</v>
      </c>
      <c r="G635" t="s">
        <v>4065</v>
      </c>
      <c r="H635" t="s">
        <v>19</v>
      </c>
      <c r="I635" t="s">
        <v>6192</v>
      </c>
      <c r="J635" t="s">
        <v>6186</v>
      </c>
      <c r="K635">
        <v>1</v>
      </c>
      <c r="L635">
        <v>11.95</v>
      </c>
      <c r="M635">
        <v>47.8</v>
      </c>
      <c r="N635" t="s">
        <v>22568</v>
      </c>
      <c r="O635" t="s">
        <v>22572</v>
      </c>
      <c r="P635" t="str">
        <f>_xlfn.XLOOKUP(orders_final[[#This Row],[Customer ID]], customers!$A$1:$A$1001, customers!$I$1:$I$1001, 0)</f>
        <v>No</v>
      </c>
    </row>
    <row r="636" spans="1:16" x14ac:dyDescent="0.3">
      <c r="A636" t="s">
        <v>4068</v>
      </c>
      <c r="B636" s="10">
        <v>43940</v>
      </c>
      <c r="C636" t="s">
        <v>4069</v>
      </c>
      <c r="D636" t="s">
        <v>6162</v>
      </c>
      <c r="E636">
        <v>3</v>
      </c>
      <c r="F636" t="s">
        <v>4070</v>
      </c>
      <c r="G636" t="s">
        <v>4071</v>
      </c>
      <c r="H636" t="s">
        <v>19</v>
      </c>
      <c r="I636" t="s">
        <v>6195</v>
      </c>
      <c r="J636" t="s">
        <v>6188</v>
      </c>
      <c r="K636">
        <v>1</v>
      </c>
      <c r="L636">
        <v>14.55</v>
      </c>
      <c r="M636">
        <v>43.650000000000006</v>
      </c>
      <c r="N636" t="s">
        <v>22574</v>
      </c>
      <c r="O636" t="s">
        <v>22569</v>
      </c>
      <c r="P636" t="str">
        <f>_xlfn.XLOOKUP(orders_final[[#This Row],[Customer ID]], customers!$A$1:$A$1001, customers!$I$1:$I$1001, 0)</f>
        <v>No</v>
      </c>
    </row>
    <row r="637" spans="1:16" x14ac:dyDescent="0.3">
      <c r="A637" t="s">
        <v>4074</v>
      </c>
      <c r="B637" s="10">
        <v>44578</v>
      </c>
      <c r="C637" t="s">
        <v>4075</v>
      </c>
      <c r="D637" t="s">
        <v>6176</v>
      </c>
      <c r="E637">
        <v>4</v>
      </c>
      <c r="F637" t="s">
        <v>4076</v>
      </c>
      <c r="G637" t="s">
        <v>4077</v>
      </c>
      <c r="H637" t="s">
        <v>19</v>
      </c>
      <c r="I637" t="s">
        <v>6194</v>
      </c>
      <c r="J637" t="s">
        <v>6186</v>
      </c>
      <c r="K637">
        <v>0.5</v>
      </c>
      <c r="L637">
        <v>8.91</v>
      </c>
      <c r="M637">
        <v>35.64</v>
      </c>
      <c r="N637" t="s">
        <v>22570</v>
      </c>
      <c r="O637" t="s">
        <v>22572</v>
      </c>
      <c r="P637" t="str">
        <f>_xlfn.XLOOKUP(orders_final[[#This Row],[Customer ID]], customers!$A$1:$A$1001, customers!$I$1:$I$1001, 0)</f>
        <v>Yes</v>
      </c>
    </row>
    <row r="638" spans="1:16" x14ac:dyDescent="0.3">
      <c r="A638" t="s">
        <v>4080</v>
      </c>
      <c r="B638" s="10">
        <v>43487</v>
      </c>
      <c r="C638" t="s">
        <v>4081</v>
      </c>
      <c r="D638" t="s">
        <v>6170</v>
      </c>
      <c r="E638">
        <v>6</v>
      </c>
      <c r="F638" t="s">
        <v>4082</v>
      </c>
      <c r="G638" t="s">
        <v>4083</v>
      </c>
      <c r="H638" t="s">
        <v>19</v>
      </c>
      <c r="I638" t="s">
        <v>6195</v>
      </c>
      <c r="J638" t="s">
        <v>6186</v>
      </c>
      <c r="K638">
        <v>1</v>
      </c>
      <c r="L638">
        <v>15.85</v>
      </c>
      <c r="M638">
        <v>95.1</v>
      </c>
      <c r="N638" t="s">
        <v>22574</v>
      </c>
      <c r="O638" t="s">
        <v>22572</v>
      </c>
      <c r="P638" t="str">
        <f>_xlfn.XLOOKUP(orders_final[[#This Row],[Customer ID]], customers!$A$1:$A$1001, customers!$I$1:$I$1001, 0)</f>
        <v>Yes</v>
      </c>
    </row>
    <row r="639" spans="1:16" x14ac:dyDescent="0.3">
      <c r="A639" t="s">
        <v>4086</v>
      </c>
      <c r="B639" s="10">
        <v>43889</v>
      </c>
      <c r="C639" t="s">
        <v>4087</v>
      </c>
      <c r="D639" t="s">
        <v>6166</v>
      </c>
      <c r="E639">
        <v>1</v>
      </c>
      <c r="F639" t="s">
        <v>4088</v>
      </c>
      <c r="G639" t="s">
        <v>4089</v>
      </c>
      <c r="H639" t="s">
        <v>318</v>
      </c>
      <c r="I639" t="s">
        <v>6194</v>
      </c>
      <c r="J639" t="s">
        <v>6188</v>
      </c>
      <c r="K639">
        <v>2.5</v>
      </c>
      <c r="L639">
        <v>31.624999999999996</v>
      </c>
      <c r="M639">
        <v>31.624999999999996</v>
      </c>
      <c r="N639" t="s">
        <v>22570</v>
      </c>
      <c r="O639" t="s">
        <v>22569</v>
      </c>
      <c r="P639" t="str">
        <f>_xlfn.XLOOKUP(orders_final[[#This Row],[Customer ID]], customers!$A$1:$A$1001, customers!$I$1:$I$1001, 0)</f>
        <v>Yes</v>
      </c>
    </row>
    <row r="640" spans="1:16" x14ac:dyDescent="0.3">
      <c r="A640" t="s">
        <v>4093</v>
      </c>
      <c r="B640" s="10">
        <v>43684</v>
      </c>
      <c r="C640" t="s">
        <v>4094</v>
      </c>
      <c r="D640" t="s">
        <v>6175</v>
      </c>
      <c r="E640">
        <v>3</v>
      </c>
      <c r="F640" t="s">
        <v>4095</v>
      </c>
      <c r="G640" t="s">
        <v>22573</v>
      </c>
      <c r="H640" t="s">
        <v>318</v>
      </c>
      <c r="I640" t="s">
        <v>6193</v>
      </c>
      <c r="J640" t="s">
        <v>6188</v>
      </c>
      <c r="K640">
        <v>2.5</v>
      </c>
      <c r="L640">
        <v>25.874999999999996</v>
      </c>
      <c r="M640">
        <v>77.624999999999986</v>
      </c>
      <c r="N640" t="s">
        <v>22571</v>
      </c>
      <c r="O640" t="s">
        <v>22569</v>
      </c>
      <c r="P640" t="str">
        <f>_xlfn.XLOOKUP(orders_final[[#This Row],[Customer ID]], customers!$A$1:$A$1001, customers!$I$1:$I$1001, 0)</f>
        <v>Yes</v>
      </c>
    </row>
    <row r="641" spans="1:16" x14ac:dyDescent="0.3">
      <c r="A641" t="s">
        <v>4098</v>
      </c>
      <c r="B641" s="10">
        <v>44331</v>
      </c>
      <c r="C641" t="s">
        <v>4099</v>
      </c>
      <c r="D641" t="s">
        <v>6150</v>
      </c>
      <c r="E641">
        <v>1</v>
      </c>
      <c r="F641" t="s">
        <v>4100</v>
      </c>
      <c r="G641" t="s">
        <v>4101</v>
      </c>
      <c r="H641" t="s">
        <v>19</v>
      </c>
      <c r="I641" t="s">
        <v>6195</v>
      </c>
      <c r="J641" t="s">
        <v>6187</v>
      </c>
      <c r="K641">
        <v>0.2</v>
      </c>
      <c r="L641">
        <v>3.8849999999999998</v>
      </c>
      <c r="M641">
        <v>3.8849999999999998</v>
      </c>
      <c r="N641" t="s">
        <v>22574</v>
      </c>
      <c r="O641" t="s">
        <v>22575</v>
      </c>
      <c r="P641" t="str">
        <f>_xlfn.XLOOKUP(orders_final[[#This Row],[Customer ID]], customers!$A$1:$A$1001, customers!$I$1:$I$1001, 0)</f>
        <v>Yes</v>
      </c>
    </row>
    <row r="642" spans="1:16" x14ac:dyDescent="0.3">
      <c r="A642" t="s">
        <v>4104</v>
      </c>
      <c r="B642" s="10">
        <v>44547</v>
      </c>
      <c r="C642" t="s">
        <v>4152</v>
      </c>
      <c r="D642" t="s">
        <v>6142</v>
      </c>
      <c r="E642">
        <v>5</v>
      </c>
      <c r="F642" t="s">
        <v>4153</v>
      </c>
      <c r="G642" t="s">
        <v>4154</v>
      </c>
      <c r="H642" t="s">
        <v>19</v>
      </c>
      <c r="I642" t="s">
        <v>6192</v>
      </c>
      <c r="J642" t="s">
        <v>6186</v>
      </c>
      <c r="K642">
        <v>2.5</v>
      </c>
      <c r="L642">
        <v>27.484999999999996</v>
      </c>
      <c r="M642">
        <v>137.42499999999998</v>
      </c>
      <c r="N642" t="s">
        <v>22568</v>
      </c>
      <c r="O642" t="s">
        <v>22572</v>
      </c>
      <c r="P642" t="str">
        <f>_xlfn.XLOOKUP(orders_final[[#This Row],[Customer ID]], customers!$A$1:$A$1001, customers!$I$1:$I$1001, 0)</f>
        <v>No</v>
      </c>
    </row>
    <row r="643" spans="1:16" x14ac:dyDescent="0.3">
      <c r="A643" t="s">
        <v>4109</v>
      </c>
      <c r="B643" s="10">
        <v>44448</v>
      </c>
      <c r="C643" t="s">
        <v>4110</v>
      </c>
      <c r="D643" t="s">
        <v>6179</v>
      </c>
      <c r="E643">
        <v>3</v>
      </c>
      <c r="F643" t="s">
        <v>4111</v>
      </c>
      <c r="G643" t="s">
        <v>4112</v>
      </c>
      <c r="H643" t="s">
        <v>19</v>
      </c>
      <c r="I643" t="s">
        <v>6192</v>
      </c>
      <c r="J643" t="s">
        <v>6186</v>
      </c>
      <c r="K643">
        <v>1</v>
      </c>
      <c r="L643">
        <v>11.95</v>
      </c>
      <c r="M643">
        <v>35.849999999999994</v>
      </c>
      <c r="N643" t="s">
        <v>22568</v>
      </c>
      <c r="O643" t="s">
        <v>22572</v>
      </c>
      <c r="P643" t="str">
        <f>_xlfn.XLOOKUP(orders_final[[#This Row],[Customer ID]], customers!$A$1:$A$1001, customers!$I$1:$I$1001, 0)</f>
        <v>Yes</v>
      </c>
    </row>
    <row r="644" spans="1:16" x14ac:dyDescent="0.3">
      <c r="A644" t="s">
        <v>4115</v>
      </c>
      <c r="B644" s="10">
        <v>43880</v>
      </c>
      <c r="C644" t="s">
        <v>4116</v>
      </c>
      <c r="D644" t="s">
        <v>6156</v>
      </c>
      <c r="E644">
        <v>2</v>
      </c>
      <c r="F644" t="s">
        <v>4117</v>
      </c>
      <c r="G644" t="s">
        <v>4118</v>
      </c>
      <c r="H644" t="s">
        <v>28</v>
      </c>
      <c r="I644" t="s">
        <v>6194</v>
      </c>
      <c r="J644" t="s">
        <v>6188</v>
      </c>
      <c r="K644">
        <v>0.2</v>
      </c>
      <c r="L644">
        <v>4.125</v>
      </c>
      <c r="M644">
        <v>8.25</v>
      </c>
      <c r="N644" t="s">
        <v>22570</v>
      </c>
      <c r="O644" t="s">
        <v>22569</v>
      </c>
      <c r="P644" t="str">
        <f>_xlfn.XLOOKUP(orders_final[[#This Row],[Customer ID]], customers!$A$1:$A$1001, customers!$I$1:$I$1001, 0)</f>
        <v>Yes</v>
      </c>
    </row>
    <row r="645" spans="1:16" x14ac:dyDescent="0.3">
      <c r="A645" t="s">
        <v>4123</v>
      </c>
      <c r="B645" s="10">
        <v>44011</v>
      </c>
      <c r="C645" t="s">
        <v>4124</v>
      </c>
      <c r="D645" t="s">
        <v>6148</v>
      </c>
      <c r="E645">
        <v>3</v>
      </c>
      <c r="F645" t="s">
        <v>4125</v>
      </c>
      <c r="G645" t="s">
        <v>4126</v>
      </c>
      <c r="H645" t="s">
        <v>19</v>
      </c>
      <c r="I645" t="s">
        <v>6194</v>
      </c>
      <c r="J645" t="s">
        <v>6186</v>
      </c>
      <c r="K645">
        <v>2.5</v>
      </c>
      <c r="L645">
        <v>34.154999999999994</v>
      </c>
      <c r="M645">
        <v>102.46499999999997</v>
      </c>
      <c r="N645" t="s">
        <v>22570</v>
      </c>
      <c r="O645" t="s">
        <v>22572</v>
      </c>
      <c r="P645" t="str">
        <f>_xlfn.XLOOKUP(orders_final[[#This Row],[Customer ID]], customers!$A$1:$A$1001, customers!$I$1:$I$1001, 0)</f>
        <v>Yes</v>
      </c>
    </row>
    <row r="646" spans="1:16" x14ac:dyDescent="0.3">
      <c r="A646" t="s">
        <v>4128</v>
      </c>
      <c r="B646" s="10">
        <v>44694</v>
      </c>
      <c r="C646" t="s">
        <v>4129</v>
      </c>
      <c r="D646" t="s">
        <v>6149</v>
      </c>
      <c r="E646">
        <v>2</v>
      </c>
      <c r="F646" t="s">
        <v>4130</v>
      </c>
      <c r="G646" t="s">
        <v>22573</v>
      </c>
      <c r="H646" t="s">
        <v>19</v>
      </c>
      <c r="I646" t="s">
        <v>6192</v>
      </c>
      <c r="J646" t="s">
        <v>6187</v>
      </c>
      <c r="K646">
        <v>2.5</v>
      </c>
      <c r="L646">
        <v>20.584999999999997</v>
      </c>
      <c r="M646">
        <v>41.169999999999995</v>
      </c>
      <c r="N646" t="s">
        <v>22568</v>
      </c>
      <c r="O646" t="s">
        <v>22575</v>
      </c>
      <c r="P646" t="str">
        <f>_xlfn.XLOOKUP(orders_final[[#This Row],[Customer ID]], customers!$A$1:$A$1001, customers!$I$1:$I$1001, 0)</f>
        <v>No</v>
      </c>
    </row>
    <row r="647" spans="1:16" x14ac:dyDescent="0.3">
      <c r="A647" t="s">
        <v>4133</v>
      </c>
      <c r="B647" s="10">
        <v>44106</v>
      </c>
      <c r="C647" t="s">
        <v>4134</v>
      </c>
      <c r="D647" t="s">
        <v>6168</v>
      </c>
      <c r="E647">
        <v>3</v>
      </c>
      <c r="F647" t="s">
        <v>4135</v>
      </c>
      <c r="G647" t="s">
        <v>4136</v>
      </c>
      <c r="H647" t="s">
        <v>19</v>
      </c>
      <c r="I647" t="s">
        <v>6193</v>
      </c>
      <c r="J647" t="s">
        <v>6187</v>
      </c>
      <c r="K647">
        <v>2.5</v>
      </c>
      <c r="L647">
        <v>22.884999999999998</v>
      </c>
      <c r="M647">
        <v>68.655000000000001</v>
      </c>
      <c r="N647" t="s">
        <v>22571</v>
      </c>
      <c r="O647" t="s">
        <v>22575</v>
      </c>
      <c r="P647" t="str">
        <f>_xlfn.XLOOKUP(orders_final[[#This Row],[Customer ID]], customers!$A$1:$A$1001, customers!$I$1:$I$1001, 0)</f>
        <v>Yes</v>
      </c>
    </row>
    <row r="648" spans="1:16" x14ac:dyDescent="0.3">
      <c r="A648" t="s">
        <v>4139</v>
      </c>
      <c r="B648" s="10">
        <v>44532</v>
      </c>
      <c r="C648" t="s">
        <v>4140</v>
      </c>
      <c r="D648" t="s">
        <v>6147</v>
      </c>
      <c r="E648">
        <v>1</v>
      </c>
      <c r="F648" t="s">
        <v>4141</v>
      </c>
      <c r="G648" t="s">
        <v>4142</v>
      </c>
      <c r="H648" t="s">
        <v>19</v>
      </c>
      <c r="I648" t="s">
        <v>6193</v>
      </c>
      <c r="J648" t="s">
        <v>6187</v>
      </c>
      <c r="K648">
        <v>1</v>
      </c>
      <c r="L648">
        <v>9.9499999999999993</v>
      </c>
      <c r="M648">
        <v>9.9499999999999993</v>
      </c>
      <c r="N648" t="s">
        <v>22571</v>
      </c>
      <c r="O648" t="s">
        <v>22575</v>
      </c>
      <c r="P648" t="str">
        <f>_xlfn.XLOOKUP(orders_final[[#This Row],[Customer ID]], customers!$A$1:$A$1001, customers!$I$1:$I$1001, 0)</f>
        <v>Yes</v>
      </c>
    </row>
    <row r="649" spans="1:16" x14ac:dyDescent="0.3">
      <c r="A649" t="s">
        <v>4145</v>
      </c>
      <c r="B649" s="10">
        <v>44502</v>
      </c>
      <c r="C649" t="s">
        <v>4146</v>
      </c>
      <c r="D649" t="s">
        <v>6161</v>
      </c>
      <c r="E649">
        <v>3</v>
      </c>
      <c r="F649" t="s">
        <v>4147</v>
      </c>
      <c r="G649" t="s">
        <v>4148</v>
      </c>
      <c r="H649" t="s">
        <v>28</v>
      </c>
      <c r="I649" t="s">
        <v>6195</v>
      </c>
      <c r="J649" t="s">
        <v>6186</v>
      </c>
      <c r="K649">
        <v>0.5</v>
      </c>
      <c r="L649">
        <v>9.51</v>
      </c>
      <c r="M649">
        <v>28.53</v>
      </c>
      <c r="N649" t="s">
        <v>22574</v>
      </c>
      <c r="O649" t="s">
        <v>22572</v>
      </c>
      <c r="P649" t="str">
        <f>_xlfn.XLOOKUP(orders_final[[#This Row],[Customer ID]], customers!$A$1:$A$1001, customers!$I$1:$I$1001, 0)</f>
        <v>Yes</v>
      </c>
    </row>
    <row r="650" spans="1:16" x14ac:dyDescent="0.3">
      <c r="A650" t="s">
        <v>4151</v>
      </c>
      <c r="B650" s="10">
        <v>43884</v>
      </c>
      <c r="C650" t="s">
        <v>4152</v>
      </c>
      <c r="D650" t="s">
        <v>6163</v>
      </c>
      <c r="E650">
        <v>6</v>
      </c>
      <c r="F650" t="s">
        <v>4153</v>
      </c>
      <c r="G650" t="s">
        <v>4154</v>
      </c>
      <c r="H650" t="s">
        <v>19</v>
      </c>
      <c r="I650" t="s">
        <v>6192</v>
      </c>
      <c r="J650" t="s">
        <v>6187</v>
      </c>
      <c r="K650">
        <v>0.2</v>
      </c>
      <c r="L650">
        <v>2.6849999999999996</v>
      </c>
      <c r="M650">
        <v>16.11</v>
      </c>
      <c r="N650" t="s">
        <v>22568</v>
      </c>
      <c r="O650" t="s">
        <v>22575</v>
      </c>
      <c r="P650" t="str">
        <f>_xlfn.XLOOKUP(orders_final[[#This Row],[Customer ID]], customers!$A$1:$A$1001, customers!$I$1:$I$1001, 0)</f>
        <v>No</v>
      </c>
    </row>
    <row r="651" spans="1:16" x14ac:dyDescent="0.3">
      <c r="A651" t="s">
        <v>4157</v>
      </c>
      <c r="B651" s="10">
        <v>44015</v>
      </c>
      <c r="C651" t="s">
        <v>4158</v>
      </c>
      <c r="D651" t="s">
        <v>6170</v>
      </c>
      <c r="E651">
        <v>6</v>
      </c>
      <c r="F651" t="s">
        <v>4159</v>
      </c>
      <c r="G651" t="s">
        <v>4160</v>
      </c>
      <c r="H651" t="s">
        <v>28</v>
      </c>
      <c r="I651" t="s">
        <v>6195</v>
      </c>
      <c r="J651" t="s">
        <v>6186</v>
      </c>
      <c r="K651">
        <v>1</v>
      </c>
      <c r="L651">
        <v>15.85</v>
      </c>
      <c r="M651">
        <v>95.1</v>
      </c>
      <c r="N651" t="s">
        <v>22574</v>
      </c>
      <c r="O651" t="s">
        <v>22572</v>
      </c>
      <c r="P651" t="str">
        <f>_xlfn.XLOOKUP(orders_final[[#This Row],[Customer ID]], customers!$A$1:$A$1001, customers!$I$1:$I$1001, 0)</f>
        <v>No</v>
      </c>
    </row>
    <row r="652" spans="1:16" x14ac:dyDescent="0.3">
      <c r="A652" t="s">
        <v>4163</v>
      </c>
      <c r="B652" s="10">
        <v>43507</v>
      </c>
      <c r="C652" t="s">
        <v>4164</v>
      </c>
      <c r="D652" t="s">
        <v>6172</v>
      </c>
      <c r="E652">
        <v>1</v>
      </c>
      <c r="F652" t="s">
        <v>4165</v>
      </c>
      <c r="G652" t="s">
        <v>4166</v>
      </c>
      <c r="H652" t="s">
        <v>19</v>
      </c>
      <c r="I652" t="s">
        <v>6192</v>
      </c>
      <c r="J652" t="s">
        <v>6187</v>
      </c>
      <c r="K652">
        <v>0.5</v>
      </c>
      <c r="L652">
        <v>5.3699999999999992</v>
      </c>
      <c r="M652">
        <v>5.3699999999999992</v>
      </c>
      <c r="N652" t="s">
        <v>22568</v>
      </c>
      <c r="O652" t="s">
        <v>22575</v>
      </c>
      <c r="P652" t="str">
        <f>_xlfn.XLOOKUP(orders_final[[#This Row],[Customer ID]], customers!$A$1:$A$1001, customers!$I$1:$I$1001, 0)</f>
        <v>Yes</v>
      </c>
    </row>
    <row r="653" spans="1:16" x14ac:dyDescent="0.3">
      <c r="A653" t="s">
        <v>4169</v>
      </c>
      <c r="B653" s="10">
        <v>44084</v>
      </c>
      <c r="C653" t="s">
        <v>4170</v>
      </c>
      <c r="D653" t="s">
        <v>6179</v>
      </c>
      <c r="E653">
        <v>4</v>
      </c>
      <c r="F653" t="s">
        <v>4171</v>
      </c>
      <c r="G653" t="s">
        <v>22573</v>
      </c>
      <c r="H653" t="s">
        <v>19</v>
      </c>
      <c r="I653" t="s">
        <v>6192</v>
      </c>
      <c r="J653" t="s">
        <v>6186</v>
      </c>
      <c r="K653">
        <v>1</v>
      </c>
      <c r="L653">
        <v>11.95</v>
      </c>
      <c r="M653">
        <v>47.8</v>
      </c>
      <c r="N653" t="s">
        <v>22568</v>
      </c>
      <c r="O653" t="s">
        <v>22572</v>
      </c>
      <c r="P653" t="str">
        <f>_xlfn.XLOOKUP(orders_final[[#This Row],[Customer ID]], customers!$A$1:$A$1001, customers!$I$1:$I$1001, 0)</f>
        <v>No</v>
      </c>
    </row>
    <row r="654" spans="1:16" x14ac:dyDescent="0.3">
      <c r="A654" t="s">
        <v>4174</v>
      </c>
      <c r="B654" s="10">
        <v>43892</v>
      </c>
      <c r="C654" t="s">
        <v>4175</v>
      </c>
      <c r="D654" t="s">
        <v>6170</v>
      </c>
      <c r="E654">
        <v>4</v>
      </c>
      <c r="F654" t="s">
        <v>4176</v>
      </c>
      <c r="G654" t="s">
        <v>4177</v>
      </c>
      <c r="H654" t="s">
        <v>318</v>
      </c>
      <c r="I654" t="s">
        <v>6195</v>
      </c>
      <c r="J654" t="s">
        <v>6186</v>
      </c>
      <c r="K654">
        <v>1</v>
      </c>
      <c r="L654">
        <v>15.85</v>
      </c>
      <c r="M654">
        <v>63.4</v>
      </c>
      <c r="N654" t="s">
        <v>22574</v>
      </c>
      <c r="O654" t="s">
        <v>22572</v>
      </c>
      <c r="P654" t="str">
        <f>_xlfn.XLOOKUP(orders_final[[#This Row],[Customer ID]], customers!$A$1:$A$1001, customers!$I$1:$I$1001, 0)</f>
        <v>No</v>
      </c>
    </row>
    <row r="655" spans="1:16" x14ac:dyDescent="0.3">
      <c r="A655" t="s">
        <v>4179</v>
      </c>
      <c r="B655" s="10">
        <v>44375</v>
      </c>
      <c r="C655" t="s">
        <v>4180</v>
      </c>
      <c r="D655" t="s">
        <v>6175</v>
      </c>
      <c r="E655">
        <v>4</v>
      </c>
      <c r="F655" t="s">
        <v>4181</v>
      </c>
      <c r="G655" t="s">
        <v>4182</v>
      </c>
      <c r="H655" t="s">
        <v>19</v>
      </c>
      <c r="I655" t="s">
        <v>6193</v>
      </c>
      <c r="J655" t="s">
        <v>6188</v>
      </c>
      <c r="K655">
        <v>2.5</v>
      </c>
      <c r="L655">
        <v>25.874999999999996</v>
      </c>
      <c r="M655">
        <v>103.49999999999999</v>
      </c>
      <c r="N655" t="s">
        <v>22571</v>
      </c>
      <c r="O655" t="s">
        <v>22569</v>
      </c>
      <c r="P655" t="str">
        <f>_xlfn.XLOOKUP(orders_final[[#This Row],[Customer ID]], customers!$A$1:$A$1001, customers!$I$1:$I$1001, 0)</f>
        <v>No</v>
      </c>
    </row>
    <row r="656" spans="1:16" x14ac:dyDescent="0.3">
      <c r="A656" t="s">
        <v>4185</v>
      </c>
      <c r="B656" s="10">
        <v>43476</v>
      </c>
      <c r="C656" t="s">
        <v>4186</v>
      </c>
      <c r="D656" t="s">
        <v>6168</v>
      </c>
      <c r="E656">
        <v>3</v>
      </c>
      <c r="F656" t="s">
        <v>4187</v>
      </c>
      <c r="G656" t="s">
        <v>4188</v>
      </c>
      <c r="H656" t="s">
        <v>19</v>
      </c>
      <c r="I656" t="s">
        <v>6193</v>
      </c>
      <c r="J656" t="s">
        <v>6187</v>
      </c>
      <c r="K656">
        <v>2.5</v>
      </c>
      <c r="L656">
        <v>22.884999999999998</v>
      </c>
      <c r="M656">
        <v>68.655000000000001</v>
      </c>
      <c r="N656" t="s">
        <v>22571</v>
      </c>
      <c r="O656" t="s">
        <v>22575</v>
      </c>
      <c r="P656" t="str">
        <f>_xlfn.XLOOKUP(orders_final[[#This Row],[Customer ID]], customers!$A$1:$A$1001, customers!$I$1:$I$1001, 0)</f>
        <v>No</v>
      </c>
    </row>
    <row r="657" spans="1:16" x14ac:dyDescent="0.3">
      <c r="A657" t="s">
        <v>4191</v>
      </c>
      <c r="B657" s="10">
        <v>43728</v>
      </c>
      <c r="C657" t="s">
        <v>4192</v>
      </c>
      <c r="D657" t="s">
        <v>6151</v>
      </c>
      <c r="E657">
        <v>2</v>
      </c>
      <c r="F657" t="s">
        <v>4193</v>
      </c>
      <c r="G657" t="s">
        <v>4194</v>
      </c>
      <c r="H657" t="s">
        <v>19</v>
      </c>
      <c r="I657" t="s">
        <v>6192</v>
      </c>
      <c r="J657" t="s">
        <v>6188</v>
      </c>
      <c r="K657">
        <v>2.5</v>
      </c>
      <c r="L657">
        <v>22.884999999999998</v>
      </c>
      <c r="M657">
        <v>45.769999999999996</v>
      </c>
      <c r="N657" t="s">
        <v>22568</v>
      </c>
      <c r="O657" t="s">
        <v>22569</v>
      </c>
      <c r="P657" t="str">
        <f>_xlfn.XLOOKUP(orders_final[[#This Row],[Customer ID]], customers!$A$1:$A$1001, customers!$I$1:$I$1001, 0)</f>
        <v>Yes</v>
      </c>
    </row>
    <row r="658" spans="1:16" x14ac:dyDescent="0.3">
      <c r="A658" t="s">
        <v>4196</v>
      </c>
      <c r="B658" s="10">
        <v>44485</v>
      </c>
      <c r="C658" t="s">
        <v>4197</v>
      </c>
      <c r="D658" t="s">
        <v>6143</v>
      </c>
      <c r="E658">
        <v>4</v>
      </c>
      <c r="F658" t="s">
        <v>4198</v>
      </c>
      <c r="G658" t="s">
        <v>4199</v>
      </c>
      <c r="H658" t="s">
        <v>19</v>
      </c>
      <c r="I658" t="s">
        <v>6195</v>
      </c>
      <c r="J658" t="s">
        <v>6187</v>
      </c>
      <c r="K658">
        <v>1</v>
      </c>
      <c r="L658">
        <v>12.95</v>
      </c>
      <c r="M658">
        <v>51.8</v>
      </c>
      <c r="N658" t="s">
        <v>22574</v>
      </c>
      <c r="O658" t="s">
        <v>22575</v>
      </c>
      <c r="P658" t="str">
        <f>_xlfn.XLOOKUP(orders_final[[#This Row],[Customer ID]], customers!$A$1:$A$1001, customers!$I$1:$I$1001, 0)</f>
        <v>No</v>
      </c>
    </row>
    <row r="659" spans="1:16" x14ac:dyDescent="0.3">
      <c r="A659" t="s">
        <v>4201</v>
      </c>
      <c r="B659" s="10">
        <v>43831</v>
      </c>
      <c r="C659" t="s">
        <v>4202</v>
      </c>
      <c r="D659" t="s">
        <v>6157</v>
      </c>
      <c r="E659">
        <v>2</v>
      </c>
      <c r="F659" t="s">
        <v>4203</v>
      </c>
      <c r="G659" t="s">
        <v>4204</v>
      </c>
      <c r="H659" t="s">
        <v>19</v>
      </c>
      <c r="I659" t="s">
        <v>6193</v>
      </c>
      <c r="J659" t="s">
        <v>6188</v>
      </c>
      <c r="K659">
        <v>0.5</v>
      </c>
      <c r="L659">
        <v>6.75</v>
      </c>
      <c r="M659">
        <v>13.5</v>
      </c>
      <c r="N659" t="s">
        <v>22571</v>
      </c>
      <c r="O659" t="s">
        <v>22569</v>
      </c>
      <c r="P659" t="str">
        <f>_xlfn.XLOOKUP(orders_final[[#This Row],[Customer ID]], customers!$A$1:$A$1001, customers!$I$1:$I$1001, 0)</f>
        <v>Yes</v>
      </c>
    </row>
    <row r="660" spans="1:16" x14ac:dyDescent="0.3">
      <c r="A660" t="s">
        <v>4207</v>
      </c>
      <c r="B660" s="10">
        <v>44630</v>
      </c>
      <c r="C660" t="s">
        <v>4263</v>
      </c>
      <c r="D660" t="s">
        <v>6139</v>
      </c>
      <c r="E660">
        <v>3</v>
      </c>
      <c r="F660" t="s">
        <v>4264</v>
      </c>
      <c r="G660" t="s">
        <v>4265</v>
      </c>
      <c r="H660" t="s">
        <v>19</v>
      </c>
      <c r="I660" t="s">
        <v>6194</v>
      </c>
      <c r="J660" t="s">
        <v>6188</v>
      </c>
      <c r="K660">
        <v>0.5</v>
      </c>
      <c r="L660">
        <v>8.25</v>
      </c>
      <c r="M660">
        <v>24.75</v>
      </c>
      <c r="N660" t="s">
        <v>22570</v>
      </c>
      <c r="O660" t="s">
        <v>22569</v>
      </c>
      <c r="P660" t="str">
        <f>_xlfn.XLOOKUP(orders_final[[#This Row],[Customer ID]], customers!$A$1:$A$1001, customers!$I$1:$I$1001, 0)</f>
        <v>Yes</v>
      </c>
    </row>
    <row r="661" spans="1:16" x14ac:dyDescent="0.3">
      <c r="A661" t="s">
        <v>4211</v>
      </c>
      <c r="B661" s="10">
        <v>44693</v>
      </c>
      <c r="C661" t="s">
        <v>4212</v>
      </c>
      <c r="D661" t="s">
        <v>6168</v>
      </c>
      <c r="E661">
        <v>2</v>
      </c>
      <c r="F661" t="s">
        <v>4213</v>
      </c>
      <c r="G661" t="s">
        <v>4214</v>
      </c>
      <c r="H661" t="s">
        <v>318</v>
      </c>
      <c r="I661" t="s">
        <v>6193</v>
      </c>
      <c r="J661" t="s">
        <v>6187</v>
      </c>
      <c r="K661">
        <v>2.5</v>
      </c>
      <c r="L661">
        <v>22.884999999999998</v>
      </c>
      <c r="M661">
        <v>45.769999999999996</v>
      </c>
      <c r="N661" t="s">
        <v>22571</v>
      </c>
      <c r="O661" t="s">
        <v>22575</v>
      </c>
      <c r="P661" t="str">
        <f>_xlfn.XLOOKUP(orders_final[[#This Row],[Customer ID]], customers!$A$1:$A$1001, customers!$I$1:$I$1001, 0)</f>
        <v>Yes</v>
      </c>
    </row>
    <row r="662" spans="1:16" x14ac:dyDescent="0.3">
      <c r="A662" t="s">
        <v>4217</v>
      </c>
      <c r="B662" s="10">
        <v>44084</v>
      </c>
      <c r="C662" t="s">
        <v>4218</v>
      </c>
      <c r="D662" t="s">
        <v>6176</v>
      </c>
      <c r="E662">
        <v>6</v>
      </c>
      <c r="F662" t="s">
        <v>4219</v>
      </c>
      <c r="G662" t="s">
        <v>4220</v>
      </c>
      <c r="H662" t="s">
        <v>19</v>
      </c>
      <c r="I662" t="s">
        <v>6194</v>
      </c>
      <c r="J662" t="s">
        <v>6186</v>
      </c>
      <c r="K662">
        <v>0.5</v>
      </c>
      <c r="L662">
        <v>8.91</v>
      </c>
      <c r="M662">
        <v>53.46</v>
      </c>
      <c r="N662" t="s">
        <v>22570</v>
      </c>
      <c r="O662" t="s">
        <v>22572</v>
      </c>
      <c r="P662" t="str">
        <f>_xlfn.XLOOKUP(orders_final[[#This Row],[Customer ID]], customers!$A$1:$A$1001, customers!$I$1:$I$1001, 0)</f>
        <v>No</v>
      </c>
    </row>
    <row r="663" spans="1:16" x14ac:dyDescent="0.3">
      <c r="A663" t="s">
        <v>4223</v>
      </c>
      <c r="B663" s="10">
        <v>44485</v>
      </c>
      <c r="C663" t="s">
        <v>4224</v>
      </c>
      <c r="D663" t="s">
        <v>6152</v>
      </c>
      <c r="E663">
        <v>6</v>
      </c>
      <c r="F663" t="s">
        <v>4225</v>
      </c>
      <c r="G663" t="s">
        <v>4226</v>
      </c>
      <c r="H663" t="s">
        <v>19</v>
      </c>
      <c r="I663" t="s">
        <v>6193</v>
      </c>
      <c r="J663" t="s">
        <v>6188</v>
      </c>
      <c r="K663">
        <v>0.2</v>
      </c>
      <c r="L663">
        <v>3.375</v>
      </c>
      <c r="M663">
        <v>20.25</v>
      </c>
      <c r="N663" t="s">
        <v>22571</v>
      </c>
      <c r="O663" t="s">
        <v>22569</v>
      </c>
      <c r="P663" t="str">
        <f>_xlfn.XLOOKUP(orders_final[[#This Row],[Customer ID]], customers!$A$1:$A$1001, customers!$I$1:$I$1001, 0)</f>
        <v>Yes</v>
      </c>
    </row>
    <row r="664" spans="1:16" x14ac:dyDescent="0.3">
      <c r="A664" t="s">
        <v>4229</v>
      </c>
      <c r="B664" s="10">
        <v>44364</v>
      </c>
      <c r="C664" t="s">
        <v>4230</v>
      </c>
      <c r="D664" t="s">
        <v>6165</v>
      </c>
      <c r="E664">
        <v>5</v>
      </c>
      <c r="F664" t="s">
        <v>4231</v>
      </c>
      <c r="G664" t="s">
        <v>4232</v>
      </c>
      <c r="H664" t="s">
        <v>19</v>
      </c>
      <c r="I664" t="s">
        <v>6195</v>
      </c>
      <c r="J664" t="s">
        <v>6187</v>
      </c>
      <c r="K664">
        <v>2.5</v>
      </c>
      <c r="L664">
        <v>29.784999999999997</v>
      </c>
      <c r="M664">
        <v>148.92499999999998</v>
      </c>
      <c r="N664" t="s">
        <v>22574</v>
      </c>
      <c r="O664" t="s">
        <v>22575</v>
      </c>
      <c r="P664" t="str">
        <f>_xlfn.XLOOKUP(orders_final[[#This Row],[Customer ID]], customers!$A$1:$A$1001, customers!$I$1:$I$1001, 0)</f>
        <v>No</v>
      </c>
    </row>
    <row r="665" spans="1:16" x14ac:dyDescent="0.3">
      <c r="A665" t="s">
        <v>4234</v>
      </c>
      <c r="B665" s="10">
        <v>43554</v>
      </c>
      <c r="C665" t="s">
        <v>4235</v>
      </c>
      <c r="D665" t="s">
        <v>6155</v>
      </c>
      <c r="E665">
        <v>6</v>
      </c>
      <c r="F665" t="s">
        <v>4236</v>
      </c>
      <c r="G665" t="s">
        <v>4237</v>
      </c>
      <c r="H665" t="s">
        <v>19</v>
      </c>
      <c r="I665" t="s">
        <v>6193</v>
      </c>
      <c r="J665" t="s">
        <v>6188</v>
      </c>
      <c r="K665">
        <v>1</v>
      </c>
      <c r="L665">
        <v>11.25</v>
      </c>
      <c r="M665">
        <v>67.5</v>
      </c>
      <c r="N665" t="s">
        <v>22571</v>
      </c>
      <c r="O665" t="s">
        <v>22569</v>
      </c>
      <c r="P665" t="str">
        <f>_xlfn.XLOOKUP(orders_final[[#This Row],[Customer ID]], customers!$A$1:$A$1001, customers!$I$1:$I$1001, 0)</f>
        <v>No</v>
      </c>
    </row>
    <row r="666" spans="1:16" x14ac:dyDescent="0.3">
      <c r="A666" t="s">
        <v>4239</v>
      </c>
      <c r="B666" s="10">
        <v>44549</v>
      </c>
      <c r="C666" t="s">
        <v>4240</v>
      </c>
      <c r="D666" t="s">
        <v>6183</v>
      </c>
      <c r="E666">
        <v>6</v>
      </c>
      <c r="F666" t="s">
        <v>4241</v>
      </c>
      <c r="G666" t="s">
        <v>4242</v>
      </c>
      <c r="H666" t="s">
        <v>19</v>
      </c>
      <c r="I666" t="s">
        <v>6194</v>
      </c>
      <c r="J666" t="s">
        <v>6187</v>
      </c>
      <c r="K666">
        <v>1</v>
      </c>
      <c r="L666">
        <v>12.15</v>
      </c>
      <c r="M666">
        <v>72.900000000000006</v>
      </c>
      <c r="N666" t="s">
        <v>22570</v>
      </c>
      <c r="O666" t="s">
        <v>22575</v>
      </c>
      <c r="P666" t="str">
        <f>_xlfn.XLOOKUP(orders_final[[#This Row],[Customer ID]], customers!$A$1:$A$1001, customers!$I$1:$I$1001, 0)</f>
        <v>No</v>
      </c>
    </row>
    <row r="667" spans="1:16" x14ac:dyDescent="0.3">
      <c r="A667" t="s">
        <v>4239</v>
      </c>
      <c r="B667" s="10">
        <v>44549</v>
      </c>
      <c r="C667" t="s">
        <v>4240</v>
      </c>
      <c r="D667" t="s">
        <v>6150</v>
      </c>
      <c r="E667">
        <v>2</v>
      </c>
      <c r="F667" t="s">
        <v>4241</v>
      </c>
      <c r="G667" t="s">
        <v>4242</v>
      </c>
      <c r="H667" t="s">
        <v>19</v>
      </c>
      <c r="I667" t="s">
        <v>6195</v>
      </c>
      <c r="J667" t="s">
        <v>6187</v>
      </c>
      <c r="K667">
        <v>0.2</v>
      </c>
      <c r="L667">
        <v>3.8849999999999998</v>
      </c>
      <c r="M667">
        <v>7.77</v>
      </c>
      <c r="N667" t="s">
        <v>22574</v>
      </c>
      <c r="O667" t="s">
        <v>22575</v>
      </c>
      <c r="P667" t="str">
        <f>_xlfn.XLOOKUP(orders_final[[#This Row],[Customer ID]], customers!$A$1:$A$1001, customers!$I$1:$I$1001, 0)</f>
        <v>No</v>
      </c>
    </row>
    <row r="668" spans="1:16" x14ac:dyDescent="0.3">
      <c r="A668" t="s">
        <v>4250</v>
      </c>
      <c r="B668" s="10">
        <v>43987</v>
      </c>
      <c r="C668" t="s">
        <v>4251</v>
      </c>
      <c r="D668" t="s">
        <v>6168</v>
      </c>
      <c r="E668">
        <v>4</v>
      </c>
      <c r="F668" t="s">
        <v>4252</v>
      </c>
      <c r="G668" t="s">
        <v>4253</v>
      </c>
      <c r="H668" t="s">
        <v>19</v>
      </c>
      <c r="I668" t="s">
        <v>6193</v>
      </c>
      <c r="J668" t="s">
        <v>6187</v>
      </c>
      <c r="K668">
        <v>2.5</v>
      </c>
      <c r="L668">
        <v>22.884999999999998</v>
      </c>
      <c r="M668">
        <v>91.539999999999992</v>
      </c>
      <c r="N668" t="s">
        <v>22571</v>
      </c>
      <c r="O668" t="s">
        <v>22575</v>
      </c>
      <c r="P668" t="str">
        <f>_xlfn.XLOOKUP(orders_final[[#This Row],[Customer ID]], customers!$A$1:$A$1001, customers!$I$1:$I$1001, 0)</f>
        <v>No</v>
      </c>
    </row>
    <row r="669" spans="1:16" x14ac:dyDescent="0.3">
      <c r="A669" t="s">
        <v>4256</v>
      </c>
      <c r="B669" s="10">
        <v>44451</v>
      </c>
      <c r="C669" t="s">
        <v>4257</v>
      </c>
      <c r="D669" t="s">
        <v>6147</v>
      </c>
      <c r="E669">
        <v>6</v>
      </c>
      <c r="F669" t="s">
        <v>4258</v>
      </c>
      <c r="G669" t="s">
        <v>4259</v>
      </c>
      <c r="H669" t="s">
        <v>318</v>
      </c>
      <c r="I669" t="s">
        <v>6193</v>
      </c>
      <c r="J669" t="s">
        <v>6187</v>
      </c>
      <c r="K669">
        <v>1</v>
      </c>
      <c r="L669">
        <v>9.9499999999999993</v>
      </c>
      <c r="M669">
        <v>59.699999999999996</v>
      </c>
      <c r="N669" t="s">
        <v>22571</v>
      </c>
      <c r="O669" t="s">
        <v>22575</v>
      </c>
      <c r="P669" t="str">
        <f>_xlfn.XLOOKUP(orders_final[[#This Row],[Customer ID]], customers!$A$1:$A$1001, customers!$I$1:$I$1001, 0)</f>
        <v>No</v>
      </c>
    </row>
    <row r="670" spans="1:16" x14ac:dyDescent="0.3">
      <c r="A670" t="s">
        <v>4262</v>
      </c>
      <c r="B670" s="10">
        <v>44636</v>
      </c>
      <c r="C670" t="s">
        <v>4263</v>
      </c>
      <c r="D670" t="s">
        <v>6142</v>
      </c>
      <c r="E670">
        <v>5</v>
      </c>
      <c r="F670" t="s">
        <v>4264</v>
      </c>
      <c r="G670" t="s">
        <v>4265</v>
      </c>
      <c r="H670" t="s">
        <v>19</v>
      </c>
      <c r="I670" t="s">
        <v>6192</v>
      </c>
      <c r="J670" t="s">
        <v>6186</v>
      </c>
      <c r="K670">
        <v>2.5</v>
      </c>
      <c r="L670">
        <v>27.484999999999996</v>
      </c>
      <c r="M670">
        <v>137.42499999999998</v>
      </c>
      <c r="N670" t="s">
        <v>22568</v>
      </c>
      <c r="O670" t="s">
        <v>22572</v>
      </c>
      <c r="P670" t="str">
        <f>_xlfn.XLOOKUP(orders_final[[#This Row],[Customer ID]], customers!$A$1:$A$1001, customers!$I$1:$I$1001, 0)</f>
        <v>Yes</v>
      </c>
    </row>
    <row r="671" spans="1:16" x14ac:dyDescent="0.3">
      <c r="A671" t="s">
        <v>4268</v>
      </c>
      <c r="B671" s="10">
        <v>44551</v>
      </c>
      <c r="C671" t="s">
        <v>4269</v>
      </c>
      <c r="D671" t="s">
        <v>6181</v>
      </c>
      <c r="E671">
        <v>2</v>
      </c>
      <c r="F671" t="s">
        <v>4270</v>
      </c>
      <c r="G671" t="s">
        <v>4271</v>
      </c>
      <c r="H671" t="s">
        <v>19</v>
      </c>
      <c r="I671" t="s">
        <v>6195</v>
      </c>
      <c r="J671" t="s">
        <v>6188</v>
      </c>
      <c r="K671">
        <v>2.5</v>
      </c>
      <c r="L671">
        <v>33.464999999999996</v>
      </c>
      <c r="M671">
        <v>66.929999999999993</v>
      </c>
      <c r="N671" t="s">
        <v>22574</v>
      </c>
      <c r="O671" t="s">
        <v>22569</v>
      </c>
      <c r="P671" t="str">
        <f>_xlfn.XLOOKUP(orders_final[[#This Row],[Customer ID]], customers!$A$1:$A$1001, customers!$I$1:$I$1001, 0)</f>
        <v>No</v>
      </c>
    </row>
    <row r="672" spans="1:16" x14ac:dyDescent="0.3">
      <c r="A672" t="s">
        <v>4274</v>
      </c>
      <c r="B672" s="10">
        <v>43606</v>
      </c>
      <c r="C672" t="s">
        <v>4275</v>
      </c>
      <c r="D672" t="s">
        <v>6159</v>
      </c>
      <c r="E672">
        <v>3</v>
      </c>
      <c r="F672" t="s">
        <v>4276</v>
      </c>
      <c r="G672" t="s">
        <v>4277</v>
      </c>
      <c r="H672" t="s">
        <v>19</v>
      </c>
      <c r="I672" t="s">
        <v>6195</v>
      </c>
      <c r="J672" t="s">
        <v>6188</v>
      </c>
      <c r="K672">
        <v>0.2</v>
      </c>
      <c r="L672">
        <v>4.3650000000000002</v>
      </c>
      <c r="M672">
        <v>13.095000000000001</v>
      </c>
      <c r="N672" t="s">
        <v>22574</v>
      </c>
      <c r="O672" t="s">
        <v>22569</v>
      </c>
      <c r="P672" t="str">
        <f>_xlfn.XLOOKUP(orders_final[[#This Row],[Customer ID]], customers!$A$1:$A$1001, customers!$I$1:$I$1001, 0)</f>
        <v>Yes</v>
      </c>
    </row>
    <row r="673" spans="1:16" x14ac:dyDescent="0.3">
      <c r="A673" t="s">
        <v>4280</v>
      </c>
      <c r="B673" s="10">
        <v>44495</v>
      </c>
      <c r="C673" t="s">
        <v>4281</v>
      </c>
      <c r="D673" t="s">
        <v>6179</v>
      </c>
      <c r="E673">
        <v>5</v>
      </c>
      <c r="F673" t="s">
        <v>4282</v>
      </c>
      <c r="G673" t="s">
        <v>4283</v>
      </c>
      <c r="H673" t="s">
        <v>19</v>
      </c>
      <c r="I673" t="s">
        <v>6192</v>
      </c>
      <c r="J673" t="s">
        <v>6186</v>
      </c>
      <c r="K673">
        <v>1</v>
      </c>
      <c r="L673">
        <v>11.95</v>
      </c>
      <c r="M673">
        <v>59.75</v>
      </c>
      <c r="N673" t="s">
        <v>22568</v>
      </c>
      <c r="O673" t="s">
        <v>22572</v>
      </c>
      <c r="P673" t="str">
        <f>_xlfn.XLOOKUP(orders_final[[#This Row],[Customer ID]], customers!$A$1:$A$1001, customers!$I$1:$I$1001, 0)</f>
        <v>No</v>
      </c>
    </row>
    <row r="674" spans="1:16" x14ac:dyDescent="0.3">
      <c r="A674" t="s">
        <v>4286</v>
      </c>
      <c r="B674" s="10">
        <v>43916</v>
      </c>
      <c r="C674" t="s">
        <v>4287</v>
      </c>
      <c r="D674" t="s">
        <v>6160</v>
      </c>
      <c r="E674">
        <v>5</v>
      </c>
      <c r="F674" t="s">
        <v>4288</v>
      </c>
      <c r="G674" t="s">
        <v>4289</v>
      </c>
      <c r="H674" t="s">
        <v>19</v>
      </c>
      <c r="I674" t="s">
        <v>6195</v>
      </c>
      <c r="J674" t="s">
        <v>6188</v>
      </c>
      <c r="K674">
        <v>0.5</v>
      </c>
      <c r="L674">
        <v>8.73</v>
      </c>
      <c r="M674">
        <v>43.650000000000006</v>
      </c>
      <c r="N674" t="s">
        <v>22574</v>
      </c>
      <c r="O674" t="s">
        <v>22569</v>
      </c>
      <c r="P674" t="str">
        <f>_xlfn.XLOOKUP(orders_final[[#This Row],[Customer ID]], customers!$A$1:$A$1001, customers!$I$1:$I$1001, 0)</f>
        <v>Yes</v>
      </c>
    </row>
    <row r="675" spans="1:16" x14ac:dyDescent="0.3">
      <c r="A675" t="s">
        <v>4291</v>
      </c>
      <c r="B675" s="10">
        <v>44118</v>
      </c>
      <c r="C675" t="s">
        <v>4292</v>
      </c>
      <c r="D675" t="s">
        <v>6141</v>
      </c>
      <c r="E675">
        <v>6</v>
      </c>
      <c r="F675" t="s">
        <v>4293</v>
      </c>
      <c r="G675" t="s">
        <v>4294</v>
      </c>
      <c r="H675" t="s">
        <v>19</v>
      </c>
      <c r="I675" t="s">
        <v>6194</v>
      </c>
      <c r="J675" t="s">
        <v>6188</v>
      </c>
      <c r="K675">
        <v>1</v>
      </c>
      <c r="L675">
        <v>13.75</v>
      </c>
      <c r="M675">
        <v>82.5</v>
      </c>
      <c r="N675" t="s">
        <v>22570</v>
      </c>
      <c r="O675" t="s">
        <v>22569</v>
      </c>
      <c r="P675" t="str">
        <f>_xlfn.XLOOKUP(orders_final[[#This Row],[Customer ID]], customers!$A$1:$A$1001, customers!$I$1:$I$1001, 0)</f>
        <v>Yes</v>
      </c>
    </row>
    <row r="676" spans="1:16" x14ac:dyDescent="0.3">
      <c r="A676" t="s">
        <v>4297</v>
      </c>
      <c r="B676" s="10">
        <v>44543</v>
      </c>
      <c r="C676" t="s">
        <v>4298</v>
      </c>
      <c r="D676" t="s">
        <v>6182</v>
      </c>
      <c r="E676">
        <v>6</v>
      </c>
      <c r="F676" t="s">
        <v>4299</v>
      </c>
      <c r="G676" t="s">
        <v>4300</v>
      </c>
      <c r="H676" t="s">
        <v>19</v>
      </c>
      <c r="I676" t="s">
        <v>6193</v>
      </c>
      <c r="J676" t="s">
        <v>6186</v>
      </c>
      <c r="K676">
        <v>2.5</v>
      </c>
      <c r="L676">
        <v>29.784999999999997</v>
      </c>
      <c r="M676">
        <v>178.70999999999998</v>
      </c>
      <c r="N676" t="s">
        <v>22571</v>
      </c>
      <c r="O676" t="s">
        <v>22572</v>
      </c>
      <c r="P676" t="str">
        <f>_xlfn.XLOOKUP(orders_final[[#This Row],[Customer ID]], customers!$A$1:$A$1001, customers!$I$1:$I$1001, 0)</f>
        <v>Yes</v>
      </c>
    </row>
    <row r="677" spans="1:16" x14ac:dyDescent="0.3">
      <c r="A677" t="s">
        <v>4303</v>
      </c>
      <c r="B677" s="10">
        <v>44263</v>
      </c>
      <c r="C677" t="s">
        <v>4304</v>
      </c>
      <c r="D677" t="s">
        <v>6165</v>
      </c>
      <c r="E677">
        <v>4</v>
      </c>
      <c r="F677" t="s">
        <v>4305</v>
      </c>
      <c r="G677" t="s">
        <v>22573</v>
      </c>
      <c r="H677" t="s">
        <v>19</v>
      </c>
      <c r="I677" t="s">
        <v>6195</v>
      </c>
      <c r="J677" t="s">
        <v>6187</v>
      </c>
      <c r="K677">
        <v>2.5</v>
      </c>
      <c r="L677">
        <v>29.784999999999997</v>
      </c>
      <c r="M677">
        <v>119.13999999999999</v>
      </c>
      <c r="N677" t="s">
        <v>22574</v>
      </c>
      <c r="O677" t="s">
        <v>22575</v>
      </c>
      <c r="P677" t="str">
        <f>_xlfn.XLOOKUP(orders_final[[#This Row],[Customer ID]], customers!$A$1:$A$1001, customers!$I$1:$I$1001, 0)</f>
        <v>Yes</v>
      </c>
    </row>
    <row r="678" spans="1:16" x14ac:dyDescent="0.3">
      <c r="A678" t="s">
        <v>4308</v>
      </c>
      <c r="B678" s="10">
        <v>44217</v>
      </c>
      <c r="C678" t="s">
        <v>4309</v>
      </c>
      <c r="D678" t="s">
        <v>6161</v>
      </c>
      <c r="E678">
        <v>5</v>
      </c>
      <c r="F678" t="s">
        <v>4310</v>
      </c>
      <c r="G678" t="s">
        <v>22573</v>
      </c>
      <c r="H678" t="s">
        <v>19</v>
      </c>
      <c r="I678" t="s">
        <v>6195</v>
      </c>
      <c r="J678" t="s">
        <v>6186</v>
      </c>
      <c r="K678">
        <v>0.5</v>
      </c>
      <c r="L678">
        <v>9.51</v>
      </c>
      <c r="M678">
        <v>47.55</v>
      </c>
      <c r="N678" t="s">
        <v>22574</v>
      </c>
      <c r="O678" t="s">
        <v>22572</v>
      </c>
      <c r="P678" t="str">
        <f>_xlfn.XLOOKUP(orders_final[[#This Row],[Customer ID]], customers!$A$1:$A$1001, customers!$I$1:$I$1001, 0)</f>
        <v>No</v>
      </c>
    </row>
    <row r="679" spans="1:16" x14ac:dyDescent="0.3">
      <c r="A679" t="s">
        <v>4313</v>
      </c>
      <c r="B679" s="10">
        <v>44206</v>
      </c>
      <c r="C679" t="s">
        <v>4314</v>
      </c>
      <c r="D679" t="s">
        <v>6160</v>
      </c>
      <c r="E679">
        <v>5</v>
      </c>
      <c r="F679" t="s">
        <v>4315</v>
      </c>
      <c r="G679" t="s">
        <v>4316</v>
      </c>
      <c r="H679" t="s">
        <v>318</v>
      </c>
      <c r="I679" t="s">
        <v>6195</v>
      </c>
      <c r="J679" t="s">
        <v>6188</v>
      </c>
      <c r="K679">
        <v>0.5</v>
      </c>
      <c r="L679">
        <v>8.73</v>
      </c>
      <c r="M679">
        <v>43.650000000000006</v>
      </c>
      <c r="N679" t="s">
        <v>22574</v>
      </c>
      <c r="O679" t="s">
        <v>22569</v>
      </c>
      <c r="P679" t="str">
        <f>_xlfn.XLOOKUP(orders_final[[#This Row],[Customer ID]], customers!$A$1:$A$1001, customers!$I$1:$I$1001, 0)</f>
        <v>No</v>
      </c>
    </row>
    <row r="680" spans="1:16" x14ac:dyDescent="0.3">
      <c r="A680" t="s">
        <v>4319</v>
      </c>
      <c r="B680" s="10">
        <v>44281</v>
      </c>
      <c r="C680" t="s">
        <v>4320</v>
      </c>
      <c r="D680" t="s">
        <v>6182</v>
      </c>
      <c r="E680">
        <v>6</v>
      </c>
      <c r="F680" t="s">
        <v>4321</v>
      </c>
      <c r="G680" t="s">
        <v>4322</v>
      </c>
      <c r="H680" t="s">
        <v>19</v>
      </c>
      <c r="I680" t="s">
        <v>6193</v>
      </c>
      <c r="J680" t="s">
        <v>6186</v>
      </c>
      <c r="K680">
        <v>2.5</v>
      </c>
      <c r="L680">
        <v>29.784999999999997</v>
      </c>
      <c r="M680">
        <v>178.70999999999998</v>
      </c>
      <c r="N680" t="s">
        <v>22571</v>
      </c>
      <c r="O680" t="s">
        <v>22572</v>
      </c>
      <c r="P680" t="str">
        <f>_xlfn.XLOOKUP(orders_final[[#This Row],[Customer ID]], customers!$A$1:$A$1001, customers!$I$1:$I$1001, 0)</f>
        <v>Yes</v>
      </c>
    </row>
    <row r="681" spans="1:16" x14ac:dyDescent="0.3">
      <c r="A681" t="s">
        <v>4325</v>
      </c>
      <c r="B681" s="10">
        <v>44645</v>
      </c>
      <c r="C681" t="s">
        <v>4326</v>
      </c>
      <c r="D681" t="s">
        <v>6142</v>
      </c>
      <c r="E681">
        <v>1</v>
      </c>
      <c r="F681" t="s">
        <v>4327</v>
      </c>
      <c r="G681" t="s">
        <v>4328</v>
      </c>
      <c r="H681" t="s">
        <v>28</v>
      </c>
      <c r="I681" t="s">
        <v>6192</v>
      </c>
      <c r="J681" t="s">
        <v>6186</v>
      </c>
      <c r="K681">
        <v>2.5</v>
      </c>
      <c r="L681">
        <v>27.484999999999996</v>
      </c>
      <c r="M681">
        <v>27.484999999999996</v>
      </c>
      <c r="N681" t="s">
        <v>22568</v>
      </c>
      <c r="O681" t="s">
        <v>22572</v>
      </c>
      <c r="P681" t="str">
        <f>_xlfn.XLOOKUP(orders_final[[#This Row],[Customer ID]], customers!$A$1:$A$1001, customers!$I$1:$I$1001, 0)</f>
        <v>No</v>
      </c>
    </row>
    <row r="682" spans="1:16" x14ac:dyDescent="0.3">
      <c r="A682" t="s">
        <v>4331</v>
      </c>
      <c r="B682" s="10">
        <v>44399</v>
      </c>
      <c r="C682" t="s">
        <v>4332</v>
      </c>
      <c r="D682" t="s">
        <v>6155</v>
      </c>
      <c r="E682">
        <v>5</v>
      </c>
      <c r="F682" t="s">
        <v>4333</v>
      </c>
      <c r="G682" t="s">
        <v>4334</v>
      </c>
      <c r="H682" t="s">
        <v>19</v>
      </c>
      <c r="I682" t="s">
        <v>6193</v>
      </c>
      <c r="J682" t="s">
        <v>6188</v>
      </c>
      <c r="K682">
        <v>1</v>
      </c>
      <c r="L682">
        <v>11.25</v>
      </c>
      <c r="M682">
        <v>56.25</v>
      </c>
      <c r="N682" t="s">
        <v>22571</v>
      </c>
      <c r="O682" t="s">
        <v>22569</v>
      </c>
      <c r="P682" t="str">
        <f>_xlfn.XLOOKUP(orders_final[[#This Row],[Customer ID]], customers!$A$1:$A$1001, customers!$I$1:$I$1001, 0)</f>
        <v>No</v>
      </c>
    </row>
    <row r="683" spans="1:16" x14ac:dyDescent="0.3">
      <c r="A683" t="s">
        <v>4336</v>
      </c>
      <c r="B683" s="10">
        <v>44080</v>
      </c>
      <c r="C683" t="s">
        <v>4337</v>
      </c>
      <c r="D683" t="s">
        <v>6145</v>
      </c>
      <c r="E683">
        <v>2</v>
      </c>
      <c r="F683" t="s">
        <v>4338</v>
      </c>
      <c r="G683" t="s">
        <v>4339</v>
      </c>
      <c r="H683" t="s">
        <v>28</v>
      </c>
      <c r="I683" t="s">
        <v>6195</v>
      </c>
      <c r="J683" t="s">
        <v>6186</v>
      </c>
      <c r="K683">
        <v>0.2</v>
      </c>
      <c r="L683">
        <v>4.7549999999999999</v>
      </c>
      <c r="M683">
        <v>9.51</v>
      </c>
      <c r="N683" t="s">
        <v>22574</v>
      </c>
      <c r="O683" t="s">
        <v>22572</v>
      </c>
      <c r="P683" t="str">
        <f>_xlfn.XLOOKUP(orders_final[[#This Row],[Customer ID]], customers!$A$1:$A$1001, customers!$I$1:$I$1001, 0)</f>
        <v>Yes</v>
      </c>
    </row>
    <row r="684" spans="1:16" x14ac:dyDescent="0.3">
      <c r="A684" t="s">
        <v>4342</v>
      </c>
      <c r="B684" s="10">
        <v>43827</v>
      </c>
      <c r="C684" t="s">
        <v>4343</v>
      </c>
      <c r="D684" t="s">
        <v>6156</v>
      </c>
      <c r="E684">
        <v>2</v>
      </c>
      <c r="F684" t="s">
        <v>4344</v>
      </c>
      <c r="G684" t="s">
        <v>4345</v>
      </c>
      <c r="H684" t="s">
        <v>19</v>
      </c>
      <c r="I684" t="s">
        <v>6194</v>
      </c>
      <c r="J684" t="s">
        <v>6188</v>
      </c>
      <c r="K684">
        <v>0.2</v>
      </c>
      <c r="L684">
        <v>4.125</v>
      </c>
      <c r="M684">
        <v>8.25</v>
      </c>
      <c r="N684" t="s">
        <v>22570</v>
      </c>
      <c r="O684" t="s">
        <v>22569</v>
      </c>
      <c r="P684" t="str">
        <f>_xlfn.XLOOKUP(orders_final[[#This Row],[Customer ID]], customers!$A$1:$A$1001, customers!$I$1:$I$1001, 0)</f>
        <v>Yes</v>
      </c>
    </row>
    <row r="685" spans="1:16" x14ac:dyDescent="0.3">
      <c r="A685" t="s">
        <v>4348</v>
      </c>
      <c r="B685" s="10">
        <v>43941</v>
      </c>
      <c r="C685" t="s">
        <v>4349</v>
      </c>
      <c r="D685" t="s">
        <v>6169</v>
      </c>
      <c r="E685">
        <v>6</v>
      </c>
      <c r="F685" t="s">
        <v>4350</v>
      </c>
      <c r="G685" t="s">
        <v>4351</v>
      </c>
      <c r="H685" t="s">
        <v>19</v>
      </c>
      <c r="I685" t="s">
        <v>6195</v>
      </c>
      <c r="J685" t="s">
        <v>6187</v>
      </c>
      <c r="K685">
        <v>0.5</v>
      </c>
      <c r="L685">
        <v>7.77</v>
      </c>
      <c r="M685">
        <v>46.62</v>
      </c>
      <c r="N685" t="s">
        <v>22574</v>
      </c>
      <c r="O685" t="s">
        <v>22575</v>
      </c>
      <c r="P685" t="str">
        <f>_xlfn.XLOOKUP(orders_final[[#This Row],[Customer ID]], customers!$A$1:$A$1001, customers!$I$1:$I$1001, 0)</f>
        <v>No</v>
      </c>
    </row>
    <row r="686" spans="1:16" x14ac:dyDescent="0.3">
      <c r="A686" t="s">
        <v>4354</v>
      </c>
      <c r="B686" s="10">
        <v>43517</v>
      </c>
      <c r="C686" t="s">
        <v>4355</v>
      </c>
      <c r="D686" t="s">
        <v>6179</v>
      </c>
      <c r="E686">
        <v>6</v>
      </c>
      <c r="F686" t="s">
        <v>4356</v>
      </c>
      <c r="G686" t="s">
        <v>22573</v>
      </c>
      <c r="H686" t="s">
        <v>19</v>
      </c>
      <c r="I686" t="s">
        <v>6192</v>
      </c>
      <c r="J686" t="s">
        <v>6186</v>
      </c>
      <c r="K686">
        <v>1</v>
      </c>
      <c r="L686">
        <v>11.95</v>
      </c>
      <c r="M686">
        <v>71.699999999999989</v>
      </c>
      <c r="N686" t="s">
        <v>22568</v>
      </c>
      <c r="O686" t="s">
        <v>22572</v>
      </c>
      <c r="P686" t="str">
        <f>_xlfn.XLOOKUP(orders_final[[#This Row],[Customer ID]], customers!$A$1:$A$1001, customers!$I$1:$I$1001, 0)</f>
        <v>No</v>
      </c>
    </row>
    <row r="687" spans="1:16" x14ac:dyDescent="0.3">
      <c r="A687" t="s">
        <v>4359</v>
      </c>
      <c r="B687" s="10">
        <v>44637</v>
      </c>
      <c r="C687" t="s">
        <v>4360</v>
      </c>
      <c r="D687" t="s">
        <v>6164</v>
      </c>
      <c r="E687">
        <v>2</v>
      </c>
      <c r="F687" t="s">
        <v>4361</v>
      </c>
      <c r="G687" t="s">
        <v>4362</v>
      </c>
      <c r="H687" t="s">
        <v>19</v>
      </c>
      <c r="I687" t="s">
        <v>6195</v>
      </c>
      <c r="J687" t="s">
        <v>6186</v>
      </c>
      <c r="K687">
        <v>2.5</v>
      </c>
      <c r="L687">
        <v>36.454999999999998</v>
      </c>
      <c r="M687">
        <v>72.91</v>
      </c>
      <c r="N687" t="s">
        <v>22574</v>
      </c>
      <c r="O687" t="s">
        <v>22572</v>
      </c>
      <c r="P687" t="str">
        <f>_xlfn.XLOOKUP(orders_final[[#This Row],[Customer ID]], customers!$A$1:$A$1001, customers!$I$1:$I$1001, 0)</f>
        <v>Yes</v>
      </c>
    </row>
    <row r="688" spans="1:16" x14ac:dyDescent="0.3">
      <c r="A688" t="s">
        <v>4365</v>
      </c>
      <c r="B688" s="10">
        <v>44330</v>
      </c>
      <c r="C688" t="s">
        <v>4366</v>
      </c>
      <c r="D688" t="s">
        <v>6163</v>
      </c>
      <c r="E688">
        <v>3</v>
      </c>
      <c r="F688" t="s">
        <v>4367</v>
      </c>
      <c r="G688" t="s">
        <v>4368</v>
      </c>
      <c r="H688" t="s">
        <v>19</v>
      </c>
      <c r="I688" t="s">
        <v>6192</v>
      </c>
      <c r="J688" t="s">
        <v>6187</v>
      </c>
      <c r="K688">
        <v>0.2</v>
      </c>
      <c r="L688">
        <v>2.6849999999999996</v>
      </c>
      <c r="M688">
        <v>8.0549999999999997</v>
      </c>
      <c r="N688" t="s">
        <v>22568</v>
      </c>
      <c r="O688" t="s">
        <v>22575</v>
      </c>
      <c r="P688" t="str">
        <f>_xlfn.XLOOKUP(orders_final[[#This Row],[Customer ID]], customers!$A$1:$A$1001, customers!$I$1:$I$1001, 0)</f>
        <v>Yes</v>
      </c>
    </row>
    <row r="689" spans="1:16" x14ac:dyDescent="0.3">
      <c r="A689" t="s">
        <v>4371</v>
      </c>
      <c r="B689" s="10">
        <v>43471</v>
      </c>
      <c r="C689" t="s">
        <v>4372</v>
      </c>
      <c r="D689" t="s">
        <v>6139</v>
      </c>
      <c r="E689">
        <v>2</v>
      </c>
      <c r="F689" t="s">
        <v>4373</v>
      </c>
      <c r="G689" t="s">
        <v>4374</v>
      </c>
      <c r="H689" t="s">
        <v>19</v>
      </c>
      <c r="I689" t="s">
        <v>6194</v>
      </c>
      <c r="J689" t="s">
        <v>6188</v>
      </c>
      <c r="K689">
        <v>0.5</v>
      </c>
      <c r="L689">
        <v>8.25</v>
      </c>
      <c r="M689">
        <v>16.5</v>
      </c>
      <c r="N689" t="s">
        <v>22570</v>
      </c>
      <c r="O689" t="s">
        <v>22569</v>
      </c>
      <c r="P689" t="str">
        <f>_xlfn.XLOOKUP(orders_final[[#This Row],[Customer ID]], customers!$A$1:$A$1001, customers!$I$1:$I$1001, 0)</f>
        <v>No</v>
      </c>
    </row>
    <row r="690" spans="1:16" x14ac:dyDescent="0.3">
      <c r="A690" t="s">
        <v>4377</v>
      </c>
      <c r="B690" s="10">
        <v>43579</v>
      </c>
      <c r="C690" t="s">
        <v>4378</v>
      </c>
      <c r="D690" t="s">
        <v>6140</v>
      </c>
      <c r="E690">
        <v>5</v>
      </c>
      <c r="F690" t="s">
        <v>4379</v>
      </c>
      <c r="G690" t="s">
        <v>4380</v>
      </c>
      <c r="H690" t="s">
        <v>318</v>
      </c>
      <c r="I690" t="s">
        <v>6193</v>
      </c>
      <c r="J690" t="s">
        <v>6186</v>
      </c>
      <c r="K690">
        <v>1</v>
      </c>
      <c r="L690">
        <v>12.95</v>
      </c>
      <c r="M690">
        <v>64.75</v>
      </c>
      <c r="N690" t="s">
        <v>22571</v>
      </c>
      <c r="O690" t="s">
        <v>22572</v>
      </c>
      <c r="P690" t="str">
        <f>_xlfn.XLOOKUP(orders_final[[#This Row],[Customer ID]], customers!$A$1:$A$1001, customers!$I$1:$I$1001, 0)</f>
        <v>No</v>
      </c>
    </row>
    <row r="691" spans="1:16" x14ac:dyDescent="0.3">
      <c r="A691" t="s">
        <v>4383</v>
      </c>
      <c r="B691" s="10">
        <v>44346</v>
      </c>
      <c r="C691" t="s">
        <v>4384</v>
      </c>
      <c r="D691" t="s">
        <v>6157</v>
      </c>
      <c r="E691">
        <v>5</v>
      </c>
      <c r="F691" t="s">
        <v>4385</v>
      </c>
      <c r="G691" t="s">
        <v>4386</v>
      </c>
      <c r="H691" t="s">
        <v>19</v>
      </c>
      <c r="I691" t="s">
        <v>6193</v>
      </c>
      <c r="J691" t="s">
        <v>6188</v>
      </c>
      <c r="K691">
        <v>0.5</v>
      </c>
      <c r="L691">
        <v>6.75</v>
      </c>
      <c r="M691">
        <v>33.75</v>
      </c>
      <c r="N691" t="s">
        <v>22571</v>
      </c>
      <c r="O691" t="s">
        <v>22569</v>
      </c>
      <c r="P691" t="str">
        <f>_xlfn.XLOOKUP(orders_final[[#This Row],[Customer ID]], customers!$A$1:$A$1001, customers!$I$1:$I$1001, 0)</f>
        <v>No</v>
      </c>
    </row>
    <row r="692" spans="1:16" x14ac:dyDescent="0.3">
      <c r="A692" t="s">
        <v>4389</v>
      </c>
      <c r="B692" s="10">
        <v>44754</v>
      </c>
      <c r="C692" t="s">
        <v>4390</v>
      </c>
      <c r="D692" t="s">
        <v>6165</v>
      </c>
      <c r="E692">
        <v>6</v>
      </c>
      <c r="F692" t="s">
        <v>4391</v>
      </c>
      <c r="G692" t="s">
        <v>22573</v>
      </c>
      <c r="H692" t="s">
        <v>19</v>
      </c>
      <c r="I692" t="s">
        <v>6195</v>
      </c>
      <c r="J692" t="s">
        <v>6187</v>
      </c>
      <c r="K692">
        <v>2.5</v>
      </c>
      <c r="L692">
        <v>29.784999999999997</v>
      </c>
      <c r="M692">
        <v>178.70999999999998</v>
      </c>
      <c r="N692" t="s">
        <v>22574</v>
      </c>
      <c r="O692" t="s">
        <v>22575</v>
      </c>
      <c r="P692" t="str">
        <f>_xlfn.XLOOKUP(orders_final[[#This Row],[Customer ID]], customers!$A$1:$A$1001, customers!$I$1:$I$1001, 0)</f>
        <v>No</v>
      </c>
    </row>
    <row r="693" spans="1:16" x14ac:dyDescent="0.3">
      <c r="A693" t="s">
        <v>4393</v>
      </c>
      <c r="B693" s="10">
        <v>44227</v>
      </c>
      <c r="C693" t="s">
        <v>4434</v>
      </c>
      <c r="D693" t="s">
        <v>6155</v>
      </c>
      <c r="E693">
        <v>2</v>
      </c>
      <c r="F693" t="s">
        <v>4435</v>
      </c>
      <c r="G693" t="s">
        <v>4436</v>
      </c>
      <c r="H693" t="s">
        <v>318</v>
      </c>
      <c r="I693" t="s">
        <v>6193</v>
      </c>
      <c r="J693" t="s">
        <v>6188</v>
      </c>
      <c r="K693">
        <v>1</v>
      </c>
      <c r="L693">
        <v>11.25</v>
      </c>
      <c r="M693">
        <v>22.5</v>
      </c>
      <c r="N693" t="s">
        <v>22571</v>
      </c>
      <c r="O693" t="s">
        <v>22569</v>
      </c>
      <c r="P693" t="str">
        <f>_xlfn.XLOOKUP(orders_final[[#This Row],[Customer ID]], customers!$A$1:$A$1001, customers!$I$1:$I$1001, 0)</f>
        <v>No</v>
      </c>
    </row>
    <row r="694" spans="1:16" x14ac:dyDescent="0.3">
      <c r="A694" t="s">
        <v>4399</v>
      </c>
      <c r="B694" s="10">
        <v>43720</v>
      </c>
      <c r="C694" t="s">
        <v>4400</v>
      </c>
      <c r="D694" t="s">
        <v>6143</v>
      </c>
      <c r="E694">
        <v>1</v>
      </c>
      <c r="F694" t="s">
        <v>4401</v>
      </c>
      <c r="G694" t="s">
        <v>4402</v>
      </c>
      <c r="H694" t="s">
        <v>19</v>
      </c>
      <c r="I694" t="s">
        <v>6195</v>
      </c>
      <c r="J694" t="s">
        <v>6187</v>
      </c>
      <c r="K694">
        <v>1</v>
      </c>
      <c r="L694">
        <v>12.95</v>
      </c>
      <c r="M694">
        <v>12.95</v>
      </c>
      <c r="N694" t="s">
        <v>22574</v>
      </c>
      <c r="O694" t="s">
        <v>22575</v>
      </c>
      <c r="P694" t="str">
        <f>_xlfn.XLOOKUP(orders_final[[#This Row],[Customer ID]], customers!$A$1:$A$1001, customers!$I$1:$I$1001, 0)</f>
        <v>No</v>
      </c>
    </row>
    <row r="695" spans="1:16" x14ac:dyDescent="0.3">
      <c r="A695" t="s">
        <v>4405</v>
      </c>
      <c r="B695" s="10">
        <v>44012</v>
      </c>
      <c r="C695" t="s">
        <v>4406</v>
      </c>
      <c r="D695" t="s">
        <v>6175</v>
      </c>
      <c r="E695">
        <v>2</v>
      </c>
      <c r="F695" t="s">
        <v>4407</v>
      </c>
      <c r="G695" t="s">
        <v>4408</v>
      </c>
      <c r="H695" t="s">
        <v>19</v>
      </c>
      <c r="I695" t="s">
        <v>6193</v>
      </c>
      <c r="J695" t="s">
        <v>6188</v>
      </c>
      <c r="K695">
        <v>2.5</v>
      </c>
      <c r="L695">
        <v>25.874999999999996</v>
      </c>
      <c r="M695">
        <v>51.749999999999993</v>
      </c>
      <c r="N695" t="s">
        <v>22571</v>
      </c>
      <c r="O695" t="s">
        <v>22569</v>
      </c>
      <c r="P695" t="str">
        <f>_xlfn.XLOOKUP(orders_final[[#This Row],[Customer ID]], customers!$A$1:$A$1001, customers!$I$1:$I$1001, 0)</f>
        <v>Yes</v>
      </c>
    </row>
    <row r="696" spans="1:16" x14ac:dyDescent="0.3">
      <c r="A696" t="s">
        <v>4411</v>
      </c>
      <c r="B696" s="10">
        <v>43915</v>
      </c>
      <c r="C696" t="s">
        <v>4412</v>
      </c>
      <c r="D696" t="s">
        <v>6144</v>
      </c>
      <c r="E696">
        <v>5</v>
      </c>
      <c r="F696" t="s">
        <v>4413</v>
      </c>
      <c r="G696" t="s">
        <v>4414</v>
      </c>
      <c r="H696" t="s">
        <v>19</v>
      </c>
      <c r="I696" t="s">
        <v>6194</v>
      </c>
      <c r="J696" t="s">
        <v>6187</v>
      </c>
      <c r="K696">
        <v>0.5</v>
      </c>
      <c r="L696">
        <v>7.29</v>
      </c>
      <c r="M696">
        <v>36.450000000000003</v>
      </c>
      <c r="N696" t="s">
        <v>22570</v>
      </c>
      <c r="O696" t="s">
        <v>22575</v>
      </c>
      <c r="P696" t="str">
        <f>_xlfn.XLOOKUP(orders_final[[#This Row],[Customer ID]], customers!$A$1:$A$1001, customers!$I$1:$I$1001, 0)</f>
        <v>No</v>
      </c>
    </row>
    <row r="697" spans="1:16" x14ac:dyDescent="0.3">
      <c r="A697" t="s">
        <v>4417</v>
      </c>
      <c r="B697" s="10">
        <v>44300</v>
      </c>
      <c r="C697" t="s">
        <v>4418</v>
      </c>
      <c r="D697" t="s">
        <v>6164</v>
      </c>
      <c r="E697">
        <v>5</v>
      </c>
      <c r="F697" t="s">
        <v>4419</v>
      </c>
      <c r="G697" t="s">
        <v>4420</v>
      </c>
      <c r="H697" t="s">
        <v>19</v>
      </c>
      <c r="I697" t="s">
        <v>6195</v>
      </c>
      <c r="J697" t="s">
        <v>6186</v>
      </c>
      <c r="K697">
        <v>2.5</v>
      </c>
      <c r="L697">
        <v>36.454999999999998</v>
      </c>
      <c r="M697">
        <v>182.27499999999998</v>
      </c>
      <c r="N697" t="s">
        <v>22574</v>
      </c>
      <c r="O697" t="s">
        <v>22572</v>
      </c>
      <c r="P697" t="str">
        <f>_xlfn.XLOOKUP(orders_final[[#This Row],[Customer ID]], customers!$A$1:$A$1001, customers!$I$1:$I$1001, 0)</f>
        <v>Yes</v>
      </c>
    </row>
    <row r="698" spans="1:16" x14ac:dyDescent="0.3">
      <c r="A698" t="s">
        <v>4423</v>
      </c>
      <c r="B698" s="10">
        <v>43693</v>
      </c>
      <c r="C698" t="s">
        <v>4424</v>
      </c>
      <c r="D698" t="s">
        <v>6169</v>
      </c>
      <c r="E698">
        <v>4</v>
      </c>
      <c r="F698" t="s">
        <v>4425</v>
      </c>
      <c r="G698" t="s">
        <v>4426</v>
      </c>
      <c r="H698" t="s">
        <v>19</v>
      </c>
      <c r="I698" t="s">
        <v>6195</v>
      </c>
      <c r="J698" t="s">
        <v>6187</v>
      </c>
      <c r="K698">
        <v>0.5</v>
      </c>
      <c r="L698">
        <v>7.77</v>
      </c>
      <c r="M698">
        <v>31.08</v>
      </c>
      <c r="N698" t="s">
        <v>22574</v>
      </c>
      <c r="O698" t="s">
        <v>22575</v>
      </c>
      <c r="P698" t="str">
        <f>_xlfn.XLOOKUP(orders_final[[#This Row],[Customer ID]], customers!$A$1:$A$1001, customers!$I$1:$I$1001, 0)</f>
        <v>No</v>
      </c>
    </row>
    <row r="699" spans="1:16" x14ac:dyDescent="0.3">
      <c r="A699" t="s">
        <v>4429</v>
      </c>
      <c r="B699" s="10">
        <v>44547</v>
      </c>
      <c r="C699" t="s">
        <v>4430</v>
      </c>
      <c r="D699" t="s">
        <v>6157</v>
      </c>
      <c r="E699">
        <v>3</v>
      </c>
      <c r="F699" t="s">
        <v>4431</v>
      </c>
      <c r="G699" t="s">
        <v>22573</v>
      </c>
      <c r="H699" t="s">
        <v>318</v>
      </c>
      <c r="I699" t="s">
        <v>6193</v>
      </c>
      <c r="J699" t="s">
        <v>6188</v>
      </c>
      <c r="K699">
        <v>0.5</v>
      </c>
      <c r="L699">
        <v>6.75</v>
      </c>
      <c r="M699">
        <v>20.25</v>
      </c>
      <c r="N699" t="s">
        <v>22571</v>
      </c>
      <c r="O699" t="s">
        <v>22569</v>
      </c>
      <c r="P699" t="str">
        <f>_xlfn.XLOOKUP(orders_final[[#This Row],[Customer ID]], customers!$A$1:$A$1001, customers!$I$1:$I$1001, 0)</f>
        <v>No</v>
      </c>
    </row>
    <row r="700" spans="1:16" x14ac:dyDescent="0.3">
      <c r="A700" t="s">
        <v>4433</v>
      </c>
      <c r="B700" s="10">
        <v>43830</v>
      </c>
      <c r="C700" t="s">
        <v>4434</v>
      </c>
      <c r="D700" t="s">
        <v>6143</v>
      </c>
      <c r="E700">
        <v>2</v>
      </c>
      <c r="F700" t="s">
        <v>4435</v>
      </c>
      <c r="G700" t="s">
        <v>4436</v>
      </c>
      <c r="H700" t="s">
        <v>318</v>
      </c>
      <c r="I700" t="s">
        <v>6195</v>
      </c>
      <c r="J700" t="s">
        <v>6187</v>
      </c>
      <c r="K700">
        <v>1</v>
      </c>
      <c r="L700">
        <v>12.95</v>
      </c>
      <c r="M700">
        <v>25.9</v>
      </c>
      <c r="N700" t="s">
        <v>22574</v>
      </c>
      <c r="O700" t="s">
        <v>22575</v>
      </c>
      <c r="P700" t="str">
        <f>_xlfn.XLOOKUP(orders_final[[#This Row],[Customer ID]], customers!$A$1:$A$1001, customers!$I$1:$I$1001, 0)</f>
        <v>No</v>
      </c>
    </row>
    <row r="701" spans="1:16" x14ac:dyDescent="0.3">
      <c r="A701" t="s">
        <v>4439</v>
      </c>
      <c r="B701" s="10">
        <v>44298</v>
      </c>
      <c r="C701" t="s">
        <v>4440</v>
      </c>
      <c r="D701" t="s">
        <v>6158</v>
      </c>
      <c r="E701">
        <v>4</v>
      </c>
      <c r="F701" t="s">
        <v>4441</v>
      </c>
      <c r="G701" t="s">
        <v>4442</v>
      </c>
      <c r="H701" t="s">
        <v>19</v>
      </c>
      <c r="I701" t="s">
        <v>6193</v>
      </c>
      <c r="J701" t="s">
        <v>6187</v>
      </c>
      <c r="K701">
        <v>0.5</v>
      </c>
      <c r="L701">
        <v>5.97</v>
      </c>
      <c r="M701">
        <v>23.88</v>
      </c>
      <c r="N701" t="s">
        <v>22571</v>
      </c>
      <c r="O701" t="s">
        <v>22575</v>
      </c>
      <c r="P701" t="str">
        <f>_xlfn.XLOOKUP(orders_final[[#This Row],[Customer ID]], customers!$A$1:$A$1001, customers!$I$1:$I$1001, 0)</f>
        <v>Yes</v>
      </c>
    </row>
    <row r="702" spans="1:16" x14ac:dyDescent="0.3">
      <c r="A702" t="s">
        <v>4445</v>
      </c>
      <c r="B702" s="10">
        <v>43736</v>
      </c>
      <c r="C702" t="s">
        <v>4446</v>
      </c>
      <c r="D702" t="s">
        <v>6161</v>
      </c>
      <c r="E702">
        <v>2</v>
      </c>
      <c r="F702" t="s">
        <v>4447</v>
      </c>
      <c r="G702" t="s">
        <v>4448</v>
      </c>
      <c r="H702" t="s">
        <v>19</v>
      </c>
      <c r="I702" t="s">
        <v>6195</v>
      </c>
      <c r="J702" t="s">
        <v>6186</v>
      </c>
      <c r="K702">
        <v>0.5</v>
      </c>
      <c r="L702">
        <v>9.51</v>
      </c>
      <c r="M702">
        <v>19.02</v>
      </c>
      <c r="N702" t="s">
        <v>22574</v>
      </c>
      <c r="O702" t="s">
        <v>22572</v>
      </c>
      <c r="P702" t="str">
        <f>_xlfn.XLOOKUP(orders_final[[#This Row],[Customer ID]], customers!$A$1:$A$1001, customers!$I$1:$I$1001, 0)</f>
        <v>No</v>
      </c>
    </row>
    <row r="703" spans="1:16" x14ac:dyDescent="0.3">
      <c r="A703" t="s">
        <v>4450</v>
      </c>
      <c r="B703" s="10">
        <v>44727</v>
      </c>
      <c r="C703" t="s">
        <v>4451</v>
      </c>
      <c r="D703" t="s">
        <v>6158</v>
      </c>
      <c r="E703">
        <v>5</v>
      </c>
      <c r="F703" t="s">
        <v>4452</v>
      </c>
      <c r="G703" t="s">
        <v>4453</v>
      </c>
      <c r="H703" t="s">
        <v>318</v>
      </c>
      <c r="I703" t="s">
        <v>6193</v>
      </c>
      <c r="J703" t="s">
        <v>6187</v>
      </c>
      <c r="K703">
        <v>0.5</v>
      </c>
      <c r="L703">
        <v>5.97</v>
      </c>
      <c r="M703">
        <v>29.849999999999998</v>
      </c>
      <c r="N703" t="s">
        <v>22571</v>
      </c>
      <c r="O703" t="s">
        <v>22575</v>
      </c>
      <c r="P703" t="str">
        <f>_xlfn.XLOOKUP(orders_final[[#This Row],[Customer ID]], customers!$A$1:$A$1001, customers!$I$1:$I$1001, 0)</f>
        <v>Yes</v>
      </c>
    </row>
    <row r="704" spans="1:16" x14ac:dyDescent="0.3">
      <c r="A704" t="s">
        <v>4456</v>
      </c>
      <c r="B704" s="10">
        <v>43661</v>
      </c>
      <c r="C704" t="s">
        <v>4457</v>
      </c>
      <c r="D704" t="s">
        <v>6180</v>
      </c>
      <c r="E704">
        <v>1</v>
      </c>
      <c r="F704" t="s">
        <v>4458</v>
      </c>
      <c r="G704" t="s">
        <v>4459</v>
      </c>
      <c r="H704" t="s">
        <v>19</v>
      </c>
      <c r="I704" t="s">
        <v>6193</v>
      </c>
      <c r="J704" t="s">
        <v>6186</v>
      </c>
      <c r="K704">
        <v>0.5</v>
      </c>
      <c r="L704">
        <v>7.77</v>
      </c>
      <c r="M704">
        <v>7.77</v>
      </c>
      <c r="N704" t="s">
        <v>22571</v>
      </c>
      <c r="O704" t="s">
        <v>22572</v>
      </c>
      <c r="P704" t="str">
        <f>_xlfn.XLOOKUP(orders_final[[#This Row],[Customer ID]], customers!$A$1:$A$1001, customers!$I$1:$I$1001, 0)</f>
        <v>Yes</v>
      </c>
    </row>
    <row r="705" spans="1:16" x14ac:dyDescent="0.3">
      <c r="A705" t="s">
        <v>4461</v>
      </c>
      <c r="B705" s="10">
        <v>43506</v>
      </c>
      <c r="C705" t="s">
        <v>4462</v>
      </c>
      <c r="D705" t="s">
        <v>6165</v>
      </c>
      <c r="E705">
        <v>4</v>
      </c>
      <c r="F705" t="s">
        <v>4463</v>
      </c>
      <c r="G705" t="s">
        <v>22573</v>
      </c>
      <c r="H705" t="s">
        <v>318</v>
      </c>
      <c r="I705" t="s">
        <v>6195</v>
      </c>
      <c r="J705" t="s">
        <v>6187</v>
      </c>
      <c r="K705">
        <v>2.5</v>
      </c>
      <c r="L705">
        <v>29.784999999999997</v>
      </c>
      <c r="M705">
        <v>119.13999999999999</v>
      </c>
      <c r="N705" t="s">
        <v>22574</v>
      </c>
      <c r="O705" t="s">
        <v>22575</v>
      </c>
      <c r="P705" t="str">
        <f>_xlfn.XLOOKUP(orders_final[[#This Row],[Customer ID]], customers!$A$1:$A$1001, customers!$I$1:$I$1001, 0)</f>
        <v>Yes</v>
      </c>
    </row>
    <row r="706" spans="1:16" x14ac:dyDescent="0.3">
      <c r="A706" t="s">
        <v>4466</v>
      </c>
      <c r="B706" s="10">
        <v>44716</v>
      </c>
      <c r="C706" t="s">
        <v>4467</v>
      </c>
      <c r="D706" t="s">
        <v>6153</v>
      </c>
      <c r="E706">
        <v>6</v>
      </c>
      <c r="F706" t="s">
        <v>4468</v>
      </c>
      <c r="G706" t="s">
        <v>22573</v>
      </c>
      <c r="H706" t="s">
        <v>19</v>
      </c>
      <c r="I706" t="s">
        <v>6194</v>
      </c>
      <c r="J706" t="s">
        <v>6187</v>
      </c>
      <c r="K706">
        <v>0.2</v>
      </c>
      <c r="L706">
        <v>3.645</v>
      </c>
      <c r="M706">
        <v>21.87</v>
      </c>
      <c r="N706" t="s">
        <v>22570</v>
      </c>
      <c r="O706" t="s">
        <v>22575</v>
      </c>
      <c r="P706" t="str">
        <f>_xlfn.XLOOKUP(orders_final[[#This Row],[Customer ID]], customers!$A$1:$A$1001, customers!$I$1:$I$1001, 0)</f>
        <v>Yes</v>
      </c>
    </row>
    <row r="707" spans="1:16" x14ac:dyDescent="0.3">
      <c r="A707" t="s">
        <v>4471</v>
      </c>
      <c r="B707" s="10">
        <v>44114</v>
      </c>
      <c r="C707" t="s">
        <v>4472</v>
      </c>
      <c r="D707" t="s">
        <v>6176</v>
      </c>
      <c r="E707">
        <v>2</v>
      </c>
      <c r="F707" t="s">
        <v>4473</v>
      </c>
      <c r="G707" t="s">
        <v>4474</v>
      </c>
      <c r="H707" t="s">
        <v>19</v>
      </c>
      <c r="I707" t="s">
        <v>6194</v>
      </c>
      <c r="J707" t="s">
        <v>6186</v>
      </c>
      <c r="K707">
        <v>0.5</v>
      </c>
      <c r="L707">
        <v>8.91</v>
      </c>
      <c r="M707">
        <v>17.82</v>
      </c>
      <c r="N707" t="s">
        <v>22570</v>
      </c>
      <c r="O707" t="s">
        <v>22572</v>
      </c>
      <c r="P707" t="str">
        <f>_xlfn.XLOOKUP(orders_final[[#This Row],[Customer ID]], customers!$A$1:$A$1001, customers!$I$1:$I$1001, 0)</f>
        <v>No</v>
      </c>
    </row>
    <row r="708" spans="1:16" x14ac:dyDescent="0.3">
      <c r="A708" t="s">
        <v>4477</v>
      </c>
      <c r="B708" s="10">
        <v>44353</v>
      </c>
      <c r="C708" t="s">
        <v>4478</v>
      </c>
      <c r="D708" t="s">
        <v>6156</v>
      </c>
      <c r="E708">
        <v>3</v>
      </c>
      <c r="F708" t="s">
        <v>4479</v>
      </c>
      <c r="G708" t="s">
        <v>4480</v>
      </c>
      <c r="H708" t="s">
        <v>19</v>
      </c>
      <c r="I708" t="s">
        <v>6194</v>
      </c>
      <c r="J708" t="s">
        <v>6188</v>
      </c>
      <c r="K708">
        <v>0.2</v>
      </c>
      <c r="L708">
        <v>4.125</v>
      </c>
      <c r="M708">
        <v>12.375</v>
      </c>
      <c r="N708" t="s">
        <v>22570</v>
      </c>
      <c r="O708" t="s">
        <v>22569</v>
      </c>
      <c r="P708" t="str">
        <f>_xlfn.XLOOKUP(orders_final[[#This Row],[Customer ID]], customers!$A$1:$A$1001, customers!$I$1:$I$1001, 0)</f>
        <v>No</v>
      </c>
    </row>
    <row r="709" spans="1:16" x14ac:dyDescent="0.3">
      <c r="A709" t="s">
        <v>4483</v>
      </c>
      <c r="B709" s="10">
        <v>43540</v>
      </c>
      <c r="C709" t="s">
        <v>4484</v>
      </c>
      <c r="D709" t="s">
        <v>6143</v>
      </c>
      <c r="E709">
        <v>2</v>
      </c>
      <c r="F709" t="s">
        <v>4485</v>
      </c>
      <c r="G709" t="s">
        <v>22573</v>
      </c>
      <c r="H709" t="s">
        <v>318</v>
      </c>
      <c r="I709" t="s">
        <v>6195</v>
      </c>
      <c r="J709" t="s">
        <v>6187</v>
      </c>
      <c r="K709">
        <v>1</v>
      </c>
      <c r="L709">
        <v>12.95</v>
      </c>
      <c r="M709">
        <v>25.9</v>
      </c>
      <c r="N709" t="s">
        <v>22574</v>
      </c>
      <c r="O709" t="s">
        <v>22575</v>
      </c>
      <c r="P709" t="str">
        <f>_xlfn.XLOOKUP(orders_final[[#This Row],[Customer ID]], customers!$A$1:$A$1001, customers!$I$1:$I$1001, 0)</f>
        <v>No</v>
      </c>
    </row>
    <row r="710" spans="1:16" x14ac:dyDescent="0.3">
      <c r="A710" t="s">
        <v>4488</v>
      </c>
      <c r="B710" s="10">
        <v>43804</v>
      </c>
      <c r="C710" t="s">
        <v>4489</v>
      </c>
      <c r="D710" t="s">
        <v>6157</v>
      </c>
      <c r="E710">
        <v>2</v>
      </c>
      <c r="F710" t="s">
        <v>4490</v>
      </c>
      <c r="G710" t="s">
        <v>4491</v>
      </c>
      <c r="H710" t="s">
        <v>19</v>
      </c>
      <c r="I710" t="s">
        <v>6193</v>
      </c>
      <c r="J710" t="s">
        <v>6188</v>
      </c>
      <c r="K710">
        <v>0.5</v>
      </c>
      <c r="L710">
        <v>6.75</v>
      </c>
      <c r="M710">
        <v>13.5</v>
      </c>
      <c r="N710" t="s">
        <v>22571</v>
      </c>
      <c r="O710" t="s">
        <v>22569</v>
      </c>
      <c r="P710" t="str">
        <f>_xlfn.XLOOKUP(orders_final[[#This Row],[Customer ID]], customers!$A$1:$A$1001, customers!$I$1:$I$1001, 0)</f>
        <v>Yes</v>
      </c>
    </row>
    <row r="711" spans="1:16" x14ac:dyDescent="0.3">
      <c r="A711" t="s">
        <v>4494</v>
      </c>
      <c r="B711" s="10">
        <v>43485</v>
      </c>
      <c r="C711" t="s">
        <v>4495</v>
      </c>
      <c r="D711" t="s">
        <v>6176</v>
      </c>
      <c r="E711">
        <v>2</v>
      </c>
      <c r="F711" t="s">
        <v>4496</v>
      </c>
      <c r="G711" t="s">
        <v>22573</v>
      </c>
      <c r="H711" t="s">
        <v>19</v>
      </c>
      <c r="I711" t="s">
        <v>6194</v>
      </c>
      <c r="J711" t="s">
        <v>6186</v>
      </c>
      <c r="K711">
        <v>0.5</v>
      </c>
      <c r="L711">
        <v>8.91</v>
      </c>
      <c r="M711">
        <v>17.82</v>
      </c>
      <c r="N711" t="s">
        <v>22570</v>
      </c>
      <c r="O711" t="s">
        <v>22572</v>
      </c>
      <c r="P711" t="str">
        <f>_xlfn.XLOOKUP(orders_final[[#This Row],[Customer ID]], customers!$A$1:$A$1001, customers!$I$1:$I$1001, 0)</f>
        <v>Yes</v>
      </c>
    </row>
    <row r="712" spans="1:16" x14ac:dyDescent="0.3">
      <c r="A712" t="s">
        <v>4499</v>
      </c>
      <c r="B712" s="10">
        <v>44655</v>
      </c>
      <c r="C712" t="s">
        <v>4500</v>
      </c>
      <c r="D712" t="s">
        <v>6139</v>
      </c>
      <c r="E712">
        <v>3</v>
      </c>
      <c r="F712" t="s">
        <v>4501</v>
      </c>
      <c r="G712" t="s">
        <v>4502</v>
      </c>
      <c r="H712" t="s">
        <v>19</v>
      </c>
      <c r="I712" t="s">
        <v>6194</v>
      </c>
      <c r="J712" t="s">
        <v>6188</v>
      </c>
      <c r="K712">
        <v>0.5</v>
      </c>
      <c r="L712">
        <v>8.25</v>
      </c>
      <c r="M712">
        <v>24.75</v>
      </c>
      <c r="N712" t="s">
        <v>22570</v>
      </c>
      <c r="O712" t="s">
        <v>22569</v>
      </c>
      <c r="P712" t="str">
        <f>_xlfn.XLOOKUP(orders_final[[#This Row],[Customer ID]], customers!$A$1:$A$1001, customers!$I$1:$I$1001, 0)</f>
        <v>No</v>
      </c>
    </row>
    <row r="713" spans="1:16" x14ac:dyDescent="0.3">
      <c r="A713" t="s">
        <v>4505</v>
      </c>
      <c r="B713" s="10">
        <v>44600</v>
      </c>
      <c r="C713" t="s">
        <v>4506</v>
      </c>
      <c r="D713" t="s">
        <v>6174</v>
      </c>
      <c r="E713">
        <v>6</v>
      </c>
      <c r="F713" t="s">
        <v>4507</v>
      </c>
      <c r="G713" t="s">
        <v>4508</v>
      </c>
      <c r="H713" t="s">
        <v>19</v>
      </c>
      <c r="I713" t="s">
        <v>6192</v>
      </c>
      <c r="J713" t="s">
        <v>6188</v>
      </c>
      <c r="K713">
        <v>0.2</v>
      </c>
      <c r="L713">
        <v>2.9849999999999999</v>
      </c>
      <c r="M713">
        <v>17.91</v>
      </c>
      <c r="N713" t="s">
        <v>22568</v>
      </c>
      <c r="O713" t="s">
        <v>22569</v>
      </c>
      <c r="P713" t="str">
        <f>_xlfn.XLOOKUP(orders_final[[#This Row],[Customer ID]], customers!$A$1:$A$1001, customers!$I$1:$I$1001, 0)</f>
        <v>No</v>
      </c>
    </row>
    <row r="714" spans="1:16" x14ac:dyDescent="0.3">
      <c r="A714" t="s">
        <v>4512</v>
      </c>
      <c r="B714" s="10">
        <v>43646</v>
      </c>
      <c r="C714" t="s">
        <v>4513</v>
      </c>
      <c r="D714" t="s">
        <v>6139</v>
      </c>
      <c r="E714">
        <v>2</v>
      </c>
      <c r="F714" t="s">
        <v>4514</v>
      </c>
      <c r="G714" t="s">
        <v>22573</v>
      </c>
      <c r="H714" t="s">
        <v>28</v>
      </c>
      <c r="I714" t="s">
        <v>6194</v>
      </c>
      <c r="J714" t="s">
        <v>6188</v>
      </c>
      <c r="K714">
        <v>0.5</v>
      </c>
      <c r="L714">
        <v>8.25</v>
      </c>
      <c r="M714">
        <v>16.5</v>
      </c>
      <c r="N714" t="s">
        <v>22570</v>
      </c>
      <c r="O714" t="s">
        <v>22569</v>
      </c>
      <c r="P714" t="str">
        <f>_xlfn.XLOOKUP(orders_final[[#This Row],[Customer ID]], customers!$A$1:$A$1001, customers!$I$1:$I$1001, 0)</f>
        <v>No</v>
      </c>
    </row>
    <row r="715" spans="1:16" x14ac:dyDescent="0.3">
      <c r="A715" t="s">
        <v>4516</v>
      </c>
      <c r="B715" s="10">
        <v>43960</v>
      </c>
      <c r="C715" t="s">
        <v>4517</v>
      </c>
      <c r="D715" t="s">
        <v>6174</v>
      </c>
      <c r="E715">
        <v>1</v>
      </c>
      <c r="F715" t="s">
        <v>4518</v>
      </c>
      <c r="G715" t="s">
        <v>4519</v>
      </c>
      <c r="H715" t="s">
        <v>19</v>
      </c>
      <c r="I715" t="s">
        <v>6192</v>
      </c>
      <c r="J715" t="s">
        <v>6188</v>
      </c>
      <c r="K715">
        <v>0.2</v>
      </c>
      <c r="L715">
        <v>2.9849999999999999</v>
      </c>
      <c r="M715">
        <v>2.9849999999999999</v>
      </c>
      <c r="N715" t="s">
        <v>22568</v>
      </c>
      <c r="O715" t="s">
        <v>22569</v>
      </c>
      <c r="P715" t="str">
        <f>_xlfn.XLOOKUP(orders_final[[#This Row],[Customer ID]], customers!$A$1:$A$1001, customers!$I$1:$I$1001, 0)</f>
        <v>No</v>
      </c>
    </row>
    <row r="716" spans="1:16" x14ac:dyDescent="0.3">
      <c r="A716" t="s">
        <v>4522</v>
      </c>
      <c r="B716" s="10">
        <v>44358</v>
      </c>
      <c r="C716" t="s">
        <v>4523</v>
      </c>
      <c r="D716" t="s">
        <v>6153</v>
      </c>
      <c r="E716">
        <v>4</v>
      </c>
      <c r="F716" t="s">
        <v>4524</v>
      </c>
      <c r="G716" t="s">
        <v>4525</v>
      </c>
      <c r="H716" t="s">
        <v>318</v>
      </c>
      <c r="I716" t="s">
        <v>6194</v>
      </c>
      <c r="J716" t="s">
        <v>6187</v>
      </c>
      <c r="K716">
        <v>0.2</v>
      </c>
      <c r="L716">
        <v>3.645</v>
      </c>
      <c r="M716">
        <v>14.58</v>
      </c>
      <c r="N716" t="s">
        <v>22570</v>
      </c>
      <c r="O716" t="s">
        <v>22575</v>
      </c>
      <c r="P716" t="str">
        <f>_xlfn.XLOOKUP(orders_final[[#This Row],[Customer ID]], customers!$A$1:$A$1001, customers!$I$1:$I$1001, 0)</f>
        <v>Yes</v>
      </c>
    </row>
    <row r="717" spans="1:16" x14ac:dyDescent="0.3">
      <c r="A717" t="s">
        <v>4528</v>
      </c>
      <c r="B717" s="10">
        <v>44504</v>
      </c>
      <c r="C717" t="s">
        <v>4529</v>
      </c>
      <c r="D717" t="s">
        <v>6171</v>
      </c>
      <c r="E717">
        <v>6</v>
      </c>
      <c r="F717" t="s">
        <v>4530</v>
      </c>
      <c r="G717" t="s">
        <v>4531</v>
      </c>
      <c r="H717" t="s">
        <v>19</v>
      </c>
      <c r="I717" t="s">
        <v>6194</v>
      </c>
      <c r="J717" t="s">
        <v>6186</v>
      </c>
      <c r="K717">
        <v>1</v>
      </c>
      <c r="L717">
        <v>14.85</v>
      </c>
      <c r="M717">
        <v>89.1</v>
      </c>
      <c r="N717" t="s">
        <v>22570</v>
      </c>
      <c r="O717" t="s">
        <v>22572</v>
      </c>
      <c r="P717" t="str">
        <f>_xlfn.XLOOKUP(orders_final[[#This Row],[Customer ID]], customers!$A$1:$A$1001, customers!$I$1:$I$1001, 0)</f>
        <v>No</v>
      </c>
    </row>
    <row r="718" spans="1:16" x14ac:dyDescent="0.3">
      <c r="A718" t="s">
        <v>4533</v>
      </c>
      <c r="B718" s="10">
        <v>44612</v>
      </c>
      <c r="C718" t="s">
        <v>4434</v>
      </c>
      <c r="D718" t="s">
        <v>6179</v>
      </c>
      <c r="E718">
        <v>3</v>
      </c>
      <c r="F718" t="s">
        <v>4435</v>
      </c>
      <c r="G718" t="s">
        <v>4436</v>
      </c>
      <c r="H718" t="s">
        <v>318</v>
      </c>
      <c r="I718" t="s">
        <v>6192</v>
      </c>
      <c r="J718" t="s">
        <v>6186</v>
      </c>
      <c r="K718">
        <v>1</v>
      </c>
      <c r="L718">
        <v>11.95</v>
      </c>
      <c r="M718">
        <v>35.849999999999994</v>
      </c>
      <c r="N718" t="s">
        <v>22568</v>
      </c>
      <c r="O718" t="s">
        <v>22572</v>
      </c>
      <c r="P718" t="str">
        <f>_xlfn.XLOOKUP(orders_final[[#This Row],[Customer ID]], customers!$A$1:$A$1001, customers!$I$1:$I$1001, 0)</f>
        <v>No</v>
      </c>
    </row>
    <row r="719" spans="1:16" x14ac:dyDescent="0.3">
      <c r="A719" t="s">
        <v>4539</v>
      </c>
      <c r="B719" s="10">
        <v>43649</v>
      </c>
      <c r="C719" t="s">
        <v>4540</v>
      </c>
      <c r="D719" t="s">
        <v>6168</v>
      </c>
      <c r="E719">
        <v>3</v>
      </c>
      <c r="F719" t="s">
        <v>4541</v>
      </c>
      <c r="G719" t="s">
        <v>4542</v>
      </c>
      <c r="H719" t="s">
        <v>19</v>
      </c>
      <c r="I719" t="s">
        <v>6193</v>
      </c>
      <c r="J719" t="s">
        <v>6187</v>
      </c>
      <c r="K719">
        <v>2.5</v>
      </c>
      <c r="L719">
        <v>22.884999999999998</v>
      </c>
      <c r="M719">
        <v>68.655000000000001</v>
      </c>
      <c r="N719" t="s">
        <v>22571</v>
      </c>
      <c r="O719" t="s">
        <v>22575</v>
      </c>
      <c r="P719" t="str">
        <f>_xlfn.XLOOKUP(orders_final[[#This Row],[Customer ID]], customers!$A$1:$A$1001, customers!$I$1:$I$1001, 0)</f>
        <v>No</v>
      </c>
    </row>
    <row r="720" spans="1:16" x14ac:dyDescent="0.3">
      <c r="A720" t="s">
        <v>4545</v>
      </c>
      <c r="B720" s="10">
        <v>44348</v>
      </c>
      <c r="C720" t="s">
        <v>4546</v>
      </c>
      <c r="D720" t="s">
        <v>6143</v>
      </c>
      <c r="E720">
        <v>3</v>
      </c>
      <c r="F720" t="s">
        <v>4547</v>
      </c>
      <c r="G720" t="s">
        <v>4548</v>
      </c>
      <c r="H720" t="s">
        <v>19</v>
      </c>
      <c r="I720" t="s">
        <v>6195</v>
      </c>
      <c r="J720" t="s">
        <v>6187</v>
      </c>
      <c r="K720">
        <v>1</v>
      </c>
      <c r="L720">
        <v>12.95</v>
      </c>
      <c r="M720">
        <v>38.849999999999994</v>
      </c>
      <c r="N720" t="s">
        <v>22574</v>
      </c>
      <c r="O720" t="s">
        <v>22575</v>
      </c>
      <c r="P720" t="str">
        <f>_xlfn.XLOOKUP(orders_final[[#This Row],[Customer ID]], customers!$A$1:$A$1001, customers!$I$1:$I$1001, 0)</f>
        <v>No</v>
      </c>
    </row>
    <row r="721" spans="1:16" x14ac:dyDescent="0.3">
      <c r="A721" t="s">
        <v>4551</v>
      </c>
      <c r="B721" s="10">
        <v>44150</v>
      </c>
      <c r="C721" t="s">
        <v>4552</v>
      </c>
      <c r="D721" t="s">
        <v>6170</v>
      </c>
      <c r="E721">
        <v>5</v>
      </c>
      <c r="F721" t="s">
        <v>4553</v>
      </c>
      <c r="G721" t="s">
        <v>4554</v>
      </c>
      <c r="H721" t="s">
        <v>19</v>
      </c>
      <c r="I721" t="s">
        <v>6195</v>
      </c>
      <c r="J721" t="s">
        <v>6186</v>
      </c>
      <c r="K721">
        <v>1</v>
      </c>
      <c r="L721">
        <v>15.85</v>
      </c>
      <c r="M721">
        <v>79.25</v>
      </c>
      <c r="N721" t="s">
        <v>22574</v>
      </c>
      <c r="O721" t="s">
        <v>22572</v>
      </c>
      <c r="P721" t="str">
        <f>_xlfn.XLOOKUP(orders_final[[#This Row],[Customer ID]], customers!$A$1:$A$1001, customers!$I$1:$I$1001, 0)</f>
        <v>Yes</v>
      </c>
    </row>
    <row r="722" spans="1:16" x14ac:dyDescent="0.3">
      <c r="A722" t="s">
        <v>4557</v>
      </c>
      <c r="B722" s="10">
        <v>44215</v>
      </c>
      <c r="C722" t="s">
        <v>4558</v>
      </c>
      <c r="D722" t="s">
        <v>6144</v>
      </c>
      <c r="E722">
        <v>5</v>
      </c>
      <c r="F722" t="s">
        <v>4559</v>
      </c>
      <c r="G722" t="s">
        <v>4560</v>
      </c>
      <c r="H722" t="s">
        <v>19</v>
      </c>
      <c r="I722" t="s">
        <v>6194</v>
      </c>
      <c r="J722" t="s">
        <v>6187</v>
      </c>
      <c r="K722">
        <v>0.5</v>
      </c>
      <c r="L722">
        <v>7.29</v>
      </c>
      <c r="M722">
        <v>36.450000000000003</v>
      </c>
      <c r="N722" t="s">
        <v>22570</v>
      </c>
      <c r="O722" t="s">
        <v>22575</v>
      </c>
      <c r="P722" t="str">
        <f>_xlfn.XLOOKUP(orders_final[[#This Row],[Customer ID]], customers!$A$1:$A$1001, customers!$I$1:$I$1001, 0)</f>
        <v>Yes</v>
      </c>
    </row>
    <row r="723" spans="1:16" x14ac:dyDescent="0.3">
      <c r="A723" t="s">
        <v>4563</v>
      </c>
      <c r="B723" s="10">
        <v>44479</v>
      </c>
      <c r="C723" t="s">
        <v>4564</v>
      </c>
      <c r="D723" t="s">
        <v>6174</v>
      </c>
      <c r="E723">
        <v>3</v>
      </c>
      <c r="F723" t="s">
        <v>4565</v>
      </c>
      <c r="G723" t="s">
        <v>4566</v>
      </c>
      <c r="H723" t="s">
        <v>19</v>
      </c>
      <c r="I723" t="s">
        <v>6192</v>
      </c>
      <c r="J723" t="s">
        <v>6188</v>
      </c>
      <c r="K723">
        <v>0.2</v>
      </c>
      <c r="L723">
        <v>2.9849999999999999</v>
      </c>
      <c r="M723">
        <v>8.9550000000000001</v>
      </c>
      <c r="N723" t="s">
        <v>22568</v>
      </c>
      <c r="O723" t="s">
        <v>22569</v>
      </c>
      <c r="P723" t="str">
        <f>_xlfn.XLOOKUP(orders_final[[#This Row],[Customer ID]], customers!$A$1:$A$1001, customers!$I$1:$I$1001, 0)</f>
        <v>Yes</v>
      </c>
    </row>
    <row r="724" spans="1:16" x14ac:dyDescent="0.3">
      <c r="A724" t="s">
        <v>4569</v>
      </c>
      <c r="B724" s="10">
        <v>44620</v>
      </c>
      <c r="C724" t="s">
        <v>4570</v>
      </c>
      <c r="D724" t="s">
        <v>6183</v>
      </c>
      <c r="E724">
        <v>2</v>
      </c>
      <c r="F724" t="s">
        <v>4571</v>
      </c>
      <c r="G724" t="s">
        <v>22573</v>
      </c>
      <c r="H724" t="s">
        <v>19</v>
      </c>
      <c r="I724" t="s">
        <v>6194</v>
      </c>
      <c r="J724" t="s">
        <v>6187</v>
      </c>
      <c r="K724">
        <v>1</v>
      </c>
      <c r="L724">
        <v>12.15</v>
      </c>
      <c r="M724">
        <v>24.3</v>
      </c>
      <c r="N724" t="s">
        <v>22570</v>
      </c>
      <c r="O724" t="s">
        <v>22575</v>
      </c>
      <c r="P724" t="str">
        <f>_xlfn.XLOOKUP(orders_final[[#This Row],[Customer ID]], customers!$A$1:$A$1001, customers!$I$1:$I$1001, 0)</f>
        <v>No</v>
      </c>
    </row>
    <row r="725" spans="1:16" x14ac:dyDescent="0.3">
      <c r="A725" t="s">
        <v>4574</v>
      </c>
      <c r="B725" s="10">
        <v>44470</v>
      </c>
      <c r="C725" t="s">
        <v>4575</v>
      </c>
      <c r="D725" t="s">
        <v>6166</v>
      </c>
      <c r="E725">
        <v>2</v>
      </c>
      <c r="F725" t="s">
        <v>4576</v>
      </c>
      <c r="G725" t="s">
        <v>4577</v>
      </c>
      <c r="H725" t="s">
        <v>19</v>
      </c>
      <c r="I725" t="s">
        <v>6194</v>
      </c>
      <c r="J725" t="s">
        <v>6188</v>
      </c>
      <c r="K725">
        <v>2.5</v>
      </c>
      <c r="L725">
        <v>31.624999999999996</v>
      </c>
      <c r="M725">
        <v>63.249999999999993</v>
      </c>
      <c r="N725" t="s">
        <v>22570</v>
      </c>
      <c r="O725" t="s">
        <v>22569</v>
      </c>
      <c r="P725" t="str">
        <f>_xlfn.XLOOKUP(orders_final[[#This Row],[Customer ID]], customers!$A$1:$A$1001, customers!$I$1:$I$1001, 0)</f>
        <v>No</v>
      </c>
    </row>
    <row r="726" spans="1:16" x14ac:dyDescent="0.3">
      <c r="A726" t="s">
        <v>4580</v>
      </c>
      <c r="B726" s="10">
        <v>44076</v>
      </c>
      <c r="C726" t="s">
        <v>4581</v>
      </c>
      <c r="D726" t="s">
        <v>6152</v>
      </c>
      <c r="E726">
        <v>2</v>
      </c>
      <c r="F726" t="s">
        <v>4582</v>
      </c>
      <c r="G726" t="s">
        <v>22573</v>
      </c>
      <c r="H726" t="s">
        <v>19</v>
      </c>
      <c r="I726" t="s">
        <v>6193</v>
      </c>
      <c r="J726" t="s">
        <v>6188</v>
      </c>
      <c r="K726">
        <v>0.2</v>
      </c>
      <c r="L726">
        <v>3.375</v>
      </c>
      <c r="M726">
        <v>6.75</v>
      </c>
      <c r="N726" t="s">
        <v>22571</v>
      </c>
      <c r="O726" t="s">
        <v>22569</v>
      </c>
      <c r="P726" t="str">
        <f>_xlfn.XLOOKUP(orders_final[[#This Row],[Customer ID]], customers!$A$1:$A$1001, customers!$I$1:$I$1001, 0)</f>
        <v>Yes</v>
      </c>
    </row>
    <row r="727" spans="1:16" x14ac:dyDescent="0.3">
      <c r="A727" t="s">
        <v>4585</v>
      </c>
      <c r="B727" s="10">
        <v>44043</v>
      </c>
      <c r="C727" t="s">
        <v>4586</v>
      </c>
      <c r="D727" t="s">
        <v>6167</v>
      </c>
      <c r="E727">
        <v>6</v>
      </c>
      <c r="F727" t="s">
        <v>4587</v>
      </c>
      <c r="G727" t="s">
        <v>4588</v>
      </c>
      <c r="H727" t="s">
        <v>19</v>
      </c>
      <c r="I727" t="s">
        <v>6193</v>
      </c>
      <c r="J727" t="s">
        <v>6186</v>
      </c>
      <c r="K727">
        <v>0.2</v>
      </c>
      <c r="L727">
        <v>3.8849999999999998</v>
      </c>
      <c r="M727">
        <v>23.31</v>
      </c>
      <c r="N727" t="s">
        <v>22571</v>
      </c>
      <c r="O727" t="s">
        <v>22572</v>
      </c>
      <c r="P727" t="str">
        <f>_xlfn.XLOOKUP(orders_final[[#This Row],[Customer ID]], customers!$A$1:$A$1001, customers!$I$1:$I$1001, 0)</f>
        <v>No</v>
      </c>
    </row>
    <row r="728" spans="1:16" x14ac:dyDescent="0.3">
      <c r="A728" t="s">
        <v>4591</v>
      </c>
      <c r="B728" s="10">
        <v>44571</v>
      </c>
      <c r="C728" t="s">
        <v>4592</v>
      </c>
      <c r="D728" t="s">
        <v>6164</v>
      </c>
      <c r="E728">
        <v>4</v>
      </c>
      <c r="F728" t="s">
        <v>4593</v>
      </c>
      <c r="G728" t="s">
        <v>22573</v>
      </c>
      <c r="H728" t="s">
        <v>19</v>
      </c>
      <c r="I728" t="s">
        <v>6195</v>
      </c>
      <c r="J728" t="s">
        <v>6186</v>
      </c>
      <c r="K728">
        <v>2.5</v>
      </c>
      <c r="L728">
        <v>36.454999999999998</v>
      </c>
      <c r="M728">
        <v>145.82</v>
      </c>
      <c r="N728" t="s">
        <v>22574</v>
      </c>
      <c r="O728" t="s">
        <v>22572</v>
      </c>
      <c r="P728" t="str">
        <f>_xlfn.XLOOKUP(orders_final[[#This Row],[Customer ID]], customers!$A$1:$A$1001, customers!$I$1:$I$1001, 0)</f>
        <v>No</v>
      </c>
    </row>
    <row r="729" spans="1:16" x14ac:dyDescent="0.3">
      <c r="A729" t="s">
        <v>4596</v>
      </c>
      <c r="B729" s="10">
        <v>44264</v>
      </c>
      <c r="C729" t="s">
        <v>4597</v>
      </c>
      <c r="D729" t="s">
        <v>6146</v>
      </c>
      <c r="E729">
        <v>5</v>
      </c>
      <c r="F729" t="s">
        <v>4598</v>
      </c>
      <c r="G729" t="s">
        <v>4599</v>
      </c>
      <c r="H729" t="s">
        <v>318</v>
      </c>
      <c r="I729" t="s">
        <v>6192</v>
      </c>
      <c r="J729" t="s">
        <v>6188</v>
      </c>
      <c r="K729">
        <v>0.5</v>
      </c>
      <c r="L729">
        <v>5.97</v>
      </c>
      <c r="M729">
        <v>29.849999999999998</v>
      </c>
      <c r="N729" t="s">
        <v>22568</v>
      </c>
      <c r="O729" t="s">
        <v>22569</v>
      </c>
      <c r="P729" t="str">
        <f>_xlfn.XLOOKUP(orders_final[[#This Row],[Customer ID]], customers!$A$1:$A$1001, customers!$I$1:$I$1001, 0)</f>
        <v>Yes</v>
      </c>
    </row>
    <row r="730" spans="1:16" x14ac:dyDescent="0.3">
      <c r="A730" t="s">
        <v>4602</v>
      </c>
      <c r="B730" s="10">
        <v>44155</v>
      </c>
      <c r="C730" t="s">
        <v>4603</v>
      </c>
      <c r="D730" t="s">
        <v>6144</v>
      </c>
      <c r="E730">
        <v>3</v>
      </c>
      <c r="F730" t="s">
        <v>4604</v>
      </c>
      <c r="G730" t="s">
        <v>4605</v>
      </c>
      <c r="H730" t="s">
        <v>19</v>
      </c>
      <c r="I730" t="s">
        <v>6194</v>
      </c>
      <c r="J730" t="s">
        <v>6187</v>
      </c>
      <c r="K730">
        <v>0.5</v>
      </c>
      <c r="L730">
        <v>7.29</v>
      </c>
      <c r="M730">
        <v>21.87</v>
      </c>
      <c r="N730" t="s">
        <v>22570</v>
      </c>
      <c r="O730" t="s">
        <v>22575</v>
      </c>
      <c r="P730" t="str">
        <f>_xlfn.XLOOKUP(orders_final[[#This Row],[Customer ID]], customers!$A$1:$A$1001, customers!$I$1:$I$1001, 0)</f>
        <v>Yes</v>
      </c>
    </row>
    <row r="731" spans="1:16" x14ac:dyDescent="0.3">
      <c r="A731" t="s">
        <v>4608</v>
      </c>
      <c r="B731" s="10">
        <v>44634</v>
      </c>
      <c r="C731" t="s">
        <v>4609</v>
      </c>
      <c r="D731" t="s">
        <v>6159</v>
      </c>
      <c r="E731">
        <v>1</v>
      </c>
      <c r="F731" t="s">
        <v>4610</v>
      </c>
      <c r="G731" t="s">
        <v>4611</v>
      </c>
      <c r="H731" t="s">
        <v>28</v>
      </c>
      <c r="I731" t="s">
        <v>6195</v>
      </c>
      <c r="J731" t="s">
        <v>6188</v>
      </c>
      <c r="K731">
        <v>0.2</v>
      </c>
      <c r="L731">
        <v>4.3650000000000002</v>
      </c>
      <c r="M731">
        <v>4.3650000000000002</v>
      </c>
      <c r="N731" t="s">
        <v>22574</v>
      </c>
      <c r="O731" t="s">
        <v>22569</v>
      </c>
      <c r="P731" t="str">
        <f>_xlfn.XLOOKUP(orders_final[[#This Row],[Customer ID]], customers!$A$1:$A$1001, customers!$I$1:$I$1001, 0)</f>
        <v>No</v>
      </c>
    </row>
    <row r="732" spans="1:16" x14ac:dyDescent="0.3">
      <c r="A732" t="s">
        <v>4614</v>
      </c>
      <c r="B732" s="10">
        <v>43475</v>
      </c>
      <c r="C732" t="s">
        <v>4615</v>
      </c>
      <c r="D732" t="s">
        <v>6164</v>
      </c>
      <c r="E732">
        <v>1</v>
      </c>
      <c r="F732" t="s">
        <v>4616</v>
      </c>
      <c r="G732" t="s">
        <v>4617</v>
      </c>
      <c r="H732" t="s">
        <v>19</v>
      </c>
      <c r="I732" t="s">
        <v>6195</v>
      </c>
      <c r="J732" t="s">
        <v>6186</v>
      </c>
      <c r="K732">
        <v>2.5</v>
      </c>
      <c r="L732">
        <v>36.454999999999998</v>
      </c>
      <c r="M732">
        <v>36.454999999999998</v>
      </c>
      <c r="N732" t="s">
        <v>22574</v>
      </c>
      <c r="O732" t="s">
        <v>22572</v>
      </c>
      <c r="P732" t="str">
        <f>_xlfn.XLOOKUP(orders_final[[#This Row],[Customer ID]], customers!$A$1:$A$1001, customers!$I$1:$I$1001, 0)</f>
        <v>No</v>
      </c>
    </row>
    <row r="733" spans="1:16" x14ac:dyDescent="0.3">
      <c r="A733" t="s">
        <v>4620</v>
      </c>
      <c r="B733" s="10">
        <v>44222</v>
      </c>
      <c r="C733" t="s">
        <v>4621</v>
      </c>
      <c r="D733" t="s">
        <v>6150</v>
      </c>
      <c r="E733">
        <v>4</v>
      </c>
      <c r="F733" t="s">
        <v>4622</v>
      </c>
      <c r="G733" t="s">
        <v>22573</v>
      </c>
      <c r="H733" t="s">
        <v>19</v>
      </c>
      <c r="I733" t="s">
        <v>6195</v>
      </c>
      <c r="J733" t="s">
        <v>6187</v>
      </c>
      <c r="K733">
        <v>0.2</v>
      </c>
      <c r="L733">
        <v>3.8849999999999998</v>
      </c>
      <c r="M733">
        <v>15.54</v>
      </c>
      <c r="N733" t="s">
        <v>22574</v>
      </c>
      <c r="O733" t="s">
        <v>22575</v>
      </c>
      <c r="P733" t="str">
        <f>_xlfn.XLOOKUP(orders_final[[#This Row],[Customer ID]], customers!$A$1:$A$1001, customers!$I$1:$I$1001, 0)</f>
        <v>Yes</v>
      </c>
    </row>
    <row r="734" spans="1:16" x14ac:dyDescent="0.3">
      <c r="A734" t="s">
        <v>4625</v>
      </c>
      <c r="B734" s="10">
        <v>44312</v>
      </c>
      <c r="C734" t="s">
        <v>4626</v>
      </c>
      <c r="D734" t="s">
        <v>6184</v>
      </c>
      <c r="E734">
        <v>2</v>
      </c>
      <c r="F734" t="s">
        <v>4627</v>
      </c>
      <c r="G734" t="s">
        <v>4628</v>
      </c>
      <c r="H734" t="s">
        <v>19</v>
      </c>
      <c r="I734" t="s">
        <v>6194</v>
      </c>
      <c r="J734" t="s">
        <v>6186</v>
      </c>
      <c r="K734">
        <v>0.2</v>
      </c>
      <c r="L734">
        <v>4.4550000000000001</v>
      </c>
      <c r="M734">
        <v>8.91</v>
      </c>
      <c r="N734" t="s">
        <v>22570</v>
      </c>
      <c r="O734" t="s">
        <v>22572</v>
      </c>
      <c r="P734" t="str">
        <f>_xlfn.XLOOKUP(orders_final[[#This Row],[Customer ID]], customers!$A$1:$A$1001, customers!$I$1:$I$1001, 0)</f>
        <v>No</v>
      </c>
    </row>
    <row r="735" spans="1:16" x14ac:dyDescent="0.3">
      <c r="A735" t="s">
        <v>4631</v>
      </c>
      <c r="B735" s="10">
        <v>44565</v>
      </c>
      <c r="C735" t="s">
        <v>4632</v>
      </c>
      <c r="D735" t="s">
        <v>6181</v>
      </c>
      <c r="E735">
        <v>3</v>
      </c>
      <c r="F735" t="s">
        <v>4633</v>
      </c>
      <c r="G735" t="s">
        <v>4634</v>
      </c>
      <c r="H735" t="s">
        <v>19</v>
      </c>
      <c r="I735" t="s">
        <v>6195</v>
      </c>
      <c r="J735" t="s">
        <v>6188</v>
      </c>
      <c r="K735">
        <v>2.5</v>
      </c>
      <c r="L735">
        <v>33.464999999999996</v>
      </c>
      <c r="M735">
        <v>100.39499999999998</v>
      </c>
      <c r="N735" t="s">
        <v>22574</v>
      </c>
      <c r="O735" t="s">
        <v>22569</v>
      </c>
      <c r="P735" t="str">
        <f>_xlfn.XLOOKUP(orders_final[[#This Row],[Customer ID]], customers!$A$1:$A$1001, customers!$I$1:$I$1001, 0)</f>
        <v>Yes</v>
      </c>
    </row>
    <row r="736" spans="1:16" x14ac:dyDescent="0.3">
      <c r="A736" t="s">
        <v>4637</v>
      </c>
      <c r="B736" s="10">
        <v>43697</v>
      </c>
      <c r="C736" t="s">
        <v>4638</v>
      </c>
      <c r="D736" t="s">
        <v>6163</v>
      </c>
      <c r="E736">
        <v>5</v>
      </c>
      <c r="F736" t="s">
        <v>4639</v>
      </c>
      <c r="G736" t="s">
        <v>22573</v>
      </c>
      <c r="H736" t="s">
        <v>19</v>
      </c>
      <c r="I736" t="s">
        <v>6192</v>
      </c>
      <c r="J736" t="s">
        <v>6187</v>
      </c>
      <c r="K736">
        <v>0.2</v>
      </c>
      <c r="L736">
        <v>2.6849999999999996</v>
      </c>
      <c r="M736">
        <v>13.424999999999997</v>
      </c>
      <c r="N736" t="s">
        <v>22568</v>
      </c>
      <c r="O736" t="s">
        <v>22575</v>
      </c>
      <c r="P736" t="str">
        <f>_xlfn.XLOOKUP(orders_final[[#This Row],[Customer ID]], customers!$A$1:$A$1001, customers!$I$1:$I$1001, 0)</f>
        <v>No</v>
      </c>
    </row>
    <row r="737" spans="1:16" x14ac:dyDescent="0.3">
      <c r="A737" t="s">
        <v>4642</v>
      </c>
      <c r="B737" s="10">
        <v>44757</v>
      </c>
      <c r="C737" t="s">
        <v>4643</v>
      </c>
      <c r="D737" t="s">
        <v>6153</v>
      </c>
      <c r="E737">
        <v>6</v>
      </c>
      <c r="F737" t="s">
        <v>4644</v>
      </c>
      <c r="G737" t="s">
        <v>4645</v>
      </c>
      <c r="H737" t="s">
        <v>19</v>
      </c>
      <c r="I737" t="s">
        <v>6194</v>
      </c>
      <c r="J737" t="s">
        <v>6187</v>
      </c>
      <c r="K737">
        <v>0.2</v>
      </c>
      <c r="L737">
        <v>3.645</v>
      </c>
      <c r="M737">
        <v>21.87</v>
      </c>
      <c r="N737" t="s">
        <v>22570</v>
      </c>
      <c r="O737" t="s">
        <v>22575</v>
      </c>
      <c r="P737" t="str">
        <f>_xlfn.XLOOKUP(orders_final[[#This Row],[Customer ID]], customers!$A$1:$A$1001, customers!$I$1:$I$1001, 0)</f>
        <v>No</v>
      </c>
    </row>
    <row r="738" spans="1:16" x14ac:dyDescent="0.3">
      <c r="A738" t="s">
        <v>4647</v>
      </c>
      <c r="B738" s="10">
        <v>43508</v>
      </c>
      <c r="C738" t="s">
        <v>4648</v>
      </c>
      <c r="D738" t="s">
        <v>6143</v>
      </c>
      <c r="E738">
        <v>2</v>
      </c>
      <c r="F738" t="s">
        <v>4649</v>
      </c>
      <c r="G738" t="s">
        <v>4650</v>
      </c>
      <c r="H738" t="s">
        <v>318</v>
      </c>
      <c r="I738" t="s">
        <v>6195</v>
      </c>
      <c r="J738" t="s">
        <v>6187</v>
      </c>
      <c r="K738">
        <v>1</v>
      </c>
      <c r="L738">
        <v>12.95</v>
      </c>
      <c r="M738">
        <v>25.9</v>
      </c>
      <c r="N738" t="s">
        <v>22574</v>
      </c>
      <c r="O738" t="s">
        <v>22575</v>
      </c>
      <c r="P738" t="str">
        <f>_xlfn.XLOOKUP(orders_final[[#This Row],[Customer ID]], customers!$A$1:$A$1001, customers!$I$1:$I$1001, 0)</f>
        <v>Yes</v>
      </c>
    </row>
    <row r="739" spans="1:16" x14ac:dyDescent="0.3">
      <c r="A739" t="s">
        <v>4653</v>
      </c>
      <c r="B739" s="10">
        <v>44447</v>
      </c>
      <c r="C739" t="s">
        <v>4654</v>
      </c>
      <c r="D739" t="s">
        <v>6155</v>
      </c>
      <c r="E739">
        <v>5</v>
      </c>
      <c r="F739" t="s">
        <v>4655</v>
      </c>
      <c r="G739" t="s">
        <v>4656</v>
      </c>
      <c r="H739" t="s">
        <v>19</v>
      </c>
      <c r="I739" t="s">
        <v>6193</v>
      </c>
      <c r="J739" t="s">
        <v>6188</v>
      </c>
      <c r="K739">
        <v>1</v>
      </c>
      <c r="L739">
        <v>11.25</v>
      </c>
      <c r="M739">
        <v>56.25</v>
      </c>
      <c r="N739" t="s">
        <v>22571</v>
      </c>
      <c r="O739" t="s">
        <v>22569</v>
      </c>
      <c r="P739" t="str">
        <f>_xlfn.XLOOKUP(orders_final[[#This Row],[Customer ID]], customers!$A$1:$A$1001, customers!$I$1:$I$1001, 0)</f>
        <v>No</v>
      </c>
    </row>
    <row r="740" spans="1:16" x14ac:dyDescent="0.3">
      <c r="A740" t="s">
        <v>4659</v>
      </c>
      <c r="B740" s="10">
        <v>43812</v>
      </c>
      <c r="C740" t="s">
        <v>4660</v>
      </c>
      <c r="D740" t="s">
        <v>6178</v>
      </c>
      <c r="E740">
        <v>3</v>
      </c>
      <c r="F740" t="s">
        <v>4661</v>
      </c>
      <c r="G740" t="s">
        <v>4662</v>
      </c>
      <c r="H740" t="s">
        <v>28</v>
      </c>
      <c r="I740" t="s">
        <v>6192</v>
      </c>
      <c r="J740" t="s">
        <v>6186</v>
      </c>
      <c r="K740">
        <v>0.2</v>
      </c>
      <c r="L740">
        <v>3.5849999999999995</v>
      </c>
      <c r="M740">
        <v>10.754999999999999</v>
      </c>
      <c r="N740" t="s">
        <v>22568</v>
      </c>
      <c r="O740" t="s">
        <v>22572</v>
      </c>
      <c r="P740" t="str">
        <f>_xlfn.XLOOKUP(orders_final[[#This Row],[Customer ID]], customers!$A$1:$A$1001, customers!$I$1:$I$1001, 0)</f>
        <v>No</v>
      </c>
    </row>
    <row r="741" spans="1:16" x14ac:dyDescent="0.3">
      <c r="A741" t="s">
        <v>4665</v>
      </c>
      <c r="B741" s="10">
        <v>44433</v>
      </c>
      <c r="C741" t="s">
        <v>4434</v>
      </c>
      <c r="D741" t="s">
        <v>6153</v>
      </c>
      <c r="E741">
        <v>5</v>
      </c>
      <c r="F741" t="s">
        <v>4435</v>
      </c>
      <c r="G741" t="s">
        <v>4436</v>
      </c>
      <c r="H741" t="s">
        <v>318</v>
      </c>
      <c r="I741" t="s">
        <v>6194</v>
      </c>
      <c r="J741" t="s">
        <v>6187</v>
      </c>
      <c r="K741">
        <v>0.2</v>
      </c>
      <c r="L741">
        <v>3.645</v>
      </c>
      <c r="M741">
        <v>18.225000000000001</v>
      </c>
      <c r="N741" t="s">
        <v>22570</v>
      </c>
      <c r="O741" t="s">
        <v>22575</v>
      </c>
      <c r="P741" t="str">
        <f>_xlfn.XLOOKUP(orders_final[[#This Row],[Customer ID]], customers!$A$1:$A$1001, customers!$I$1:$I$1001, 0)</f>
        <v>No</v>
      </c>
    </row>
    <row r="742" spans="1:16" x14ac:dyDescent="0.3">
      <c r="A742" t="s">
        <v>4670</v>
      </c>
      <c r="B742" s="10">
        <v>44643</v>
      </c>
      <c r="C742" t="s">
        <v>4671</v>
      </c>
      <c r="D742" t="s">
        <v>6173</v>
      </c>
      <c r="E742">
        <v>4</v>
      </c>
      <c r="F742" t="s">
        <v>4672</v>
      </c>
      <c r="G742" t="s">
        <v>4673</v>
      </c>
      <c r="H742" t="s">
        <v>318</v>
      </c>
      <c r="I742" t="s">
        <v>6192</v>
      </c>
      <c r="J742" t="s">
        <v>6186</v>
      </c>
      <c r="K742">
        <v>0.5</v>
      </c>
      <c r="L742">
        <v>7.169999999999999</v>
      </c>
      <c r="M742">
        <v>28.679999999999996</v>
      </c>
      <c r="N742" t="s">
        <v>22568</v>
      </c>
      <c r="O742" t="s">
        <v>22572</v>
      </c>
      <c r="P742" t="str">
        <f>_xlfn.XLOOKUP(orders_final[[#This Row],[Customer ID]], customers!$A$1:$A$1001, customers!$I$1:$I$1001, 0)</f>
        <v>No</v>
      </c>
    </row>
    <row r="743" spans="1:16" x14ac:dyDescent="0.3">
      <c r="A743" t="s">
        <v>4676</v>
      </c>
      <c r="B743" s="10">
        <v>43566</v>
      </c>
      <c r="C743" t="s">
        <v>4677</v>
      </c>
      <c r="D743" t="s">
        <v>6159</v>
      </c>
      <c r="E743">
        <v>2</v>
      </c>
      <c r="F743" t="s">
        <v>4678</v>
      </c>
      <c r="G743" t="s">
        <v>4679</v>
      </c>
      <c r="H743" t="s">
        <v>19</v>
      </c>
      <c r="I743" t="s">
        <v>6195</v>
      </c>
      <c r="J743" t="s">
        <v>6188</v>
      </c>
      <c r="K743">
        <v>0.2</v>
      </c>
      <c r="L743">
        <v>4.3650000000000002</v>
      </c>
      <c r="M743">
        <v>8.73</v>
      </c>
      <c r="N743" t="s">
        <v>22574</v>
      </c>
      <c r="O743" t="s">
        <v>22569</v>
      </c>
      <c r="P743" t="str">
        <f>_xlfn.XLOOKUP(orders_final[[#This Row],[Customer ID]], customers!$A$1:$A$1001, customers!$I$1:$I$1001, 0)</f>
        <v>No</v>
      </c>
    </row>
    <row r="744" spans="1:16" x14ac:dyDescent="0.3">
      <c r="A744" t="s">
        <v>4682</v>
      </c>
      <c r="B744" s="10">
        <v>44133</v>
      </c>
      <c r="C744" t="s">
        <v>4683</v>
      </c>
      <c r="D744" t="s">
        <v>6162</v>
      </c>
      <c r="E744">
        <v>4</v>
      </c>
      <c r="F744" t="s">
        <v>4684</v>
      </c>
      <c r="G744" t="s">
        <v>4685</v>
      </c>
      <c r="H744" t="s">
        <v>19</v>
      </c>
      <c r="I744" t="s">
        <v>6195</v>
      </c>
      <c r="J744" t="s">
        <v>6188</v>
      </c>
      <c r="K744">
        <v>1</v>
      </c>
      <c r="L744">
        <v>14.55</v>
      </c>
      <c r="M744">
        <v>58.2</v>
      </c>
      <c r="N744" t="s">
        <v>22574</v>
      </c>
      <c r="O744" t="s">
        <v>22569</v>
      </c>
      <c r="P744" t="str">
        <f>_xlfn.XLOOKUP(orders_final[[#This Row],[Customer ID]], customers!$A$1:$A$1001, customers!$I$1:$I$1001, 0)</f>
        <v>No</v>
      </c>
    </row>
    <row r="745" spans="1:16" x14ac:dyDescent="0.3">
      <c r="A745" t="s">
        <v>4688</v>
      </c>
      <c r="B745" s="10">
        <v>44042</v>
      </c>
      <c r="C745" t="s">
        <v>4689</v>
      </c>
      <c r="D745" t="s">
        <v>6158</v>
      </c>
      <c r="E745">
        <v>3</v>
      </c>
      <c r="F745" t="s">
        <v>4690</v>
      </c>
      <c r="G745" t="s">
        <v>4691</v>
      </c>
      <c r="H745" t="s">
        <v>19</v>
      </c>
      <c r="I745" t="s">
        <v>6193</v>
      </c>
      <c r="J745" t="s">
        <v>6187</v>
      </c>
      <c r="K745">
        <v>0.5</v>
      </c>
      <c r="L745">
        <v>5.97</v>
      </c>
      <c r="M745">
        <v>17.91</v>
      </c>
      <c r="N745" t="s">
        <v>22571</v>
      </c>
      <c r="O745" t="s">
        <v>22575</v>
      </c>
      <c r="P745" t="str">
        <f>_xlfn.XLOOKUP(orders_final[[#This Row],[Customer ID]], customers!$A$1:$A$1001, customers!$I$1:$I$1001, 0)</f>
        <v>No</v>
      </c>
    </row>
    <row r="746" spans="1:16" x14ac:dyDescent="0.3">
      <c r="A746" t="s">
        <v>4694</v>
      </c>
      <c r="B746" s="10">
        <v>43539</v>
      </c>
      <c r="C746" t="s">
        <v>4695</v>
      </c>
      <c r="D746" t="s">
        <v>6174</v>
      </c>
      <c r="E746">
        <v>6</v>
      </c>
      <c r="F746" t="s">
        <v>4696</v>
      </c>
      <c r="G746" t="s">
        <v>22573</v>
      </c>
      <c r="H746" t="s">
        <v>19</v>
      </c>
      <c r="I746" t="s">
        <v>6192</v>
      </c>
      <c r="J746" t="s">
        <v>6188</v>
      </c>
      <c r="K746">
        <v>0.2</v>
      </c>
      <c r="L746">
        <v>2.9849999999999999</v>
      </c>
      <c r="M746">
        <v>17.91</v>
      </c>
      <c r="N746" t="s">
        <v>22568</v>
      </c>
      <c r="O746" t="s">
        <v>22569</v>
      </c>
      <c r="P746" t="str">
        <f>_xlfn.XLOOKUP(orders_final[[#This Row],[Customer ID]], customers!$A$1:$A$1001, customers!$I$1:$I$1001, 0)</f>
        <v>Yes</v>
      </c>
    </row>
    <row r="747" spans="1:16" x14ac:dyDescent="0.3">
      <c r="A747" t="s">
        <v>4699</v>
      </c>
      <c r="B747" s="10">
        <v>44557</v>
      </c>
      <c r="C747" t="s">
        <v>4700</v>
      </c>
      <c r="D747" t="s">
        <v>6144</v>
      </c>
      <c r="E747">
        <v>2</v>
      </c>
      <c r="F747" t="s">
        <v>4701</v>
      </c>
      <c r="G747" t="s">
        <v>4702</v>
      </c>
      <c r="H747" t="s">
        <v>318</v>
      </c>
      <c r="I747" t="s">
        <v>6194</v>
      </c>
      <c r="J747" t="s">
        <v>6187</v>
      </c>
      <c r="K747">
        <v>0.5</v>
      </c>
      <c r="L747">
        <v>7.29</v>
      </c>
      <c r="M747">
        <v>14.58</v>
      </c>
      <c r="N747" t="s">
        <v>22570</v>
      </c>
      <c r="O747" t="s">
        <v>22575</v>
      </c>
      <c r="P747" t="str">
        <f>_xlfn.XLOOKUP(orders_final[[#This Row],[Customer ID]], customers!$A$1:$A$1001, customers!$I$1:$I$1001, 0)</f>
        <v>No</v>
      </c>
    </row>
    <row r="748" spans="1:16" x14ac:dyDescent="0.3">
      <c r="A748" t="s">
        <v>4705</v>
      </c>
      <c r="B748" s="10">
        <v>43741</v>
      </c>
      <c r="C748" t="s">
        <v>4706</v>
      </c>
      <c r="D748" t="s">
        <v>6155</v>
      </c>
      <c r="E748">
        <v>3</v>
      </c>
      <c r="F748" t="s">
        <v>4707</v>
      </c>
      <c r="G748" t="s">
        <v>4708</v>
      </c>
      <c r="H748" t="s">
        <v>318</v>
      </c>
      <c r="I748" t="s">
        <v>6193</v>
      </c>
      <c r="J748" t="s">
        <v>6188</v>
      </c>
      <c r="K748">
        <v>1</v>
      </c>
      <c r="L748">
        <v>11.25</v>
      </c>
      <c r="M748">
        <v>33.75</v>
      </c>
      <c r="N748" t="s">
        <v>22571</v>
      </c>
      <c r="O748" t="s">
        <v>22569</v>
      </c>
      <c r="P748" t="str">
        <f>_xlfn.XLOOKUP(orders_final[[#This Row],[Customer ID]], customers!$A$1:$A$1001, customers!$I$1:$I$1001, 0)</f>
        <v>No</v>
      </c>
    </row>
    <row r="749" spans="1:16" x14ac:dyDescent="0.3">
      <c r="A749" t="s">
        <v>4711</v>
      </c>
      <c r="B749" s="10">
        <v>43501</v>
      </c>
      <c r="C749" t="s">
        <v>4712</v>
      </c>
      <c r="D749" t="s">
        <v>6160</v>
      </c>
      <c r="E749">
        <v>4</v>
      </c>
      <c r="F749" t="s">
        <v>4713</v>
      </c>
      <c r="G749" t="s">
        <v>4714</v>
      </c>
      <c r="H749" t="s">
        <v>318</v>
      </c>
      <c r="I749" t="s">
        <v>6195</v>
      </c>
      <c r="J749" t="s">
        <v>6188</v>
      </c>
      <c r="K749">
        <v>0.5</v>
      </c>
      <c r="L749">
        <v>8.73</v>
      </c>
      <c r="M749">
        <v>34.92</v>
      </c>
      <c r="N749" t="s">
        <v>22574</v>
      </c>
      <c r="O749" t="s">
        <v>22569</v>
      </c>
      <c r="P749" t="str">
        <f>_xlfn.XLOOKUP(orders_final[[#This Row],[Customer ID]], customers!$A$1:$A$1001, customers!$I$1:$I$1001, 0)</f>
        <v>Yes</v>
      </c>
    </row>
    <row r="750" spans="1:16" x14ac:dyDescent="0.3">
      <c r="A750" t="s">
        <v>4717</v>
      </c>
      <c r="B750" s="10">
        <v>44074</v>
      </c>
      <c r="C750" t="s">
        <v>4718</v>
      </c>
      <c r="D750" t="s">
        <v>6144</v>
      </c>
      <c r="E750">
        <v>2</v>
      </c>
      <c r="F750" t="s">
        <v>4719</v>
      </c>
      <c r="G750" t="s">
        <v>4720</v>
      </c>
      <c r="H750" t="s">
        <v>19</v>
      </c>
      <c r="I750" t="s">
        <v>6194</v>
      </c>
      <c r="J750" t="s">
        <v>6187</v>
      </c>
      <c r="K750">
        <v>0.5</v>
      </c>
      <c r="L750">
        <v>7.29</v>
      </c>
      <c r="M750">
        <v>14.58</v>
      </c>
      <c r="N750" t="s">
        <v>22570</v>
      </c>
      <c r="O750" t="s">
        <v>22575</v>
      </c>
      <c r="P750" t="str">
        <f>_xlfn.XLOOKUP(orders_final[[#This Row],[Customer ID]], customers!$A$1:$A$1001, customers!$I$1:$I$1001, 0)</f>
        <v>No</v>
      </c>
    </row>
    <row r="751" spans="1:16" x14ac:dyDescent="0.3">
      <c r="A751" t="s">
        <v>4723</v>
      </c>
      <c r="B751" s="10">
        <v>44209</v>
      </c>
      <c r="C751" t="s">
        <v>4724</v>
      </c>
      <c r="D751" t="s">
        <v>6163</v>
      </c>
      <c r="E751">
        <v>2</v>
      </c>
      <c r="F751" t="s">
        <v>4725</v>
      </c>
      <c r="G751" t="s">
        <v>4726</v>
      </c>
      <c r="H751" t="s">
        <v>318</v>
      </c>
      <c r="I751" t="s">
        <v>6192</v>
      </c>
      <c r="J751" t="s">
        <v>6187</v>
      </c>
      <c r="K751">
        <v>0.2</v>
      </c>
      <c r="L751">
        <v>2.6849999999999996</v>
      </c>
      <c r="M751">
        <v>5.3699999999999992</v>
      </c>
      <c r="N751" t="s">
        <v>22568</v>
      </c>
      <c r="O751" t="s">
        <v>22575</v>
      </c>
      <c r="P751" t="str">
        <f>_xlfn.XLOOKUP(orders_final[[#This Row],[Customer ID]], customers!$A$1:$A$1001, customers!$I$1:$I$1001, 0)</f>
        <v>Yes</v>
      </c>
    </row>
    <row r="752" spans="1:16" x14ac:dyDescent="0.3">
      <c r="A752" t="s">
        <v>4730</v>
      </c>
      <c r="B752" s="10">
        <v>44277</v>
      </c>
      <c r="C752" t="s">
        <v>4731</v>
      </c>
      <c r="D752" t="s">
        <v>6146</v>
      </c>
      <c r="E752">
        <v>1</v>
      </c>
      <c r="F752" t="s">
        <v>4732</v>
      </c>
      <c r="G752" t="s">
        <v>22573</v>
      </c>
      <c r="H752" t="s">
        <v>19</v>
      </c>
      <c r="I752" t="s">
        <v>6192</v>
      </c>
      <c r="J752" t="s">
        <v>6188</v>
      </c>
      <c r="K752">
        <v>0.5</v>
      </c>
      <c r="L752">
        <v>5.97</v>
      </c>
      <c r="M752">
        <v>5.97</v>
      </c>
      <c r="N752" t="s">
        <v>22568</v>
      </c>
      <c r="O752" t="s">
        <v>22569</v>
      </c>
      <c r="P752" t="str">
        <f>_xlfn.XLOOKUP(orders_final[[#This Row],[Customer ID]], customers!$A$1:$A$1001, customers!$I$1:$I$1001, 0)</f>
        <v>Yes</v>
      </c>
    </row>
    <row r="753" spans="1:16" x14ac:dyDescent="0.3">
      <c r="A753" t="s">
        <v>4735</v>
      </c>
      <c r="B753" s="10">
        <v>43847</v>
      </c>
      <c r="C753" t="s">
        <v>4736</v>
      </c>
      <c r="D753" t="s">
        <v>6161</v>
      </c>
      <c r="E753">
        <v>2</v>
      </c>
      <c r="F753" t="s">
        <v>4737</v>
      </c>
      <c r="G753" t="s">
        <v>4738</v>
      </c>
      <c r="H753" t="s">
        <v>19</v>
      </c>
      <c r="I753" t="s">
        <v>6195</v>
      </c>
      <c r="J753" t="s">
        <v>6186</v>
      </c>
      <c r="K753">
        <v>0.5</v>
      </c>
      <c r="L753">
        <v>9.51</v>
      </c>
      <c r="M753">
        <v>19.02</v>
      </c>
      <c r="N753" t="s">
        <v>22574</v>
      </c>
      <c r="O753" t="s">
        <v>22572</v>
      </c>
      <c r="P753" t="str">
        <f>_xlfn.XLOOKUP(orders_final[[#This Row],[Customer ID]], customers!$A$1:$A$1001, customers!$I$1:$I$1001, 0)</f>
        <v>No</v>
      </c>
    </row>
    <row r="754" spans="1:16" x14ac:dyDescent="0.3">
      <c r="A754" t="s">
        <v>4741</v>
      </c>
      <c r="B754" s="10">
        <v>43648</v>
      </c>
      <c r="C754" t="s">
        <v>4742</v>
      </c>
      <c r="D754" t="s">
        <v>6141</v>
      </c>
      <c r="E754">
        <v>2</v>
      </c>
      <c r="F754" t="s">
        <v>4743</v>
      </c>
      <c r="G754" t="s">
        <v>4744</v>
      </c>
      <c r="H754" t="s">
        <v>19</v>
      </c>
      <c r="I754" t="s">
        <v>6194</v>
      </c>
      <c r="J754" t="s">
        <v>6188</v>
      </c>
      <c r="K754">
        <v>1</v>
      </c>
      <c r="L754">
        <v>13.75</v>
      </c>
      <c r="M754">
        <v>27.5</v>
      </c>
      <c r="N754" t="s">
        <v>22570</v>
      </c>
      <c r="O754" t="s">
        <v>22569</v>
      </c>
      <c r="P754" t="str">
        <f>_xlfn.XLOOKUP(orders_final[[#This Row],[Customer ID]], customers!$A$1:$A$1001, customers!$I$1:$I$1001, 0)</f>
        <v>Yes</v>
      </c>
    </row>
    <row r="755" spans="1:16" x14ac:dyDescent="0.3">
      <c r="A755" t="s">
        <v>4747</v>
      </c>
      <c r="B755" s="10">
        <v>44704</v>
      </c>
      <c r="C755" t="s">
        <v>4748</v>
      </c>
      <c r="D755" t="s">
        <v>6158</v>
      </c>
      <c r="E755">
        <v>5</v>
      </c>
      <c r="F755" t="s">
        <v>4749</v>
      </c>
      <c r="G755" t="s">
        <v>4750</v>
      </c>
      <c r="H755" t="s">
        <v>19</v>
      </c>
      <c r="I755" t="s">
        <v>6193</v>
      </c>
      <c r="J755" t="s">
        <v>6187</v>
      </c>
      <c r="K755">
        <v>0.5</v>
      </c>
      <c r="L755">
        <v>5.97</v>
      </c>
      <c r="M755">
        <v>29.849999999999998</v>
      </c>
      <c r="N755" t="s">
        <v>22571</v>
      </c>
      <c r="O755" t="s">
        <v>22575</v>
      </c>
      <c r="P755" t="str">
        <f>_xlfn.XLOOKUP(orders_final[[#This Row],[Customer ID]], customers!$A$1:$A$1001, customers!$I$1:$I$1001, 0)</f>
        <v>No</v>
      </c>
    </row>
    <row r="756" spans="1:16" x14ac:dyDescent="0.3">
      <c r="A756" t="s">
        <v>4753</v>
      </c>
      <c r="B756" s="10">
        <v>44726</v>
      </c>
      <c r="C756" t="s">
        <v>4434</v>
      </c>
      <c r="D756" t="s">
        <v>6154</v>
      </c>
      <c r="E756">
        <v>6</v>
      </c>
      <c r="F756" t="s">
        <v>4435</v>
      </c>
      <c r="G756" t="s">
        <v>4436</v>
      </c>
      <c r="H756" t="s">
        <v>318</v>
      </c>
      <c r="I756" t="s">
        <v>6193</v>
      </c>
      <c r="J756" t="s">
        <v>6187</v>
      </c>
      <c r="K756">
        <v>0.2</v>
      </c>
      <c r="L756">
        <v>2.9849999999999999</v>
      </c>
      <c r="M756">
        <v>17.91</v>
      </c>
      <c r="N756" t="s">
        <v>22571</v>
      </c>
      <c r="O756" t="s">
        <v>22575</v>
      </c>
      <c r="P756" t="str">
        <f>_xlfn.XLOOKUP(orders_final[[#This Row],[Customer ID]], customers!$A$1:$A$1001, customers!$I$1:$I$1001, 0)</f>
        <v>No</v>
      </c>
    </row>
    <row r="757" spans="1:16" x14ac:dyDescent="0.3">
      <c r="A757" t="s">
        <v>4758</v>
      </c>
      <c r="B757" s="10">
        <v>44397</v>
      </c>
      <c r="C757" t="s">
        <v>4759</v>
      </c>
      <c r="D757" t="s">
        <v>6145</v>
      </c>
      <c r="E757">
        <v>6</v>
      </c>
      <c r="F757" t="s">
        <v>4760</v>
      </c>
      <c r="G757" t="s">
        <v>4761</v>
      </c>
      <c r="H757" t="s">
        <v>19</v>
      </c>
      <c r="I757" t="s">
        <v>6195</v>
      </c>
      <c r="J757" t="s">
        <v>6186</v>
      </c>
      <c r="K757">
        <v>0.2</v>
      </c>
      <c r="L757">
        <v>4.7549999999999999</v>
      </c>
      <c r="M757">
        <v>28.53</v>
      </c>
      <c r="N757" t="s">
        <v>22574</v>
      </c>
      <c r="O757" t="s">
        <v>22572</v>
      </c>
      <c r="P757" t="str">
        <f>_xlfn.XLOOKUP(orders_final[[#This Row],[Customer ID]], customers!$A$1:$A$1001, customers!$I$1:$I$1001, 0)</f>
        <v>No</v>
      </c>
    </row>
    <row r="758" spans="1:16" x14ac:dyDescent="0.3">
      <c r="A758" t="s">
        <v>4764</v>
      </c>
      <c r="B758" s="10">
        <v>44715</v>
      </c>
      <c r="C758" t="s">
        <v>4765</v>
      </c>
      <c r="D758" t="s">
        <v>6177</v>
      </c>
      <c r="E758">
        <v>4</v>
      </c>
      <c r="F758" t="s">
        <v>4766</v>
      </c>
      <c r="G758" t="s">
        <v>4767</v>
      </c>
      <c r="H758" t="s">
        <v>19</v>
      </c>
      <c r="I758" t="s">
        <v>6192</v>
      </c>
      <c r="J758" t="s">
        <v>6187</v>
      </c>
      <c r="K758">
        <v>1</v>
      </c>
      <c r="L758">
        <v>8.9499999999999993</v>
      </c>
      <c r="M758">
        <v>35.799999999999997</v>
      </c>
      <c r="N758" t="s">
        <v>22568</v>
      </c>
      <c r="O758" t="s">
        <v>22575</v>
      </c>
      <c r="P758" t="str">
        <f>_xlfn.XLOOKUP(orders_final[[#This Row],[Customer ID]], customers!$A$1:$A$1001, customers!$I$1:$I$1001, 0)</f>
        <v>Yes</v>
      </c>
    </row>
    <row r="759" spans="1:16" x14ac:dyDescent="0.3">
      <c r="A759" t="s">
        <v>4770</v>
      </c>
      <c r="B759" s="10">
        <v>43977</v>
      </c>
      <c r="C759" t="s">
        <v>4771</v>
      </c>
      <c r="D759" t="s">
        <v>6158</v>
      </c>
      <c r="E759">
        <v>3</v>
      </c>
      <c r="F759" t="s">
        <v>4772</v>
      </c>
      <c r="G759" t="s">
        <v>4773</v>
      </c>
      <c r="H759" t="s">
        <v>19</v>
      </c>
      <c r="I759" t="s">
        <v>6193</v>
      </c>
      <c r="J759" t="s">
        <v>6187</v>
      </c>
      <c r="K759">
        <v>0.5</v>
      </c>
      <c r="L759">
        <v>5.97</v>
      </c>
      <c r="M759">
        <v>17.91</v>
      </c>
      <c r="N759" t="s">
        <v>22571</v>
      </c>
      <c r="O759" t="s">
        <v>22575</v>
      </c>
      <c r="P759" t="str">
        <f>_xlfn.XLOOKUP(orders_final[[#This Row],[Customer ID]], customers!$A$1:$A$1001, customers!$I$1:$I$1001, 0)</f>
        <v>Yes</v>
      </c>
    </row>
    <row r="760" spans="1:16" x14ac:dyDescent="0.3">
      <c r="A760" t="s">
        <v>4776</v>
      </c>
      <c r="B760" s="10">
        <v>43672</v>
      </c>
      <c r="C760" t="s">
        <v>4777</v>
      </c>
      <c r="D760" t="s">
        <v>6177</v>
      </c>
      <c r="E760">
        <v>1</v>
      </c>
      <c r="F760" t="s">
        <v>4778</v>
      </c>
      <c r="G760" t="s">
        <v>4779</v>
      </c>
      <c r="H760" t="s">
        <v>19</v>
      </c>
      <c r="I760" t="s">
        <v>6192</v>
      </c>
      <c r="J760" t="s">
        <v>6187</v>
      </c>
      <c r="K760">
        <v>1</v>
      </c>
      <c r="L760">
        <v>8.9499999999999993</v>
      </c>
      <c r="M760">
        <v>8.9499999999999993</v>
      </c>
      <c r="N760" t="s">
        <v>22568</v>
      </c>
      <c r="O760" t="s">
        <v>22575</v>
      </c>
      <c r="P760" t="str">
        <f>_xlfn.XLOOKUP(orders_final[[#This Row],[Customer ID]], customers!$A$1:$A$1001, customers!$I$1:$I$1001, 0)</f>
        <v>No</v>
      </c>
    </row>
    <row r="761" spans="1:16" x14ac:dyDescent="0.3">
      <c r="A761" t="s">
        <v>4781</v>
      </c>
      <c r="B761" s="10">
        <v>44126</v>
      </c>
      <c r="C761" t="s">
        <v>4782</v>
      </c>
      <c r="D761" t="s">
        <v>6165</v>
      </c>
      <c r="E761">
        <v>1</v>
      </c>
      <c r="F761" t="s">
        <v>4783</v>
      </c>
      <c r="G761" t="s">
        <v>4784</v>
      </c>
      <c r="H761" t="s">
        <v>19</v>
      </c>
      <c r="I761" t="s">
        <v>6195</v>
      </c>
      <c r="J761" t="s">
        <v>6187</v>
      </c>
      <c r="K761">
        <v>2.5</v>
      </c>
      <c r="L761">
        <v>29.784999999999997</v>
      </c>
      <c r="M761">
        <v>29.784999999999997</v>
      </c>
      <c r="N761" t="s">
        <v>22574</v>
      </c>
      <c r="O761" t="s">
        <v>22575</v>
      </c>
      <c r="P761" t="str">
        <f>_xlfn.XLOOKUP(orders_final[[#This Row],[Customer ID]], customers!$A$1:$A$1001, customers!$I$1:$I$1001, 0)</f>
        <v>Yes</v>
      </c>
    </row>
    <row r="762" spans="1:16" x14ac:dyDescent="0.3">
      <c r="A762" t="s">
        <v>4787</v>
      </c>
      <c r="B762" s="10">
        <v>44189</v>
      </c>
      <c r="C762" t="s">
        <v>4788</v>
      </c>
      <c r="D762" t="s">
        <v>6176</v>
      </c>
      <c r="E762">
        <v>5</v>
      </c>
      <c r="F762" t="s">
        <v>4789</v>
      </c>
      <c r="G762" t="s">
        <v>4790</v>
      </c>
      <c r="H762" t="s">
        <v>19</v>
      </c>
      <c r="I762" t="s">
        <v>6194</v>
      </c>
      <c r="J762" t="s">
        <v>6186</v>
      </c>
      <c r="K762">
        <v>0.5</v>
      </c>
      <c r="L762">
        <v>8.91</v>
      </c>
      <c r="M762">
        <v>44.55</v>
      </c>
      <c r="N762" t="s">
        <v>22570</v>
      </c>
      <c r="O762" t="s">
        <v>22572</v>
      </c>
      <c r="P762" t="str">
        <f>_xlfn.XLOOKUP(orders_final[[#This Row],[Customer ID]], customers!$A$1:$A$1001, customers!$I$1:$I$1001, 0)</f>
        <v>No</v>
      </c>
    </row>
    <row r="763" spans="1:16" x14ac:dyDescent="0.3">
      <c r="A763" t="s">
        <v>4792</v>
      </c>
      <c r="B763" s="10">
        <v>43714</v>
      </c>
      <c r="C763" t="s">
        <v>4793</v>
      </c>
      <c r="D763" t="s">
        <v>6171</v>
      </c>
      <c r="E763">
        <v>6</v>
      </c>
      <c r="F763" t="s">
        <v>4794</v>
      </c>
      <c r="G763" t="s">
        <v>4795</v>
      </c>
      <c r="H763" t="s">
        <v>19</v>
      </c>
      <c r="I763" t="s">
        <v>6194</v>
      </c>
      <c r="J763" t="s">
        <v>6186</v>
      </c>
      <c r="K763">
        <v>1</v>
      </c>
      <c r="L763">
        <v>14.85</v>
      </c>
      <c r="M763">
        <v>89.1</v>
      </c>
      <c r="N763" t="s">
        <v>22570</v>
      </c>
      <c r="O763" t="s">
        <v>22572</v>
      </c>
      <c r="P763" t="str">
        <f>_xlfn.XLOOKUP(orders_final[[#This Row],[Customer ID]], customers!$A$1:$A$1001, customers!$I$1:$I$1001, 0)</f>
        <v>Yes</v>
      </c>
    </row>
    <row r="764" spans="1:16" x14ac:dyDescent="0.3">
      <c r="A764" t="s">
        <v>4797</v>
      </c>
      <c r="B764" s="10">
        <v>43563</v>
      </c>
      <c r="C764" t="s">
        <v>4798</v>
      </c>
      <c r="D764" t="s">
        <v>6160</v>
      </c>
      <c r="E764">
        <v>5</v>
      </c>
      <c r="F764" t="s">
        <v>4799</v>
      </c>
      <c r="G764" t="s">
        <v>4800</v>
      </c>
      <c r="H764" t="s">
        <v>28</v>
      </c>
      <c r="I764" t="s">
        <v>6195</v>
      </c>
      <c r="J764" t="s">
        <v>6188</v>
      </c>
      <c r="K764">
        <v>0.5</v>
      </c>
      <c r="L764">
        <v>8.73</v>
      </c>
      <c r="M764">
        <v>43.650000000000006</v>
      </c>
      <c r="N764" t="s">
        <v>22574</v>
      </c>
      <c r="O764" t="s">
        <v>22569</v>
      </c>
      <c r="P764" t="str">
        <f>_xlfn.XLOOKUP(orders_final[[#This Row],[Customer ID]], customers!$A$1:$A$1001, customers!$I$1:$I$1001, 0)</f>
        <v>No</v>
      </c>
    </row>
    <row r="765" spans="1:16" x14ac:dyDescent="0.3">
      <c r="A765" t="s">
        <v>4803</v>
      </c>
      <c r="B765" s="10">
        <v>44587</v>
      </c>
      <c r="C765" t="s">
        <v>4804</v>
      </c>
      <c r="D765" t="s">
        <v>6180</v>
      </c>
      <c r="E765">
        <v>3</v>
      </c>
      <c r="F765" t="s">
        <v>4805</v>
      </c>
      <c r="G765" t="s">
        <v>22573</v>
      </c>
      <c r="H765" t="s">
        <v>19</v>
      </c>
      <c r="I765" t="s">
        <v>6193</v>
      </c>
      <c r="J765" t="s">
        <v>6186</v>
      </c>
      <c r="K765">
        <v>0.5</v>
      </c>
      <c r="L765">
        <v>7.77</v>
      </c>
      <c r="M765">
        <v>23.31</v>
      </c>
      <c r="N765" t="s">
        <v>22571</v>
      </c>
      <c r="O765" t="s">
        <v>22572</v>
      </c>
      <c r="P765" t="str">
        <f>_xlfn.XLOOKUP(orders_final[[#This Row],[Customer ID]], customers!$A$1:$A$1001, customers!$I$1:$I$1001, 0)</f>
        <v>No</v>
      </c>
    </row>
    <row r="766" spans="1:16" x14ac:dyDescent="0.3">
      <c r="A766" t="s">
        <v>4808</v>
      </c>
      <c r="B766" s="10">
        <v>43797</v>
      </c>
      <c r="C766" t="s">
        <v>4809</v>
      </c>
      <c r="D766" t="s">
        <v>6182</v>
      </c>
      <c r="E766">
        <v>6</v>
      </c>
      <c r="F766" t="s">
        <v>4810</v>
      </c>
      <c r="G766" t="s">
        <v>4811</v>
      </c>
      <c r="H766" t="s">
        <v>19</v>
      </c>
      <c r="I766" t="s">
        <v>6193</v>
      </c>
      <c r="J766" t="s">
        <v>6186</v>
      </c>
      <c r="K766">
        <v>2.5</v>
      </c>
      <c r="L766">
        <v>29.784999999999997</v>
      </c>
      <c r="M766">
        <v>178.70999999999998</v>
      </c>
      <c r="N766" t="s">
        <v>22571</v>
      </c>
      <c r="O766" t="s">
        <v>22572</v>
      </c>
      <c r="P766" t="str">
        <f>_xlfn.XLOOKUP(orders_final[[#This Row],[Customer ID]], customers!$A$1:$A$1001, customers!$I$1:$I$1001, 0)</f>
        <v>Yes</v>
      </c>
    </row>
    <row r="767" spans="1:16" x14ac:dyDescent="0.3">
      <c r="A767" t="s">
        <v>4814</v>
      </c>
      <c r="B767" s="10">
        <v>43667</v>
      </c>
      <c r="C767" t="s">
        <v>4815</v>
      </c>
      <c r="D767" t="s">
        <v>6138</v>
      </c>
      <c r="E767">
        <v>6</v>
      </c>
      <c r="F767" t="s">
        <v>4816</v>
      </c>
      <c r="G767" t="s">
        <v>4817</v>
      </c>
      <c r="H767" t="s">
        <v>19</v>
      </c>
      <c r="I767" t="s">
        <v>6192</v>
      </c>
      <c r="J767" t="s">
        <v>6188</v>
      </c>
      <c r="K767">
        <v>1</v>
      </c>
      <c r="L767">
        <v>9.9499999999999993</v>
      </c>
      <c r="M767">
        <v>59.699999999999996</v>
      </c>
      <c r="N767" t="s">
        <v>22568</v>
      </c>
      <c r="O767" t="s">
        <v>22569</v>
      </c>
      <c r="P767" t="str">
        <f>_xlfn.XLOOKUP(orders_final[[#This Row],[Customer ID]], customers!$A$1:$A$1001, customers!$I$1:$I$1001, 0)</f>
        <v>Yes</v>
      </c>
    </row>
    <row r="768" spans="1:16" x14ac:dyDescent="0.3">
      <c r="A768" t="s">
        <v>4814</v>
      </c>
      <c r="B768" s="10">
        <v>43667</v>
      </c>
      <c r="C768" t="s">
        <v>4815</v>
      </c>
      <c r="D768" t="s">
        <v>6180</v>
      </c>
      <c r="E768">
        <v>2</v>
      </c>
      <c r="F768" t="s">
        <v>4816</v>
      </c>
      <c r="G768" t="s">
        <v>4817</v>
      </c>
      <c r="H768" t="s">
        <v>19</v>
      </c>
      <c r="I768" t="s">
        <v>6193</v>
      </c>
      <c r="J768" t="s">
        <v>6186</v>
      </c>
      <c r="K768">
        <v>0.5</v>
      </c>
      <c r="L768">
        <v>7.77</v>
      </c>
      <c r="M768">
        <v>15.54</v>
      </c>
      <c r="N768" t="s">
        <v>22571</v>
      </c>
      <c r="O768" t="s">
        <v>22572</v>
      </c>
      <c r="P768" t="str">
        <f>_xlfn.XLOOKUP(orders_final[[#This Row],[Customer ID]], customers!$A$1:$A$1001, customers!$I$1:$I$1001, 0)</f>
        <v>Yes</v>
      </c>
    </row>
    <row r="769" spans="1:16" x14ac:dyDescent="0.3">
      <c r="A769" t="s">
        <v>4825</v>
      </c>
      <c r="B769" s="10">
        <v>44267</v>
      </c>
      <c r="C769" t="s">
        <v>4759</v>
      </c>
      <c r="D769" t="s">
        <v>6182</v>
      </c>
      <c r="E769">
        <v>3</v>
      </c>
      <c r="F769" t="s">
        <v>4760</v>
      </c>
      <c r="G769" t="s">
        <v>4761</v>
      </c>
      <c r="H769" t="s">
        <v>19</v>
      </c>
      <c r="I769" t="s">
        <v>6193</v>
      </c>
      <c r="J769" t="s">
        <v>6186</v>
      </c>
      <c r="K769">
        <v>2.5</v>
      </c>
      <c r="L769">
        <v>29.784999999999997</v>
      </c>
      <c r="M769">
        <v>89.35499999999999</v>
      </c>
      <c r="N769" t="s">
        <v>22571</v>
      </c>
      <c r="O769" t="s">
        <v>22572</v>
      </c>
      <c r="P769" t="str">
        <f>_xlfn.XLOOKUP(orders_final[[#This Row],[Customer ID]], customers!$A$1:$A$1001, customers!$I$1:$I$1001, 0)</f>
        <v>No</v>
      </c>
    </row>
    <row r="770" spans="1:16" x14ac:dyDescent="0.3">
      <c r="A770" t="s">
        <v>4831</v>
      </c>
      <c r="B770" s="10">
        <v>44562</v>
      </c>
      <c r="C770" t="s">
        <v>4759</v>
      </c>
      <c r="D770" t="s">
        <v>6179</v>
      </c>
      <c r="E770">
        <v>2</v>
      </c>
      <c r="F770" t="s">
        <v>4760</v>
      </c>
      <c r="G770" t="s">
        <v>4761</v>
      </c>
      <c r="H770" t="s">
        <v>19</v>
      </c>
      <c r="I770" t="s">
        <v>6192</v>
      </c>
      <c r="J770" t="s">
        <v>6186</v>
      </c>
      <c r="K770">
        <v>1</v>
      </c>
      <c r="L770">
        <v>11.95</v>
      </c>
      <c r="M770">
        <v>23.9</v>
      </c>
      <c r="N770" t="s">
        <v>22568</v>
      </c>
      <c r="O770" t="s">
        <v>22572</v>
      </c>
      <c r="P770" t="str">
        <f>_xlfn.XLOOKUP(orders_final[[#This Row],[Customer ID]], customers!$A$1:$A$1001, customers!$I$1:$I$1001, 0)</f>
        <v>No</v>
      </c>
    </row>
    <row r="771" spans="1:16" x14ac:dyDescent="0.3">
      <c r="A771" t="s">
        <v>4836</v>
      </c>
      <c r="B771" s="10">
        <v>43912</v>
      </c>
      <c r="C771" t="s">
        <v>4837</v>
      </c>
      <c r="D771" t="s">
        <v>6151</v>
      </c>
      <c r="E771">
        <v>6</v>
      </c>
      <c r="F771" t="s">
        <v>4838</v>
      </c>
      <c r="G771" t="s">
        <v>4839</v>
      </c>
      <c r="H771" t="s">
        <v>28</v>
      </c>
      <c r="I771" t="s">
        <v>6192</v>
      </c>
      <c r="J771" t="s">
        <v>6188</v>
      </c>
      <c r="K771">
        <v>2.5</v>
      </c>
      <c r="L771">
        <v>22.884999999999998</v>
      </c>
      <c r="M771">
        <v>137.31</v>
      </c>
      <c r="N771" t="s">
        <v>22568</v>
      </c>
      <c r="O771" t="s">
        <v>22569</v>
      </c>
      <c r="P771" t="str">
        <f>_xlfn.XLOOKUP(orders_final[[#This Row],[Customer ID]], customers!$A$1:$A$1001, customers!$I$1:$I$1001, 0)</f>
        <v>No</v>
      </c>
    </row>
    <row r="772" spans="1:16" x14ac:dyDescent="0.3">
      <c r="A772" t="s">
        <v>4842</v>
      </c>
      <c r="B772" s="10">
        <v>44092</v>
      </c>
      <c r="C772" t="s">
        <v>4843</v>
      </c>
      <c r="D772" t="s">
        <v>6147</v>
      </c>
      <c r="E772">
        <v>1</v>
      </c>
      <c r="F772" t="s">
        <v>4844</v>
      </c>
      <c r="G772" t="s">
        <v>4845</v>
      </c>
      <c r="H772" t="s">
        <v>19</v>
      </c>
      <c r="I772" t="s">
        <v>6193</v>
      </c>
      <c r="J772" t="s">
        <v>6187</v>
      </c>
      <c r="K772">
        <v>1</v>
      </c>
      <c r="L772">
        <v>9.9499999999999993</v>
      </c>
      <c r="M772">
        <v>9.9499999999999993</v>
      </c>
      <c r="N772" t="s">
        <v>22571</v>
      </c>
      <c r="O772" t="s">
        <v>22575</v>
      </c>
      <c r="P772" t="str">
        <f>_xlfn.XLOOKUP(orders_final[[#This Row],[Customer ID]], customers!$A$1:$A$1001, customers!$I$1:$I$1001, 0)</f>
        <v>No</v>
      </c>
    </row>
    <row r="773" spans="1:16" x14ac:dyDescent="0.3">
      <c r="A773" t="s">
        <v>4847</v>
      </c>
      <c r="B773" s="10">
        <v>43468</v>
      </c>
      <c r="C773" t="s">
        <v>4848</v>
      </c>
      <c r="D773" t="s">
        <v>6173</v>
      </c>
      <c r="E773">
        <v>3</v>
      </c>
      <c r="F773" t="s">
        <v>4849</v>
      </c>
      <c r="G773" t="s">
        <v>4850</v>
      </c>
      <c r="H773" t="s">
        <v>19</v>
      </c>
      <c r="I773" t="s">
        <v>6192</v>
      </c>
      <c r="J773" t="s">
        <v>6186</v>
      </c>
      <c r="K773">
        <v>0.5</v>
      </c>
      <c r="L773">
        <v>7.169999999999999</v>
      </c>
      <c r="M773">
        <v>21.509999999999998</v>
      </c>
      <c r="N773" t="s">
        <v>22568</v>
      </c>
      <c r="O773" t="s">
        <v>22572</v>
      </c>
      <c r="P773" t="str">
        <f>_xlfn.XLOOKUP(orders_final[[#This Row],[Customer ID]], customers!$A$1:$A$1001, customers!$I$1:$I$1001, 0)</f>
        <v>No</v>
      </c>
    </row>
    <row r="774" spans="1:16" x14ac:dyDescent="0.3">
      <c r="A774" t="s">
        <v>4853</v>
      </c>
      <c r="B774" s="10">
        <v>44468</v>
      </c>
      <c r="C774" t="s">
        <v>4854</v>
      </c>
      <c r="D774" t="s">
        <v>6141</v>
      </c>
      <c r="E774">
        <v>6</v>
      </c>
      <c r="F774" t="s">
        <v>4855</v>
      </c>
      <c r="G774" t="s">
        <v>22573</v>
      </c>
      <c r="H774" t="s">
        <v>19</v>
      </c>
      <c r="I774" t="s">
        <v>6194</v>
      </c>
      <c r="J774" t="s">
        <v>6188</v>
      </c>
      <c r="K774">
        <v>1</v>
      </c>
      <c r="L774">
        <v>13.75</v>
      </c>
      <c r="M774">
        <v>82.5</v>
      </c>
      <c r="N774" t="s">
        <v>22570</v>
      </c>
      <c r="O774" t="s">
        <v>22569</v>
      </c>
      <c r="P774" t="str">
        <f>_xlfn.XLOOKUP(orders_final[[#This Row],[Customer ID]], customers!$A$1:$A$1001, customers!$I$1:$I$1001, 0)</f>
        <v>No</v>
      </c>
    </row>
    <row r="775" spans="1:16" x14ac:dyDescent="0.3">
      <c r="A775" t="s">
        <v>4858</v>
      </c>
      <c r="B775" s="10">
        <v>44488</v>
      </c>
      <c r="C775" t="s">
        <v>4859</v>
      </c>
      <c r="D775" t="s">
        <v>6159</v>
      </c>
      <c r="E775">
        <v>2</v>
      </c>
      <c r="F775" t="s">
        <v>4860</v>
      </c>
      <c r="G775" t="s">
        <v>4861</v>
      </c>
      <c r="H775" t="s">
        <v>318</v>
      </c>
      <c r="I775" t="s">
        <v>6195</v>
      </c>
      <c r="J775" t="s">
        <v>6188</v>
      </c>
      <c r="K775">
        <v>0.2</v>
      </c>
      <c r="L775">
        <v>4.3650000000000002</v>
      </c>
      <c r="M775">
        <v>8.73</v>
      </c>
      <c r="N775" t="s">
        <v>22574</v>
      </c>
      <c r="O775" t="s">
        <v>22569</v>
      </c>
      <c r="P775" t="str">
        <f>_xlfn.XLOOKUP(orders_final[[#This Row],[Customer ID]], customers!$A$1:$A$1001, customers!$I$1:$I$1001, 0)</f>
        <v>No</v>
      </c>
    </row>
    <row r="776" spans="1:16" x14ac:dyDescent="0.3">
      <c r="A776" t="s">
        <v>4864</v>
      </c>
      <c r="B776" s="10">
        <v>44756</v>
      </c>
      <c r="C776" t="s">
        <v>4865</v>
      </c>
      <c r="D776" t="s">
        <v>6138</v>
      </c>
      <c r="E776">
        <v>2</v>
      </c>
      <c r="F776" t="s">
        <v>4866</v>
      </c>
      <c r="G776" t="s">
        <v>22573</v>
      </c>
      <c r="H776" t="s">
        <v>19</v>
      </c>
      <c r="I776" t="s">
        <v>6192</v>
      </c>
      <c r="J776" t="s">
        <v>6188</v>
      </c>
      <c r="K776">
        <v>1</v>
      </c>
      <c r="L776">
        <v>9.9499999999999993</v>
      </c>
      <c r="M776">
        <v>19.899999999999999</v>
      </c>
      <c r="N776" t="s">
        <v>22568</v>
      </c>
      <c r="O776" t="s">
        <v>22569</v>
      </c>
      <c r="P776" t="str">
        <f>_xlfn.XLOOKUP(orders_final[[#This Row],[Customer ID]], customers!$A$1:$A$1001, customers!$I$1:$I$1001, 0)</f>
        <v>Yes</v>
      </c>
    </row>
    <row r="777" spans="1:16" x14ac:dyDescent="0.3">
      <c r="A777" t="s">
        <v>4869</v>
      </c>
      <c r="B777" s="10">
        <v>44396</v>
      </c>
      <c r="C777" t="s">
        <v>4870</v>
      </c>
      <c r="D777" t="s">
        <v>6176</v>
      </c>
      <c r="E777">
        <v>2</v>
      </c>
      <c r="F777" t="s">
        <v>4871</v>
      </c>
      <c r="G777" t="s">
        <v>4872</v>
      </c>
      <c r="H777" t="s">
        <v>19</v>
      </c>
      <c r="I777" t="s">
        <v>6194</v>
      </c>
      <c r="J777" t="s">
        <v>6186</v>
      </c>
      <c r="K777">
        <v>0.5</v>
      </c>
      <c r="L777">
        <v>8.91</v>
      </c>
      <c r="M777">
        <v>17.82</v>
      </c>
      <c r="N777" t="s">
        <v>22570</v>
      </c>
      <c r="O777" t="s">
        <v>22572</v>
      </c>
      <c r="P777" t="str">
        <f>_xlfn.XLOOKUP(orders_final[[#This Row],[Customer ID]], customers!$A$1:$A$1001, customers!$I$1:$I$1001, 0)</f>
        <v>Yes</v>
      </c>
    </row>
    <row r="778" spans="1:16" x14ac:dyDescent="0.3">
      <c r="A778" t="s">
        <v>4875</v>
      </c>
      <c r="B778" s="10">
        <v>44540</v>
      </c>
      <c r="C778" t="s">
        <v>4876</v>
      </c>
      <c r="D778" t="s">
        <v>6157</v>
      </c>
      <c r="E778">
        <v>3</v>
      </c>
      <c r="F778" t="s">
        <v>4877</v>
      </c>
      <c r="G778" t="s">
        <v>4878</v>
      </c>
      <c r="H778" t="s">
        <v>19</v>
      </c>
      <c r="I778" t="s">
        <v>6193</v>
      </c>
      <c r="J778" t="s">
        <v>6188</v>
      </c>
      <c r="K778">
        <v>0.5</v>
      </c>
      <c r="L778">
        <v>6.75</v>
      </c>
      <c r="M778">
        <v>20.25</v>
      </c>
      <c r="N778" t="s">
        <v>22571</v>
      </c>
      <c r="O778" t="s">
        <v>22569</v>
      </c>
      <c r="P778" t="str">
        <f>_xlfn.XLOOKUP(orders_final[[#This Row],[Customer ID]], customers!$A$1:$A$1001, customers!$I$1:$I$1001, 0)</f>
        <v>No</v>
      </c>
    </row>
    <row r="779" spans="1:16" x14ac:dyDescent="0.3">
      <c r="A779" t="s">
        <v>4881</v>
      </c>
      <c r="B779" s="10">
        <v>43541</v>
      </c>
      <c r="C779" t="s">
        <v>4882</v>
      </c>
      <c r="D779" t="s">
        <v>6182</v>
      </c>
      <c r="E779">
        <v>2</v>
      </c>
      <c r="F779" t="s">
        <v>4883</v>
      </c>
      <c r="G779" t="s">
        <v>4884</v>
      </c>
      <c r="H779" t="s">
        <v>19</v>
      </c>
      <c r="I779" t="s">
        <v>6193</v>
      </c>
      <c r="J779" t="s">
        <v>6186</v>
      </c>
      <c r="K779">
        <v>2.5</v>
      </c>
      <c r="L779">
        <v>29.784999999999997</v>
      </c>
      <c r="M779">
        <v>59.569999999999993</v>
      </c>
      <c r="N779" t="s">
        <v>22571</v>
      </c>
      <c r="O779" t="s">
        <v>22572</v>
      </c>
      <c r="P779" t="str">
        <f>_xlfn.XLOOKUP(orders_final[[#This Row],[Customer ID]], customers!$A$1:$A$1001, customers!$I$1:$I$1001, 0)</f>
        <v>No</v>
      </c>
    </row>
    <row r="780" spans="1:16" x14ac:dyDescent="0.3">
      <c r="A780" t="s">
        <v>4886</v>
      </c>
      <c r="B780" s="10">
        <v>43889</v>
      </c>
      <c r="C780" t="s">
        <v>4933</v>
      </c>
      <c r="D780" t="s">
        <v>6161</v>
      </c>
      <c r="E780">
        <v>2</v>
      </c>
      <c r="F780" t="s">
        <v>4934</v>
      </c>
      <c r="G780" t="s">
        <v>4935</v>
      </c>
      <c r="H780" t="s">
        <v>19</v>
      </c>
      <c r="I780" t="s">
        <v>6195</v>
      </c>
      <c r="J780" t="s">
        <v>6186</v>
      </c>
      <c r="K780">
        <v>0.5</v>
      </c>
      <c r="L780">
        <v>9.51</v>
      </c>
      <c r="M780">
        <v>19.02</v>
      </c>
      <c r="N780" t="s">
        <v>22574</v>
      </c>
      <c r="O780" t="s">
        <v>22572</v>
      </c>
      <c r="P780" t="str">
        <f>_xlfn.XLOOKUP(orders_final[[#This Row],[Customer ID]], customers!$A$1:$A$1001, customers!$I$1:$I$1001, 0)</f>
        <v>Yes</v>
      </c>
    </row>
    <row r="781" spans="1:16" x14ac:dyDescent="0.3">
      <c r="A781" t="s">
        <v>4892</v>
      </c>
      <c r="B781" s="10">
        <v>43985</v>
      </c>
      <c r="C781" t="s">
        <v>4893</v>
      </c>
      <c r="D781" t="s">
        <v>6143</v>
      </c>
      <c r="E781">
        <v>6</v>
      </c>
      <c r="F781" t="s">
        <v>4894</v>
      </c>
      <c r="G781" t="s">
        <v>4895</v>
      </c>
      <c r="H781" t="s">
        <v>19</v>
      </c>
      <c r="I781" t="s">
        <v>6195</v>
      </c>
      <c r="J781" t="s">
        <v>6187</v>
      </c>
      <c r="K781">
        <v>1</v>
      </c>
      <c r="L781">
        <v>12.95</v>
      </c>
      <c r="M781">
        <v>77.699999999999989</v>
      </c>
      <c r="N781" t="s">
        <v>22574</v>
      </c>
      <c r="O781" t="s">
        <v>22575</v>
      </c>
      <c r="P781" t="str">
        <f>_xlfn.XLOOKUP(orders_final[[#This Row],[Customer ID]], customers!$A$1:$A$1001, customers!$I$1:$I$1001, 0)</f>
        <v>Yes</v>
      </c>
    </row>
    <row r="782" spans="1:16" x14ac:dyDescent="0.3">
      <c r="A782" t="s">
        <v>4898</v>
      </c>
      <c r="B782" s="10">
        <v>43883</v>
      </c>
      <c r="C782" t="s">
        <v>4899</v>
      </c>
      <c r="D782" t="s">
        <v>6141</v>
      </c>
      <c r="E782">
        <v>3</v>
      </c>
      <c r="F782" t="s">
        <v>4900</v>
      </c>
      <c r="G782" t="s">
        <v>22573</v>
      </c>
      <c r="H782" t="s">
        <v>19</v>
      </c>
      <c r="I782" t="s">
        <v>6194</v>
      </c>
      <c r="J782" t="s">
        <v>6188</v>
      </c>
      <c r="K782">
        <v>1</v>
      </c>
      <c r="L782">
        <v>13.75</v>
      </c>
      <c r="M782">
        <v>41.25</v>
      </c>
      <c r="N782" t="s">
        <v>22570</v>
      </c>
      <c r="O782" t="s">
        <v>22569</v>
      </c>
      <c r="P782" t="str">
        <f>_xlfn.XLOOKUP(orders_final[[#This Row],[Customer ID]], customers!$A$1:$A$1001, customers!$I$1:$I$1001, 0)</f>
        <v>No</v>
      </c>
    </row>
    <row r="783" spans="1:16" x14ac:dyDescent="0.3">
      <c r="A783" t="s">
        <v>4903</v>
      </c>
      <c r="B783" s="10">
        <v>43778</v>
      </c>
      <c r="C783" t="s">
        <v>4904</v>
      </c>
      <c r="D783" t="s">
        <v>6164</v>
      </c>
      <c r="E783">
        <v>4</v>
      </c>
      <c r="F783" t="s">
        <v>4905</v>
      </c>
      <c r="G783" t="s">
        <v>4906</v>
      </c>
      <c r="H783" t="s">
        <v>19</v>
      </c>
      <c r="I783" t="s">
        <v>6195</v>
      </c>
      <c r="J783" t="s">
        <v>6186</v>
      </c>
      <c r="K783">
        <v>2.5</v>
      </c>
      <c r="L783">
        <v>36.454999999999998</v>
      </c>
      <c r="M783">
        <v>145.82</v>
      </c>
      <c r="N783" t="s">
        <v>22574</v>
      </c>
      <c r="O783" t="s">
        <v>22572</v>
      </c>
      <c r="P783" t="str">
        <f>_xlfn.XLOOKUP(orders_final[[#This Row],[Customer ID]], customers!$A$1:$A$1001, customers!$I$1:$I$1001, 0)</f>
        <v>No</v>
      </c>
    </row>
    <row r="784" spans="1:16" x14ac:dyDescent="0.3">
      <c r="A784" t="s">
        <v>4909</v>
      </c>
      <c r="B784" s="10">
        <v>43897</v>
      </c>
      <c r="C784" t="s">
        <v>4910</v>
      </c>
      <c r="D784" t="s">
        <v>6184</v>
      </c>
      <c r="E784">
        <v>6</v>
      </c>
      <c r="F784" t="s">
        <v>4911</v>
      </c>
      <c r="G784" t="s">
        <v>4912</v>
      </c>
      <c r="H784" t="s">
        <v>318</v>
      </c>
      <c r="I784" t="s">
        <v>6194</v>
      </c>
      <c r="J784" t="s">
        <v>6186</v>
      </c>
      <c r="K784">
        <v>0.2</v>
      </c>
      <c r="L784">
        <v>4.4550000000000001</v>
      </c>
      <c r="M784">
        <v>26.73</v>
      </c>
      <c r="N784" t="s">
        <v>22570</v>
      </c>
      <c r="O784" t="s">
        <v>22572</v>
      </c>
      <c r="P784" t="str">
        <f>_xlfn.XLOOKUP(orders_final[[#This Row],[Customer ID]], customers!$A$1:$A$1001, customers!$I$1:$I$1001, 0)</f>
        <v>No</v>
      </c>
    </row>
    <row r="785" spans="1:16" x14ac:dyDescent="0.3">
      <c r="A785" t="s">
        <v>4915</v>
      </c>
      <c r="B785" s="10">
        <v>44312</v>
      </c>
      <c r="C785" t="s">
        <v>4916</v>
      </c>
      <c r="D785" t="s">
        <v>6160</v>
      </c>
      <c r="E785">
        <v>5</v>
      </c>
      <c r="F785" t="s">
        <v>4917</v>
      </c>
      <c r="G785" t="s">
        <v>4918</v>
      </c>
      <c r="H785" t="s">
        <v>19</v>
      </c>
      <c r="I785" t="s">
        <v>6195</v>
      </c>
      <c r="J785" t="s">
        <v>6188</v>
      </c>
      <c r="K785">
        <v>0.5</v>
      </c>
      <c r="L785">
        <v>8.73</v>
      </c>
      <c r="M785">
        <v>43.650000000000006</v>
      </c>
      <c r="N785" t="s">
        <v>22574</v>
      </c>
      <c r="O785" t="s">
        <v>22569</v>
      </c>
      <c r="P785" t="str">
        <f>_xlfn.XLOOKUP(orders_final[[#This Row],[Customer ID]], customers!$A$1:$A$1001, customers!$I$1:$I$1001, 0)</f>
        <v>Yes</v>
      </c>
    </row>
    <row r="786" spans="1:16" x14ac:dyDescent="0.3">
      <c r="A786" t="s">
        <v>4921</v>
      </c>
      <c r="B786" s="10">
        <v>44511</v>
      </c>
      <c r="C786" t="s">
        <v>4922</v>
      </c>
      <c r="D786" t="s">
        <v>6170</v>
      </c>
      <c r="E786">
        <v>2</v>
      </c>
      <c r="F786" t="s">
        <v>4923</v>
      </c>
      <c r="G786" t="s">
        <v>4924</v>
      </c>
      <c r="H786" t="s">
        <v>19</v>
      </c>
      <c r="I786" t="s">
        <v>6195</v>
      </c>
      <c r="J786" t="s">
        <v>6186</v>
      </c>
      <c r="K786">
        <v>1</v>
      </c>
      <c r="L786">
        <v>15.85</v>
      </c>
      <c r="M786">
        <v>31.7</v>
      </c>
      <c r="N786" t="s">
        <v>22574</v>
      </c>
      <c r="O786" t="s">
        <v>22572</v>
      </c>
      <c r="P786" t="str">
        <f>_xlfn.XLOOKUP(orders_final[[#This Row],[Customer ID]], customers!$A$1:$A$1001, customers!$I$1:$I$1001, 0)</f>
        <v>No</v>
      </c>
    </row>
    <row r="787" spans="1:16" x14ac:dyDescent="0.3">
      <c r="A787" t="s">
        <v>4926</v>
      </c>
      <c r="B787" s="10">
        <v>44362</v>
      </c>
      <c r="C787" t="s">
        <v>4927</v>
      </c>
      <c r="D787" t="s">
        <v>6168</v>
      </c>
      <c r="E787">
        <v>1</v>
      </c>
      <c r="F787" t="s">
        <v>4928</v>
      </c>
      <c r="G787" t="s">
        <v>4929</v>
      </c>
      <c r="H787" t="s">
        <v>19</v>
      </c>
      <c r="I787" t="s">
        <v>6193</v>
      </c>
      <c r="J787" t="s">
        <v>6187</v>
      </c>
      <c r="K787">
        <v>2.5</v>
      </c>
      <c r="L787">
        <v>22.884999999999998</v>
      </c>
      <c r="M787">
        <v>22.884999999999998</v>
      </c>
      <c r="N787" t="s">
        <v>22571</v>
      </c>
      <c r="O787" t="s">
        <v>22575</v>
      </c>
      <c r="P787" t="str">
        <f>_xlfn.XLOOKUP(orders_final[[#This Row],[Customer ID]], customers!$A$1:$A$1001, customers!$I$1:$I$1001, 0)</f>
        <v>No</v>
      </c>
    </row>
    <row r="788" spans="1:16" x14ac:dyDescent="0.3">
      <c r="A788" t="s">
        <v>4932</v>
      </c>
      <c r="B788" s="10">
        <v>43888</v>
      </c>
      <c r="C788" t="s">
        <v>4933</v>
      </c>
      <c r="D788" t="s">
        <v>6185</v>
      </c>
      <c r="E788">
        <v>1</v>
      </c>
      <c r="F788" t="s">
        <v>4934</v>
      </c>
      <c r="G788" t="s">
        <v>4935</v>
      </c>
      <c r="H788" t="s">
        <v>19</v>
      </c>
      <c r="I788" t="s">
        <v>6194</v>
      </c>
      <c r="J788" t="s">
        <v>6187</v>
      </c>
      <c r="K788">
        <v>2.5</v>
      </c>
      <c r="L788">
        <v>27.945</v>
      </c>
      <c r="M788">
        <v>27.945</v>
      </c>
      <c r="N788" t="s">
        <v>22570</v>
      </c>
      <c r="O788" t="s">
        <v>22575</v>
      </c>
      <c r="P788" t="str">
        <f>_xlfn.XLOOKUP(orders_final[[#This Row],[Customer ID]], customers!$A$1:$A$1001, customers!$I$1:$I$1001, 0)</f>
        <v>Yes</v>
      </c>
    </row>
    <row r="789" spans="1:16" x14ac:dyDescent="0.3">
      <c r="A789" t="s">
        <v>4938</v>
      </c>
      <c r="B789" s="10">
        <v>44305</v>
      </c>
      <c r="C789" t="s">
        <v>4939</v>
      </c>
      <c r="D789" t="s">
        <v>6141</v>
      </c>
      <c r="E789">
        <v>6</v>
      </c>
      <c r="F789" t="s">
        <v>4940</v>
      </c>
      <c r="G789" t="s">
        <v>22573</v>
      </c>
      <c r="H789" t="s">
        <v>19</v>
      </c>
      <c r="I789" t="s">
        <v>6194</v>
      </c>
      <c r="J789" t="s">
        <v>6188</v>
      </c>
      <c r="K789">
        <v>1</v>
      </c>
      <c r="L789">
        <v>13.75</v>
      </c>
      <c r="M789">
        <v>82.5</v>
      </c>
      <c r="N789" t="s">
        <v>22570</v>
      </c>
      <c r="O789" t="s">
        <v>22569</v>
      </c>
      <c r="P789" t="str">
        <f>_xlfn.XLOOKUP(orders_final[[#This Row],[Customer ID]], customers!$A$1:$A$1001, customers!$I$1:$I$1001, 0)</f>
        <v>Yes</v>
      </c>
    </row>
    <row r="790" spans="1:16" x14ac:dyDescent="0.3">
      <c r="A790" t="s">
        <v>4943</v>
      </c>
      <c r="B790" s="10">
        <v>44771</v>
      </c>
      <c r="C790" t="s">
        <v>4944</v>
      </c>
      <c r="D790" t="s">
        <v>6151</v>
      </c>
      <c r="E790">
        <v>2</v>
      </c>
      <c r="F790" t="s">
        <v>4945</v>
      </c>
      <c r="G790" t="s">
        <v>4946</v>
      </c>
      <c r="H790" t="s">
        <v>318</v>
      </c>
      <c r="I790" t="s">
        <v>6192</v>
      </c>
      <c r="J790" t="s">
        <v>6188</v>
      </c>
      <c r="K790">
        <v>2.5</v>
      </c>
      <c r="L790">
        <v>22.884999999999998</v>
      </c>
      <c r="M790">
        <v>45.769999999999996</v>
      </c>
      <c r="N790" t="s">
        <v>22568</v>
      </c>
      <c r="O790" t="s">
        <v>22569</v>
      </c>
      <c r="P790" t="str">
        <f>_xlfn.XLOOKUP(orders_final[[#This Row],[Customer ID]], customers!$A$1:$A$1001, customers!$I$1:$I$1001, 0)</f>
        <v>Yes</v>
      </c>
    </row>
    <row r="791" spans="1:16" x14ac:dyDescent="0.3">
      <c r="A791" t="s">
        <v>4949</v>
      </c>
      <c r="B791" s="10">
        <v>43485</v>
      </c>
      <c r="C791" t="s">
        <v>4950</v>
      </c>
      <c r="D791" t="s">
        <v>6140</v>
      </c>
      <c r="E791">
        <v>6</v>
      </c>
      <c r="F791" t="s">
        <v>4951</v>
      </c>
      <c r="G791" t="s">
        <v>4952</v>
      </c>
      <c r="H791" t="s">
        <v>19</v>
      </c>
      <c r="I791" t="s">
        <v>6193</v>
      </c>
      <c r="J791" t="s">
        <v>6186</v>
      </c>
      <c r="K791">
        <v>1</v>
      </c>
      <c r="L791">
        <v>12.95</v>
      </c>
      <c r="M791">
        <v>77.699999999999989</v>
      </c>
      <c r="N791" t="s">
        <v>22571</v>
      </c>
      <c r="O791" t="s">
        <v>22572</v>
      </c>
      <c r="P791" t="str">
        <f>_xlfn.XLOOKUP(orders_final[[#This Row],[Customer ID]], customers!$A$1:$A$1001, customers!$I$1:$I$1001, 0)</f>
        <v>No</v>
      </c>
    </row>
    <row r="792" spans="1:16" x14ac:dyDescent="0.3">
      <c r="A792" t="s">
        <v>4955</v>
      </c>
      <c r="B792" s="10">
        <v>44613</v>
      </c>
      <c r="C792" t="s">
        <v>4956</v>
      </c>
      <c r="D792" t="s">
        <v>6180</v>
      </c>
      <c r="E792">
        <v>3</v>
      </c>
      <c r="F792" t="s">
        <v>4957</v>
      </c>
      <c r="G792" t="s">
        <v>4958</v>
      </c>
      <c r="H792" t="s">
        <v>19</v>
      </c>
      <c r="I792" t="s">
        <v>6193</v>
      </c>
      <c r="J792" t="s">
        <v>6186</v>
      </c>
      <c r="K792">
        <v>0.5</v>
      </c>
      <c r="L792">
        <v>7.77</v>
      </c>
      <c r="M792">
        <v>23.31</v>
      </c>
      <c r="N792" t="s">
        <v>22571</v>
      </c>
      <c r="O792" t="s">
        <v>22572</v>
      </c>
      <c r="P792" t="str">
        <f>_xlfn.XLOOKUP(orders_final[[#This Row],[Customer ID]], customers!$A$1:$A$1001, customers!$I$1:$I$1001, 0)</f>
        <v>No</v>
      </c>
    </row>
    <row r="793" spans="1:16" x14ac:dyDescent="0.3">
      <c r="A793" t="s">
        <v>4961</v>
      </c>
      <c r="B793" s="10">
        <v>43954</v>
      </c>
      <c r="C793" t="s">
        <v>4962</v>
      </c>
      <c r="D793" t="s">
        <v>6145</v>
      </c>
      <c r="E793">
        <v>5</v>
      </c>
      <c r="F793" t="s">
        <v>4963</v>
      </c>
      <c r="G793" t="s">
        <v>4964</v>
      </c>
      <c r="H793" t="s">
        <v>19</v>
      </c>
      <c r="I793" t="s">
        <v>6195</v>
      </c>
      <c r="J793" t="s">
        <v>6186</v>
      </c>
      <c r="K793">
        <v>0.2</v>
      </c>
      <c r="L793">
        <v>4.7549999999999999</v>
      </c>
      <c r="M793">
        <v>23.774999999999999</v>
      </c>
      <c r="N793" t="s">
        <v>22574</v>
      </c>
      <c r="O793" t="s">
        <v>22572</v>
      </c>
      <c r="P793" t="str">
        <f>_xlfn.XLOOKUP(orders_final[[#This Row],[Customer ID]], customers!$A$1:$A$1001, customers!$I$1:$I$1001, 0)</f>
        <v>Yes</v>
      </c>
    </row>
    <row r="794" spans="1:16" x14ac:dyDescent="0.3">
      <c r="A794" t="s">
        <v>4967</v>
      </c>
      <c r="B794" s="10">
        <v>43545</v>
      </c>
      <c r="C794" t="s">
        <v>4968</v>
      </c>
      <c r="D794" t="s">
        <v>6160</v>
      </c>
      <c r="E794">
        <v>6</v>
      </c>
      <c r="F794" t="s">
        <v>4969</v>
      </c>
      <c r="G794" t="s">
        <v>4970</v>
      </c>
      <c r="H794" t="s">
        <v>28</v>
      </c>
      <c r="I794" t="s">
        <v>6195</v>
      </c>
      <c r="J794" t="s">
        <v>6188</v>
      </c>
      <c r="K794">
        <v>0.5</v>
      </c>
      <c r="L794">
        <v>8.73</v>
      </c>
      <c r="M794">
        <v>52.38</v>
      </c>
      <c r="N794" t="s">
        <v>22574</v>
      </c>
      <c r="O794" t="s">
        <v>22569</v>
      </c>
      <c r="P794" t="str">
        <f>_xlfn.XLOOKUP(orders_final[[#This Row],[Customer ID]], customers!$A$1:$A$1001, customers!$I$1:$I$1001, 0)</f>
        <v>Yes</v>
      </c>
    </row>
    <row r="795" spans="1:16" x14ac:dyDescent="0.3">
      <c r="A795" t="s">
        <v>4973</v>
      </c>
      <c r="B795" s="10">
        <v>43629</v>
      </c>
      <c r="C795" t="s">
        <v>4974</v>
      </c>
      <c r="D795" t="s">
        <v>6178</v>
      </c>
      <c r="E795">
        <v>5</v>
      </c>
      <c r="F795" t="s">
        <v>4975</v>
      </c>
      <c r="G795" t="s">
        <v>4976</v>
      </c>
      <c r="H795" t="s">
        <v>19</v>
      </c>
      <c r="I795" t="s">
        <v>6192</v>
      </c>
      <c r="J795" t="s">
        <v>6186</v>
      </c>
      <c r="K795">
        <v>0.2</v>
      </c>
      <c r="L795">
        <v>3.5849999999999995</v>
      </c>
      <c r="M795">
        <v>17.924999999999997</v>
      </c>
      <c r="N795" t="s">
        <v>22568</v>
      </c>
      <c r="O795" t="s">
        <v>22572</v>
      </c>
      <c r="P795" t="str">
        <f>_xlfn.XLOOKUP(orders_final[[#This Row],[Customer ID]], customers!$A$1:$A$1001, customers!$I$1:$I$1001, 0)</f>
        <v>No</v>
      </c>
    </row>
    <row r="796" spans="1:16" x14ac:dyDescent="0.3">
      <c r="A796" t="s">
        <v>4979</v>
      </c>
      <c r="B796" s="10">
        <v>43987</v>
      </c>
      <c r="C796" t="s">
        <v>4980</v>
      </c>
      <c r="D796" t="s">
        <v>6182</v>
      </c>
      <c r="E796">
        <v>5</v>
      </c>
      <c r="F796" t="s">
        <v>4981</v>
      </c>
      <c r="G796" t="s">
        <v>4982</v>
      </c>
      <c r="H796" t="s">
        <v>19</v>
      </c>
      <c r="I796" t="s">
        <v>6193</v>
      </c>
      <c r="J796" t="s">
        <v>6186</v>
      </c>
      <c r="K796">
        <v>2.5</v>
      </c>
      <c r="L796">
        <v>29.784999999999997</v>
      </c>
      <c r="M796">
        <v>148.92499999999998</v>
      </c>
      <c r="N796" t="s">
        <v>22571</v>
      </c>
      <c r="O796" t="s">
        <v>22572</v>
      </c>
      <c r="P796" t="str">
        <f>_xlfn.XLOOKUP(orders_final[[#This Row],[Customer ID]], customers!$A$1:$A$1001, customers!$I$1:$I$1001, 0)</f>
        <v>No</v>
      </c>
    </row>
    <row r="797" spans="1:16" x14ac:dyDescent="0.3">
      <c r="A797" t="s">
        <v>4985</v>
      </c>
      <c r="B797" s="10">
        <v>43540</v>
      </c>
      <c r="C797" t="s">
        <v>4986</v>
      </c>
      <c r="D797" t="s">
        <v>6173</v>
      </c>
      <c r="E797">
        <v>4</v>
      </c>
      <c r="F797" t="s">
        <v>4987</v>
      </c>
      <c r="G797" t="s">
        <v>4988</v>
      </c>
      <c r="H797" t="s">
        <v>19</v>
      </c>
      <c r="I797" t="s">
        <v>6192</v>
      </c>
      <c r="J797" t="s">
        <v>6186</v>
      </c>
      <c r="K797">
        <v>0.5</v>
      </c>
      <c r="L797">
        <v>7.169999999999999</v>
      </c>
      <c r="M797">
        <v>28.679999999999996</v>
      </c>
      <c r="N797" t="s">
        <v>22568</v>
      </c>
      <c r="O797" t="s">
        <v>22572</v>
      </c>
      <c r="P797" t="str">
        <f>_xlfn.XLOOKUP(orders_final[[#This Row],[Customer ID]], customers!$A$1:$A$1001, customers!$I$1:$I$1001, 0)</f>
        <v>No</v>
      </c>
    </row>
    <row r="798" spans="1:16" x14ac:dyDescent="0.3">
      <c r="A798" t="s">
        <v>4991</v>
      </c>
      <c r="B798" s="10">
        <v>44533</v>
      </c>
      <c r="C798" t="s">
        <v>4992</v>
      </c>
      <c r="D798" t="s">
        <v>6161</v>
      </c>
      <c r="E798">
        <v>1</v>
      </c>
      <c r="F798" t="s">
        <v>4993</v>
      </c>
      <c r="G798" t="s">
        <v>22573</v>
      </c>
      <c r="H798" t="s">
        <v>19</v>
      </c>
      <c r="I798" t="s">
        <v>6195</v>
      </c>
      <c r="J798" t="s">
        <v>6186</v>
      </c>
      <c r="K798">
        <v>0.5</v>
      </c>
      <c r="L798">
        <v>9.51</v>
      </c>
      <c r="M798">
        <v>9.51</v>
      </c>
      <c r="N798" t="s">
        <v>22574</v>
      </c>
      <c r="O798" t="s">
        <v>22572</v>
      </c>
      <c r="P798" t="str">
        <f>_xlfn.XLOOKUP(orders_final[[#This Row],[Customer ID]], customers!$A$1:$A$1001, customers!$I$1:$I$1001, 0)</f>
        <v>No</v>
      </c>
    </row>
    <row r="799" spans="1:16" x14ac:dyDescent="0.3">
      <c r="A799" t="s">
        <v>4996</v>
      </c>
      <c r="B799" s="10">
        <v>44751</v>
      </c>
      <c r="C799" t="s">
        <v>4997</v>
      </c>
      <c r="D799" t="s">
        <v>6180</v>
      </c>
      <c r="E799">
        <v>4</v>
      </c>
      <c r="F799" t="s">
        <v>4998</v>
      </c>
      <c r="G799" t="s">
        <v>4999</v>
      </c>
      <c r="H799" t="s">
        <v>19</v>
      </c>
      <c r="I799" t="s">
        <v>6193</v>
      </c>
      <c r="J799" t="s">
        <v>6186</v>
      </c>
      <c r="K799">
        <v>0.5</v>
      </c>
      <c r="L799">
        <v>7.77</v>
      </c>
      <c r="M799">
        <v>31.08</v>
      </c>
      <c r="N799" t="s">
        <v>22571</v>
      </c>
      <c r="O799" t="s">
        <v>22572</v>
      </c>
      <c r="P799" t="str">
        <f>_xlfn.XLOOKUP(orders_final[[#This Row],[Customer ID]], customers!$A$1:$A$1001, customers!$I$1:$I$1001, 0)</f>
        <v>No</v>
      </c>
    </row>
    <row r="800" spans="1:16" x14ac:dyDescent="0.3">
      <c r="A800" t="s">
        <v>5002</v>
      </c>
      <c r="B800" s="10">
        <v>43950</v>
      </c>
      <c r="C800" t="s">
        <v>5003</v>
      </c>
      <c r="D800" t="s">
        <v>6163</v>
      </c>
      <c r="E800">
        <v>3</v>
      </c>
      <c r="F800" t="s">
        <v>5004</v>
      </c>
      <c r="G800" t="s">
        <v>5005</v>
      </c>
      <c r="H800" t="s">
        <v>19</v>
      </c>
      <c r="I800" t="s">
        <v>6192</v>
      </c>
      <c r="J800" t="s">
        <v>6187</v>
      </c>
      <c r="K800">
        <v>0.2</v>
      </c>
      <c r="L800">
        <v>2.6849999999999996</v>
      </c>
      <c r="M800">
        <v>8.0549999999999997</v>
      </c>
      <c r="N800" t="s">
        <v>22568</v>
      </c>
      <c r="O800" t="s">
        <v>22575</v>
      </c>
      <c r="P800" t="str">
        <f>_xlfn.XLOOKUP(orders_final[[#This Row],[Customer ID]], customers!$A$1:$A$1001, customers!$I$1:$I$1001, 0)</f>
        <v>Yes</v>
      </c>
    </row>
    <row r="801" spans="1:16" x14ac:dyDescent="0.3">
      <c r="A801" t="s">
        <v>5008</v>
      </c>
      <c r="B801" s="10">
        <v>44588</v>
      </c>
      <c r="C801" t="s">
        <v>5009</v>
      </c>
      <c r="D801" t="s">
        <v>6183</v>
      </c>
      <c r="E801">
        <v>3</v>
      </c>
      <c r="F801" t="s">
        <v>5010</v>
      </c>
      <c r="G801" t="s">
        <v>22573</v>
      </c>
      <c r="H801" t="s">
        <v>19</v>
      </c>
      <c r="I801" t="s">
        <v>6194</v>
      </c>
      <c r="J801" t="s">
        <v>6187</v>
      </c>
      <c r="K801">
        <v>1</v>
      </c>
      <c r="L801">
        <v>12.15</v>
      </c>
      <c r="M801">
        <v>36.450000000000003</v>
      </c>
      <c r="N801" t="s">
        <v>22570</v>
      </c>
      <c r="O801" t="s">
        <v>22575</v>
      </c>
      <c r="P801" t="str">
        <f>_xlfn.XLOOKUP(orders_final[[#This Row],[Customer ID]], customers!$A$1:$A$1001, customers!$I$1:$I$1001, 0)</f>
        <v>Yes</v>
      </c>
    </row>
    <row r="802" spans="1:16" x14ac:dyDescent="0.3">
      <c r="A802" t="s">
        <v>5012</v>
      </c>
      <c r="B802" s="10">
        <v>44240</v>
      </c>
      <c r="C802" t="s">
        <v>5013</v>
      </c>
      <c r="D802" t="s">
        <v>6163</v>
      </c>
      <c r="E802">
        <v>6</v>
      </c>
      <c r="F802" t="s">
        <v>5014</v>
      </c>
      <c r="G802" t="s">
        <v>5015</v>
      </c>
      <c r="H802" t="s">
        <v>318</v>
      </c>
      <c r="I802" t="s">
        <v>6192</v>
      </c>
      <c r="J802" t="s">
        <v>6187</v>
      </c>
      <c r="K802">
        <v>0.2</v>
      </c>
      <c r="L802">
        <v>2.6849999999999996</v>
      </c>
      <c r="M802">
        <v>16.11</v>
      </c>
      <c r="N802" t="s">
        <v>22568</v>
      </c>
      <c r="O802" t="s">
        <v>22575</v>
      </c>
      <c r="P802" t="str">
        <f>_xlfn.XLOOKUP(orders_final[[#This Row],[Customer ID]], customers!$A$1:$A$1001, customers!$I$1:$I$1001, 0)</f>
        <v>No</v>
      </c>
    </row>
    <row r="803" spans="1:16" x14ac:dyDescent="0.3">
      <c r="A803" t="s">
        <v>5018</v>
      </c>
      <c r="B803" s="10">
        <v>44025</v>
      </c>
      <c r="C803" t="s">
        <v>5019</v>
      </c>
      <c r="D803" t="s">
        <v>6149</v>
      </c>
      <c r="E803">
        <v>2</v>
      </c>
      <c r="F803" t="s">
        <v>5020</v>
      </c>
      <c r="G803" t="s">
        <v>5021</v>
      </c>
      <c r="H803" t="s">
        <v>19</v>
      </c>
      <c r="I803" t="s">
        <v>6192</v>
      </c>
      <c r="J803" t="s">
        <v>6187</v>
      </c>
      <c r="K803">
        <v>2.5</v>
      </c>
      <c r="L803">
        <v>20.584999999999997</v>
      </c>
      <c r="M803">
        <v>41.169999999999995</v>
      </c>
      <c r="N803" t="s">
        <v>22568</v>
      </c>
      <c r="O803" t="s">
        <v>22575</v>
      </c>
      <c r="P803" t="str">
        <f>_xlfn.XLOOKUP(orders_final[[#This Row],[Customer ID]], customers!$A$1:$A$1001, customers!$I$1:$I$1001, 0)</f>
        <v>Yes</v>
      </c>
    </row>
    <row r="804" spans="1:16" x14ac:dyDescent="0.3">
      <c r="A804" t="s">
        <v>5024</v>
      </c>
      <c r="B804" s="10">
        <v>43902</v>
      </c>
      <c r="C804" t="s">
        <v>5025</v>
      </c>
      <c r="D804" t="s">
        <v>6163</v>
      </c>
      <c r="E804">
        <v>4</v>
      </c>
      <c r="F804" t="s">
        <v>5026</v>
      </c>
      <c r="G804" t="s">
        <v>5027</v>
      </c>
      <c r="H804" t="s">
        <v>19</v>
      </c>
      <c r="I804" t="s">
        <v>6192</v>
      </c>
      <c r="J804" t="s">
        <v>6187</v>
      </c>
      <c r="K804">
        <v>0.2</v>
      </c>
      <c r="L804">
        <v>2.6849999999999996</v>
      </c>
      <c r="M804">
        <v>10.739999999999998</v>
      </c>
      <c r="N804" t="s">
        <v>22568</v>
      </c>
      <c r="O804" t="s">
        <v>22575</v>
      </c>
      <c r="P804" t="str">
        <f>_xlfn.XLOOKUP(orders_final[[#This Row],[Customer ID]], customers!$A$1:$A$1001, customers!$I$1:$I$1001, 0)</f>
        <v>No</v>
      </c>
    </row>
    <row r="805" spans="1:16" x14ac:dyDescent="0.3">
      <c r="A805" t="s">
        <v>5030</v>
      </c>
      <c r="B805" s="10">
        <v>43955</v>
      </c>
      <c r="C805" t="s">
        <v>5031</v>
      </c>
      <c r="D805" t="s">
        <v>6166</v>
      </c>
      <c r="E805">
        <v>4</v>
      </c>
      <c r="F805" t="s">
        <v>5032</v>
      </c>
      <c r="G805" t="s">
        <v>5033</v>
      </c>
      <c r="H805" t="s">
        <v>19</v>
      </c>
      <c r="I805" t="s">
        <v>6194</v>
      </c>
      <c r="J805" t="s">
        <v>6188</v>
      </c>
      <c r="K805">
        <v>2.5</v>
      </c>
      <c r="L805">
        <v>31.624999999999996</v>
      </c>
      <c r="M805">
        <v>126.49999999999999</v>
      </c>
      <c r="N805" t="s">
        <v>22570</v>
      </c>
      <c r="O805" t="s">
        <v>22569</v>
      </c>
      <c r="P805" t="str">
        <f>_xlfn.XLOOKUP(orders_final[[#This Row],[Customer ID]], customers!$A$1:$A$1001, customers!$I$1:$I$1001, 0)</f>
        <v>No</v>
      </c>
    </row>
    <row r="806" spans="1:16" x14ac:dyDescent="0.3">
      <c r="A806" t="s">
        <v>5035</v>
      </c>
      <c r="B806" s="10">
        <v>44289</v>
      </c>
      <c r="C806" t="s">
        <v>5036</v>
      </c>
      <c r="D806" t="s">
        <v>6179</v>
      </c>
      <c r="E806">
        <v>2</v>
      </c>
      <c r="F806" t="s">
        <v>5037</v>
      </c>
      <c r="G806" t="s">
        <v>22573</v>
      </c>
      <c r="H806" t="s">
        <v>28</v>
      </c>
      <c r="I806" t="s">
        <v>6192</v>
      </c>
      <c r="J806" t="s">
        <v>6186</v>
      </c>
      <c r="K806">
        <v>1</v>
      </c>
      <c r="L806">
        <v>11.95</v>
      </c>
      <c r="M806">
        <v>23.9</v>
      </c>
      <c r="N806" t="s">
        <v>22568</v>
      </c>
      <c r="O806" t="s">
        <v>22572</v>
      </c>
      <c r="P806" t="str">
        <f>_xlfn.XLOOKUP(orders_final[[#This Row],[Customer ID]], customers!$A$1:$A$1001, customers!$I$1:$I$1001, 0)</f>
        <v>No</v>
      </c>
    </row>
    <row r="807" spans="1:16" x14ac:dyDescent="0.3">
      <c r="A807" t="s">
        <v>5040</v>
      </c>
      <c r="B807" s="10">
        <v>44713</v>
      </c>
      <c r="C807" t="s">
        <v>5041</v>
      </c>
      <c r="D807" t="s">
        <v>6146</v>
      </c>
      <c r="E807">
        <v>1</v>
      </c>
      <c r="F807" t="s">
        <v>5042</v>
      </c>
      <c r="G807" t="s">
        <v>22573</v>
      </c>
      <c r="H807" t="s">
        <v>19</v>
      </c>
      <c r="I807" t="s">
        <v>6192</v>
      </c>
      <c r="J807" t="s">
        <v>6188</v>
      </c>
      <c r="K807">
        <v>0.5</v>
      </c>
      <c r="L807">
        <v>5.97</v>
      </c>
      <c r="M807">
        <v>5.97</v>
      </c>
      <c r="N807" t="s">
        <v>22568</v>
      </c>
      <c r="O807" t="s">
        <v>22569</v>
      </c>
      <c r="P807" t="str">
        <f>_xlfn.XLOOKUP(orders_final[[#This Row],[Customer ID]], customers!$A$1:$A$1001, customers!$I$1:$I$1001, 0)</f>
        <v>No</v>
      </c>
    </row>
    <row r="808" spans="1:16" x14ac:dyDescent="0.3">
      <c r="A808" t="s">
        <v>5046</v>
      </c>
      <c r="B808" s="10">
        <v>44241</v>
      </c>
      <c r="C808" t="s">
        <v>5047</v>
      </c>
      <c r="D808" t="s">
        <v>6150</v>
      </c>
      <c r="E808">
        <v>2</v>
      </c>
      <c r="F808" t="s">
        <v>5048</v>
      </c>
      <c r="G808" t="s">
        <v>22573</v>
      </c>
      <c r="H808" t="s">
        <v>28</v>
      </c>
      <c r="I808" t="s">
        <v>6195</v>
      </c>
      <c r="J808" t="s">
        <v>6187</v>
      </c>
      <c r="K808">
        <v>0.2</v>
      </c>
      <c r="L808">
        <v>3.8849999999999998</v>
      </c>
      <c r="M808">
        <v>7.77</v>
      </c>
      <c r="N808" t="s">
        <v>22574</v>
      </c>
      <c r="O808" t="s">
        <v>22575</v>
      </c>
      <c r="P808" t="str">
        <f>_xlfn.XLOOKUP(orders_final[[#This Row],[Customer ID]], customers!$A$1:$A$1001, customers!$I$1:$I$1001, 0)</f>
        <v>Yes</v>
      </c>
    </row>
    <row r="809" spans="1:16" x14ac:dyDescent="0.3">
      <c r="A809" t="s">
        <v>5050</v>
      </c>
      <c r="B809" s="10">
        <v>44543</v>
      </c>
      <c r="C809" t="s">
        <v>5051</v>
      </c>
      <c r="D809" t="s">
        <v>6169</v>
      </c>
      <c r="E809">
        <v>3</v>
      </c>
      <c r="F809" t="s">
        <v>5052</v>
      </c>
      <c r="G809" t="s">
        <v>5053</v>
      </c>
      <c r="H809" t="s">
        <v>318</v>
      </c>
      <c r="I809" t="s">
        <v>6195</v>
      </c>
      <c r="J809" t="s">
        <v>6187</v>
      </c>
      <c r="K809">
        <v>0.5</v>
      </c>
      <c r="L809">
        <v>7.77</v>
      </c>
      <c r="M809">
        <v>23.31</v>
      </c>
      <c r="N809" t="s">
        <v>22574</v>
      </c>
      <c r="O809" t="s">
        <v>22575</v>
      </c>
      <c r="P809" t="str">
        <f>_xlfn.XLOOKUP(orders_final[[#This Row],[Customer ID]], customers!$A$1:$A$1001, customers!$I$1:$I$1001, 0)</f>
        <v>No</v>
      </c>
    </row>
    <row r="810" spans="1:16" x14ac:dyDescent="0.3">
      <c r="A810" t="s">
        <v>5056</v>
      </c>
      <c r="B810" s="10">
        <v>43868</v>
      </c>
      <c r="C810" t="s">
        <v>5113</v>
      </c>
      <c r="D810" t="s">
        <v>6142</v>
      </c>
      <c r="E810">
        <v>5</v>
      </c>
      <c r="F810" t="s">
        <v>5114</v>
      </c>
      <c r="G810" t="s">
        <v>22573</v>
      </c>
      <c r="H810" t="s">
        <v>19</v>
      </c>
      <c r="I810" t="s">
        <v>6192</v>
      </c>
      <c r="J810" t="s">
        <v>6186</v>
      </c>
      <c r="K810">
        <v>2.5</v>
      </c>
      <c r="L810">
        <v>27.484999999999996</v>
      </c>
      <c r="M810">
        <v>137.42499999999998</v>
      </c>
      <c r="N810" t="s">
        <v>22568</v>
      </c>
      <c r="O810" t="s">
        <v>22572</v>
      </c>
      <c r="P810" t="str">
        <f>_xlfn.XLOOKUP(orders_final[[#This Row],[Customer ID]], customers!$A$1:$A$1001, customers!$I$1:$I$1001, 0)</f>
        <v>No</v>
      </c>
    </row>
    <row r="811" spans="1:16" x14ac:dyDescent="0.3">
      <c r="A811" t="s">
        <v>5062</v>
      </c>
      <c r="B811" s="10">
        <v>44235</v>
      </c>
      <c r="C811" t="s">
        <v>5063</v>
      </c>
      <c r="D811" t="s">
        <v>6163</v>
      </c>
      <c r="E811">
        <v>3</v>
      </c>
      <c r="F811" t="s">
        <v>5064</v>
      </c>
      <c r="G811" t="s">
        <v>22573</v>
      </c>
      <c r="H811" t="s">
        <v>19</v>
      </c>
      <c r="I811" t="s">
        <v>6192</v>
      </c>
      <c r="J811" t="s">
        <v>6187</v>
      </c>
      <c r="K811">
        <v>0.2</v>
      </c>
      <c r="L811">
        <v>2.6849999999999996</v>
      </c>
      <c r="M811">
        <v>8.0549999999999997</v>
      </c>
      <c r="N811" t="s">
        <v>22568</v>
      </c>
      <c r="O811" t="s">
        <v>22575</v>
      </c>
      <c r="P811" t="str">
        <f>_xlfn.XLOOKUP(orders_final[[#This Row],[Customer ID]], customers!$A$1:$A$1001, customers!$I$1:$I$1001, 0)</f>
        <v>Yes</v>
      </c>
    </row>
    <row r="812" spans="1:16" x14ac:dyDescent="0.3">
      <c r="A812" t="s">
        <v>5067</v>
      </c>
      <c r="B812" s="10">
        <v>44054</v>
      </c>
      <c r="C812" t="s">
        <v>5068</v>
      </c>
      <c r="D812" t="s">
        <v>6161</v>
      </c>
      <c r="E812">
        <v>3</v>
      </c>
      <c r="F812" t="s">
        <v>5069</v>
      </c>
      <c r="G812" t="s">
        <v>5070</v>
      </c>
      <c r="H812" t="s">
        <v>19</v>
      </c>
      <c r="I812" t="s">
        <v>6195</v>
      </c>
      <c r="J812" t="s">
        <v>6186</v>
      </c>
      <c r="K812">
        <v>0.5</v>
      </c>
      <c r="L812">
        <v>9.51</v>
      </c>
      <c r="M812">
        <v>28.53</v>
      </c>
      <c r="N812" t="s">
        <v>22574</v>
      </c>
      <c r="O812" t="s">
        <v>22572</v>
      </c>
      <c r="P812" t="str">
        <f>_xlfn.XLOOKUP(orders_final[[#This Row],[Customer ID]], customers!$A$1:$A$1001, customers!$I$1:$I$1001, 0)</f>
        <v>No</v>
      </c>
    </row>
    <row r="813" spans="1:16" x14ac:dyDescent="0.3">
      <c r="A813" t="s">
        <v>5073</v>
      </c>
      <c r="B813" s="10">
        <v>44114</v>
      </c>
      <c r="C813" t="s">
        <v>5074</v>
      </c>
      <c r="D813" t="s">
        <v>6155</v>
      </c>
      <c r="E813">
        <v>6</v>
      </c>
      <c r="F813" t="s">
        <v>5075</v>
      </c>
      <c r="G813" t="s">
        <v>5076</v>
      </c>
      <c r="H813" t="s">
        <v>318</v>
      </c>
      <c r="I813" t="s">
        <v>6193</v>
      </c>
      <c r="J813" t="s">
        <v>6188</v>
      </c>
      <c r="K813">
        <v>1</v>
      </c>
      <c r="L813">
        <v>11.25</v>
      </c>
      <c r="M813">
        <v>67.5</v>
      </c>
      <c r="N813" t="s">
        <v>22571</v>
      </c>
      <c r="O813" t="s">
        <v>22569</v>
      </c>
      <c r="P813" t="str">
        <f>_xlfn.XLOOKUP(orders_final[[#This Row],[Customer ID]], customers!$A$1:$A$1001, customers!$I$1:$I$1001, 0)</f>
        <v>Yes</v>
      </c>
    </row>
    <row r="814" spans="1:16" x14ac:dyDescent="0.3">
      <c r="A814" t="s">
        <v>5073</v>
      </c>
      <c r="B814" s="10">
        <v>44114</v>
      </c>
      <c r="C814" t="s">
        <v>5074</v>
      </c>
      <c r="D814" t="s">
        <v>6165</v>
      </c>
      <c r="E814">
        <v>6</v>
      </c>
      <c r="F814" t="s">
        <v>5075</v>
      </c>
      <c r="G814" t="s">
        <v>5076</v>
      </c>
      <c r="H814" t="s">
        <v>318</v>
      </c>
      <c r="I814" t="s">
        <v>6195</v>
      </c>
      <c r="J814" t="s">
        <v>6187</v>
      </c>
      <c r="K814">
        <v>2.5</v>
      </c>
      <c r="L814">
        <v>29.784999999999997</v>
      </c>
      <c r="M814">
        <v>178.70999999999998</v>
      </c>
      <c r="N814" t="s">
        <v>22574</v>
      </c>
      <c r="O814" t="s">
        <v>22575</v>
      </c>
      <c r="P814" t="str">
        <f>_xlfn.XLOOKUP(orders_final[[#This Row],[Customer ID]], customers!$A$1:$A$1001, customers!$I$1:$I$1001, 0)</f>
        <v>Yes</v>
      </c>
    </row>
    <row r="815" spans="1:16" x14ac:dyDescent="0.3">
      <c r="A815" t="s">
        <v>5084</v>
      </c>
      <c r="B815" s="10">
        <v>44173</v>
      </c>
      <c r="C815" t="s">
        <v>5085</v>
      </c>
      <c r="D815" t="s">
        <v>6166</v>
      </c>
      <c r="E815">
        <v>1</v>
      </c>
      <c r="F815" t="s">
        <v>5086</v>
      </c>
      <c r="G815" t="s">
        <v>5087</v>
      </c>
      <c r="H815" t="s">
        <v>19</v>
      </c>
      <c r="I815" t="s">
        <v>6194</v>
      </c>
      <c r="J815" t="s">
        <v>6188</v>
      </c>
      <c r="K815">
        <v>2.5</v>
      </c>
      <c r="L815">
        <v>31.624999999999996</v>
      </c>
      <c r="M815">
        <v>31.624999999999996</v>
      </c>
      <c r="N815" t="s">
        <v>22570</v>
      </c>
      <c r="O815" t="s">
        <v>22569</v>
      </c>
      <c r="P815" t="str">
        <f>_xlfn.XLOOKUP(orders_final[[#This Row],[Customer ID]], customers!$A$1:$A$1001, customers!$I$1:$I$1001, 0)</f>
        <v>Yes</v>
      </c>
    </row>
    <row r="816" spans="1:16" x14ac:dyDescent="0.3">
      <c r="A816" t="s">
        <v>5090</v>
      </c>
      <c r="B816" s="10">
        <v>43573</v>
      </c>
      <c r="C816" t="s">
        <v>5091</v>
      </c>
      <c r="D816" t="s">
        <v>6184</v>
      </c>
      <c r="E816">
        <v>2</v>
      </c>
      <c r="F816" t="s">
        <v>5092</v>
      </c>
      <c r="G816" t="s">
        <v>5093</v>
      </c>
      <c r="H816" t="s">
        <v>19</v>
      </c>
      <c r="I816" t="s">
        <v>6194</v>
      </c>
      <c r="J816" t="s">
        <v>6186</v>
      </c>
      <c r="K816">
        <v>0.2</v>
      </c>
      <c r="L816">
        <v>4.4550000000000001</v>
      </c>
      <c r="M816">
        <v>8.91</v>
      </c>
      <c r="N816" t="s">
        <v>22570</v>
      </c>
      <c r="O816" t="s">
        <v>22572</v>
      </c>
      <c r="P816" t="str">
        <f>_xlfn.XLOOKUP(orders_final[[#This Row],[Customer ID]], customers!$A$1:$A$1001, customers!$I$1:$I$1001, 0)</f>
        <v>No</v>
      </c>
    </row>
    <row r="817" spans="1:16" x14ac:dyDescent="0.3">
      <c r="A817" t="s">
        <v>5096</v>
      </c>
      <c r="B817" s="10">
        <v>44200</v>
      </c>
      <c r="C817" t="s">
        <v>5097</v>
      </c>
      <c r="D817" t="s">
        <v>6146</v>
      </c>
      <c r="E817">
        <v>6</v>
      </c>
      <c r="F817" t="s">
        <v>5098</v>
      </c>
      <c r="G817" t="s">
        <v>5099</v>
      </c>
      <c r="H817" t="s">
        <v>19</v>
      </c>
      <c r="I817" t="s">
        <v>6192</v>
      </c>
      <c r="J817" t="s">
        <v>6188</v>
      </c>
      <c r="K817">
        <v>0.5</v>
      </c>
      <c r="L817">
        <v>5.97</v>
      </c>
      <c r="M817">
        <v>35.82</v>
      </c>
      <c r="N817" t="s">
        <v>22568</v>
      </c>
      <c r="O817" t="s">
        <v>22569</v>
      </c>
      <c r="P817" t="str">
        <f>_xlfn.XLOOKUP(orders_final[[#This Row],[Customer ID]], customers!$A$1:$A$1001, customers!$I$1:$I$1001, 0)</f>
        <v>No</v>
      </c>
    </row>
    <row r="818" spans="1:16" x14ac:dyDescent="0.3">
      <c r="A818" t="s">
        <v>5102</v>
      </c>
      <c r="B818" s="10">
        <v>43534</v>
      </c>
      <c r="C818" t="s">
        <v>5103</v>
      </c>
      <c r="D818" t="s">
        <v>6161</v>
      </c>
      <c r="E818">
        <v>4</v>
      </c>
      <c r="F818" t="s">
        <v>5104</v>
      </c>
      <c r="G818" t="s">
        <v>5105</v>
      </c>
      <c r="H818" t="s">
        <v>318</v>
      </c>
      <c r="I818" t="s">
        <v>6195</v>
      </c>
      <c r="J818" t="s">
        <v>6186</v>
      </c>
      <c r="K818">
        <v>0.5</v>
      </c>
      <c r="L818">
        <v>9.51</v>
      </c>
      <c r="M818">
        <v>38.04</v>
      </c>
      <c r="N818" t="s">
        <v>22574</v>
      </c>
      <c r="O818" t="s">
        <v>22572</v>
      </c>
      <c r="P818" t="str">
        <f>_xlfn.XLOOKUP(orders_final[[#This Row],[Customer ID]], customers!$A$1:$A$1001, customers!$I$1:$I$1001, 0)</f>
        <v>No</v>
      </c>
    </row>
    <row r="819" spans="1:16" x14ac:dyDescent="0.3">
      <c r="A819" t="s">
        <v>5107</v>
      </c>
      <c r="B819" s="10">
        <v>43798</v>
      </c>
      <c r="C819" t="s">
        <v>5108</v>
      </c>
      <c r="D819" t="s">
        <v>6169</v>
      </c>
      <c r="E819">
        <v>2</v>
      </c>
      <c r="F819" t="s">
        <v>5109</v>
      </c>
      <c r="G819" t="s">
        <v>5110</v>
      </c>
      <c r="H819" t="s">
        <v>19</v>
      </c>
      <c r="I819" t="s">
        <v>6195</v>
      </c>
      <c r="J819" t="s">
        <v>6187</v>
      </c>
      <c r="K819">
        <v>0.5</v>
      </c>
      <c r="L819">
        <v>7.77</v>
      </c>
      <c r="M819">
        <v>15.54</v>
      </c>
      <c r="N819" t="s">
        <v>22574</v>
      </c>
      <c r="O819" t="s">
        <v>22575</v>
      </c>
      <c r="P819" t="str">
        <f>_xlfn.XLOOKUP(orders_final[[#This Row],[Customer ID]], customers!$A$1:$A$1001, customers!$I$1:$I$1001, 0)</f>
        <v>No</v>
      </c>
    </row>
    <row r="820" spans="1:16" x14ac:dyDescent="0.3">
      <c r="A820" t="s">
        <v>5112</v>
      </c>
      <c r="B820" s="10">
        <v>44761</v>
      </c>
      <c r="C820" t="s">
        <v>5113</v>
      </c>
      <c r="D820" t="s">
        <v>6170</v>
      </c>
      <c r="E820">
        <v>5</v>
      </c>
      <c r="F820" t="s">
        <v>5114</v>
      </c>
      <c r="G820" t="s">
        <v>22573</v>
      </c>
      <c r="H820" t="s">
        <v>19</v>
      </c>
      <c r="I820" t="s">
        <v>6195</v>
      </c>
      <c r="J820" t="s">
        <v>6186</v>
      </c>
      <c r="K820">
        <v>1</v>
      </c>
      <c r="L820">
        <v>15.85</v>
      </c>
      <c r="M820">
        <v>79.25</v>
      </c>
      <c r="N820" t="s">
        <v>22574</v>
      </c>
      <c r="O820" t="s">
        <v>22572</v>
      </c>
      <c r="P820" t="str">
        <f>_xlfn.XLOOKUP(orders_final[[#This Row],[Customer ID]], customers!$A$1:$A$1001, customers!$I$1:$I$1001, 0)</f>
        <v>No</v>
      </c>
    </row>
    <row r="821" spans="1:16" x14ac:dyDescent="0.3">
      <c r="A821" t="s">
        <v>5117</v>
      </c>
      <c r="B821" s="10">
        <v>44008</v>
      </c>
      <c r="C821" t="s">
        <v>5118</v>
      </c>
      <c r="D821" t="s">
        <v>6145</v>
      </c>
      <c r="E821">
        <v>1</v>
      </c>
      <c r="F821" t="s">
        <v>5119</v>
      </c>
      <c r="G821" t="s">
        <v>5120</v>
      </c>
      <c r="H821" t="s">
        <v>19</v>
      </c>
      <c r="I821" t="s">
        <v>6195</v>
      </c>
      <c r="J821" t="s">
        <v>6186</v>
      </c>
      <c r="K821">
        <v>0.2</v>
      </c>
      <c r="L821">
        <v>4.7549999999999999</v>
      </c>
      <c r="M821">
        <v>4.7549999999999999</v>
      </c>
      <c r="N821" t="s">
        <v>22574</v>
      </c>
      <c r="O821" t="s">
        <v>22572</v>
      </c>
      <c r="P821" t="str">
        <f>_xlfn.XLOOKUP(orders_final[[#This Row],[Customer ID]], customers!$A$1:$A$1001, customers!$I$1:$I$1001, 0)</f>
        <v>Yes</v>
      </c>
    </row>
    <row r="822" spans="1:16" x14ac:dyDescent="0.3">
      <c r="A822" t="s">
        <v>5123</v>
      </c>
      <c r="B822" s="10">
        <v>43510</v>
      </c>
      <c r="C822" t="s">
        <v>5124</v>
      </c>
      <c r="D822" t="s">
        <v>6141</v>
      </c>
      <c r="E822">
        <v>4</v>
      </c>
      <c r="F822" t="s">
        <v>5125</v>
      </c>
      <c r="G822" t="s">
        <v>5126</v>
      </c>
      <c r="H822" t="s">
        <v>19</v>
      </c>
      <c r="I822" t="s">
        <v>6194</v>
      </c>
      <c r="J822" t="s">
        <v>6188</v>
      </c>
      <c r="K822">
        <v>1</v>
      </c>
      <c r="L822">
        <v>13.75</v>
      </c>
      <c r="M822">
        <v>55</v>
      </c>
      <c r="N822" t="s">
        <v>22570</v>
      </c>
      <c r="O822" t="s">
        <v>22569</v>
      </c>
      <c r="P822" t="str">
        <f>_xlfn.XLOOKUP(orders_final[[#This Row],[Customer ID]], customers!$A$1:$A$1001, customers!$I$1:$I$1001, 0)</f>
        <v>Yes</v>
      </c>
    </row>
    <row r="823" spans="1:16" x14ac:dyDescent="0.3">
      <c r="A823" t="s">
        <v>5129</v>
      </c>
      <c r="B823" s="10">
        <v>44144</v>
      </c>
      <c r="C823" t="s">
        <v>5130</v>
      </c>
      <c r="D823" t="s">
        <v>6172</v>
      </c>
      <c r="E823">
        <v>5</v>
      </c>
      <c r="F823" t="s">
        <v>5131</v>
      </c>
      <c r="G823" t="s">
        <v>5132</v>
      </c>
      <c r="H823" t="s">
        <v>19</v>
      </c>
      <c r="I823" t="s">
        <v>6192</v>
      </c>
      <c r="J823" t="s">
        <v>6187</v>
      </c>
      <c r="K823">
        <v>0.5</v>
      </c>
      <c r="L823">
        <v>5.3699999999999992</v>
      </c>
      <c r="M823">
        <v>26.849999999999994</v>
      </c>
      <c r="N823" t="s">
        <v>22568</v>
      </c>
      <c r="O823" t="s">
        <v>22575</v>
      </c>
      <c r="P823" t="str">
        <f>_xlfn.XLOOKUP(orders_final[[#This Row],[Customer ID]], customers!$A$1:$A$1001, customers!$I$1:$I$1001, 0)</f>
        <v>No</v>
      </c>
    </row>
    <row r="824" spans="1:16" x14ac:dyDescent="0.3">
      <c r="A824" t="s">
        <v>5135</v>
      </c>
      <c r="B824" s="10">
        <v>43585</v>
      </c>
      <c r="C824" t="s">
        <v>5136</v>
      </c>
      <c r="D824" t="s">
        <v>6148</v>
      </c>
      <c r="E824">
        <v>4</v>
      </c>
      <c r="F824" t="s">
        <v>5137</v>
      </c>
      <c r="G824" t="s">
        <v>5138</v>
      </c>
      <c r="H824" t="s">
        <v>19</v>
      </c>
      <c r="I824" t="s">
        <v>6194</v>
      </c>
      <c r="J824" t="s">
        <v>6186</v>
      </c>
      <c r="K824">
        <v>2.5</v>
      </c>
      <c r="L824">
        <v>34.154999999999994</v>
      </c>
      <c r="M824">
        <v>136.61999999999998</v>
      </c>
      <c r="N824" t="s">
        <v>22570</v>
      </c>
      <c r="O824" t="s">
        <v>22572</v>
      </c>
      <c r="P824" t="str">
        <f>_xlfn.XLOOKUP(orders_final[[#This Row],[Customer ID]], customers!$A$1:$A$1001, customers!$I$1:$I$1001, 0)</f>
        <v>No</v>
      </c>
    </row>
    <row r="825" spans="1:16" x14ac:dyDescent="0.3">
      <c r="A825" t="s">
        <v>5141</v>
      </c>
      <c r="B825" s="10">
        <v>44134</v>
      </c>
      <c r="C825" t="s">
        <v>5142</v>
      </c>
      <c r="D825" t="s">
        <v>6170</v>
      </c>
      <c r="E825">
        <v>3</v>
      </c>
      <c r="F825" t="s">
        <v>5143</v>
      </c>
      <c r="G825" t="s">
        <v>5144</v>
      </c>
      <c r="H825" t="s">
        <v>19</v>
      </c>
      <c r="I825" t="s">
        <v>6195</v>
      </c>
      <c r="J825" t="s">
        <v>6186</v>
      </c>
      <c r="K825">
        <v>1</v>
      </c>
      <c r="L825">
        <v>15.85</v>
      </c>
      <c r="M825">
        <v>47.55</v>
      </c>
      <c r="N825" t="s">
        <v>22574</v>
      </c>
      <c r="O825" t="s">
        <v>22572</v>
      </c>
      <c r="P825" t="str">
        <f>_xlfn.XLOOKUP(orders_final[[#This Row],[Customer ID]], customers!$A$1:$A$1001, customers!$I$1:$I$1001, 0)</f>
        <v>Yes</v>
      </c>
    </row>
    <row r="826" spans="1:16" x14ac:dyDescent="0.3">
      <c r="A826" t="s">
        <v>5147</v>
      </c>
      <c r="B826" s="10">
        <v>43781</v>
      </c>
      <c r="C826" t="s">
        <v>5148</v>
      </c>
      <c r="D826" t="s">
        <v>6152</v>
      </c>
      <c r="E826">
        <v>5</v>
      </c>
      <c r="F826" t="s">
        <v>5149</v>
      </c>
      <c r="G826" t="s">
        <v>5150</v>
      </c>
      <c r="H826" t="s">
        <v>19</v>
      </c>
      <c r="I826" t="s">
        <v>6193</v>
      </c>
      <c r="J826" t="s">
        <v>6188</v>
      </c>
      <c r="K826">
        <v>0.2</v>
      </c>
      <c r="L826">
        <v>3.375</v>
      </c>
      <c r="M826">
        <v>16.875</v>
      </c>
      <c r="N826" t="s">
        <v>22571</v>
      </c>
      <c r="O826" t="s">
        <v>22569</v>
      </c>
      <c r="P826" t="str">
        <f>_xlfn.XLOOKUP(orders_final[[#This Row],[Customer ID]], customers!$A$1:$A$1001, customers!$I$1:$I$1001, 0)</f>
        <v>Yes</v>
      </c>
    </row>
    <row r="827" spans="1:16" x14ac:dyDescent="0.3">
      <c r="A827" t="s">
        <v>5152</v>
      </c>
      <c r="B827" s="10">
        <v>44603</v>
      </c>
      <c r="C827" t="s">
        <v>5188</v>
      </c>
      <c r="D827" t="s">
        <v>6147</v>
      </c>
      <c r="E827">
        <v>3</v>
      </c>
      <c r="F827" t="s">
        <v>5189</v>
      </c>
      <c r="G827" t="s">
        <v>5190</v>
      </c>
      <c r="H827" t="s">
        <v>19</v>
      </c>
      <c r="I827" t="s">
        <v>6193</v>
      </c>
      <c r="J827" t="s">
        <v>6187</v>
      </c>
      <c r="K827">
        <v>1</v>
      </c>
      <c r="L827">
        <v>9.9499999999999993</v>
      </c>
      <c r="M827">
        <v>29.849999999999998</v>
      </c>
      <c r="N827" t="s">
        <v>22571</v>
      </c>
      <c r="O827" t="s">
        <v>22575</v>
      </c>
      <c r="P827" t="str">
        <f>_xlfn.XLOOKUP(orders_final[[#This Row],[Customer ID]], customers!$A$1:$A$1001, customers!$I$1:$I$1001, 0)</f>
        <v>Yes</v>
      </c>
    </row>
    <row r="828" spans="1:16" x14ac:dyDescent="0.3">
      <c r="A828" t="s">
        <v>5158</v>
      </c>
      <c r="B828" s="10">
        <v>44283</v>
      </c>
      <c r="C828" t="s">
        <v>5159</v>
      </c>
      <c r="D828" t="s">
        <v>6139</v>
      </c>
      <c r="E828">
        <v>5</v>
      </c>
      <c r="F828" t="s">
        <v>5160</v>
      </c>
      <c r="G828" t="s">
        <v>5161</v>
      </c>
      <c r="H828" t="s">
        <v>19</v>
      </c>
      <c r="I828" t="s">
        <v>6194</v>
      </c>
      <c r="J828" t="s">
        <v>6188</v>
      </c>
      <c r="K828">
        <v>0.5</v>
      </c>
      <c r="L828">
        <v>8.25</v>
      </c>
      <c r="M828">
        <v>41.25</v>
      </c>
      <c r="N828" t="s">
        <v>22570</v>
      </c>
      <c r="O828" t="s">
        <v>22569</v>
      </c>
      <c r="P828" t="str">
        <f>_xlfn.XLOOKUP(orders_final[[#This Row],[Customer ID]], customers!$A$1:$A$1001, customers!$I$1:$I$1001, 0)</f>
        <v>Yes</v>
      </c>
    </row>
    <row r="829" spans="1:16" x14ac:dyDescent="0.3">
      <c r="A829" t="s">
        <v>5164</v>
      </c>
      <c r="B829" s="10">
        <v>44540</v>
      </c>
      <c r="C829" t="s">
        <v>5165</v>
      </c>
      <c r="D829" t="s">
        <v>6156</v>
      </c>
      <c r="E829">
        <v>5</v>
      </c>
      <c r="F829" t="s">
        <v>5166</v>
      </c>
      <c r="G829" t="s">
        <v>5167</v>
      </c>
      <c r="H829" t="s">
        <v>19</v>
      </c>
      <c r="I829" t="s">
        <v>6194</v>
      </c>
      <c r="J829" t="s">
        <v>6188</v>
      </c>
      <c r="K829">
        <v>0.2</v>
      </c>
      <c r="L829">
        <v>4.125</v>
      </c>
      <c r="M829">
        <v>20.625</v>
      </c>
      <c r="N829" t="s">
        <v>22570</v>
      </c>
      <c r="O829" t="s">
        <v>22569</v>
      </c>
      <c r="P829" t="str">
        <f>_xlfn.XLOOKUP(orders_final[[#This Row],[Customer ID]], customers!$A$1:$A$1001, customers!$I$1:$I$1001, 0)</f>
        <v>No</v>
      </c>
    </row>
    <row r="830" spans="1:16" x14ac:dyDescent="0.3">
      <c r="A830" t="s">
        <v>5170</v>
      </c>
      <c r="B830" s="10">
        <v>44505</v>
      </c>
      <c r="C830" t="s">
        <v>5171</v>
      </c>
      <c r="D830" t="s">
        <v>6168</v>
      </c>
      <c r="E830">
        <v>6</v>
      </c>
      <c r="F830" t="s">
        <v>5172</v>
      </c>
      <c r="G830" t="s">
        <v>5173</v>
      </c>
      <c r="H830" t="s">
        <v>19</v>
      </c>
      <c r="I830" t="s">
        <v>6193</v>
      </c>
      <c r="J830" t="s">
        <v>6187</v>
      </c>
      <c r="K830">
        <v>2.5</v>
      </c>
      <c r="L830">
        <v>22.884999999999998</v>
      </c>
      <c r="M830">
        <v>137.31</v>
      </c>
      <c r="N830" t="s">
        <v>22571</v>
      </c>
      <c r="O830" t="s">
        <v>22575</v>
      </c>
      <c r="P830" t="str">
        <f>_xlfn.XLOOKUP(orders_final[[#This Row],[Customer ID]], customers!$A$1:$A$1001, customers!$I$1:$I$1001, 0)</f>
        <v>Yes</v>
      </c>
    </row>
    <row r="831" spans="1:16" x14ac:dyDescent="0.3">
      <c r="A831" t="s">
        <v>5176</v>
      </c>
      <c r="B831" s="10">
        <v>43890</v>
      </c>
      <c r="C831" t="s">
        <v>5177</v>
      </c>
      <c r="D831" t="s">
        <v>6154</v>
      </c>
      <c r="E831">
        <v>1</v>
      </c>
      <c r="F831" t="s">
        <v>5178</v>
      </c>
      <c r="G831" t="s">
        <v>5179</v>
      </c>
      <c r="H831" t="s">
        <v>19</v>
      </c>
      <c r="I831" t="s">
        <v>6193</v>
      </c>
      <c r="J831" t="s">
        <v>6187</v>
      </c>
      <c r="K831">
        <v>0.2</v>
      </c>
      <c r="L831">
        <v>2.9849999999999999</v>
      </c>
      <c r="M831">
        <v>2.9849999999999999</v>
      </c>
      <c r="N831" t="s">
        <v>22571</v>
      </c>
      <c r="O831" t="s">
        <v>22575</v>
      </c>
      <c r="P831" t="str">
        <f>_xlfn.XLOOKUP(orders_final[[#This Row],[Customer ID]], customers!$A$1:$A$1001, customers!$I$1:$I$1001, 0)</f>
        <v>No</v>
      </c>
    </row>
    <row r="832" spans="1:16" x14ac:dyDescent="0.3">
      <c r="A832" t="s">
        <v>5182</v>
      </c>
      <c r="B832" s="10">
        <v>44414</v>
      </c>
      <c r="C832" t="s">
        <v>5183</v>
      </c>
      <c r="D832" t="s">
        <v>6141</v>
      </c>
      <c r="E832">
        <v>2</v>
      </c>
      <c r="F832" t="s">
        <v>5184</v>
      </c>
      <c r="G832" t="s">
        <v>5185</v>
      </c>
      <c r="H832" t="s">
        <v>19</v>
      </c>
      <c r="I832" t="s">
        <v>6194</v>
      </c>
      <c r="J832" t="s">
        <v>6188</v>
      </c>
      <c r="K832">
        <v>1</v>
      </c>
      <c r="L832">
        <v>13.75</v>
      </c>
      <c r="M832">
        <v>27.5</v>
      </c>
      <c r="N832" t="s">
        <v>22570</v>
      </c>
      <c r="O832" t="s">
        <v>22569</v>
      </c>
      <c r="P832" t="str">
        <f>_xlfn.XLOOKUP(orders_final[[#This Row],[Customer ID]], customers!$A$1:$A$1001, customers!$I$1:$I$1001, 0)</f>
        <v>No</v>
      </c>
    </row>
    <row r="833" spans="1:16" x14ac:dyDescent="0.3">
      <c r="A833" t="s">
        <v>5182</v>
      </c>
      <c r="B833" s="10">
        <v>44414</v>
      </c>
      <c r="C833" t="s">
        <v>5183</v>
      </c>
      <c r="D833" t="s">
        <v>6154</v>
      </c>
      <c r="E833">
        <v>2</v>
      </c>
      <c r="F833" t="s">
        <v>5184</v>
      </c>
      <c r="G833" t="s">
        <v>5185</v>
      </c>
      <c r="H833" t="s">
        <v>19</v>
      </c>
      <c r="I833" t="s">
        <v>6193</v>
      </c>
      <c r="J833" t="s">
        <v>6187</v>
      </c>
      <c r="K833">
        <v>0.2</v>
      </c>
      <c r="L833">
        <v>2.9849999999999999</v>
      </c>
      <c r="M833">
        <v>5.97</v>
      </c>
      <c r="N833" t="s">
        <v>22571</v>
      </c>
      <c r="O833" t="s">
        <v>22575</v>
      </c>
      <c r="P833" t="str">
        <f>_xlfn.XLOOKUP(orders_final[[#This Row],[Customer ID]], customers!$A$1:$A$1001, customers!$I$1:$I$1001, 0)</f>
        <v>No</v>
      </c>
    </row>
    <row r="834" spans="1:16" x14ac:dyDescent="0.3">
      <c r="A834" t="s">
        <v>5193</v>
      </c>
      <c r="B834" s="10">
        <v>44274</v>
      </c>
      <c r="C834" t="s">
        <v>5194</v>
      </c>
      <c r="D834" t="s">
        <v>6138</v>
      </c>
      <c r="E834">
        <v>6</v>
      </c>
      <c r="F834" t="s">
        <v>5195</v>
      </c>
      <c r="G834" t="s">
        <v>5196</v>
      </c>
      <c r="H834" t="s">
        <v>19</v>
      </c>
      <c r="I834" t="s">
        <v>6192</v>
      </c>
      <c r="J834" t="s">
        <v>6188</v>
      </c>
      <c r="K834">
        <v>1</v>
      </c>
      <c r="L834">
        <v>9.9499999999999993</v>
      </c>
      <c r="M834">
        <v>59.699999999999996</v>
      </c>
      <c r="N834" t="s">
        <v>22568</v>
      </c>
      <c r="O834" t="s">
        <v>22569</v>
      </c>
      <c r="P834" t="str">
        <f>_xlfn.XLOOKUP(orders_final[[#This Row],[Customer ID]], customers!$A$1:$A$1001, customers!$I$1:$I$1001, 0)</f>
        <v>No</v>
      </c>
    </row>
    <row r="835" spans="1:16" x14ac:dyDescent="0.3">
      <c r="A835" t="s">
        <v>5199</v>
      </c>
      <c r="B835" s="10">
        <v>44302</v>
      </c>
      <c r="C835" t="s">
        <v>5200</v>
      </c>
      <c r="D835" t="s">
        <v>6149</v>
      </c>
      <c r="E835">
        <v>4</v>
      </c>
      <c r="F835" t="s">
        <v>5201</v>
      </c>
      <c r="G835" t="s">
        <v>5202</v>
      </c>
      <c r="H835" t="s">
        <v>19</v>
      </c>
      <c r="I835" t="s">
        <v>6192</v>
      </c>
      <c r="J835" t="s">
        <v>6187</v>
      </c>
      <c r="K835">
        <v>2.5</v>
      </c>
      <c r="L835">
        <v>20.584999999999997</v>
      </c>
      <c r="M835">
        <v>82.339999999999989</v>
      </c>
      <c r="N835" t="s">
        <v>22568</v>
      </c>
      <c r="O835" t="s">
        <v>22575</v>
      </c>
      <c r="P835" t="str">
        <f>_xlfn.XLOOKUP(orders_final[[#This Row],[Customer ID]], customers!$A$1:$A$1001, customers!$I$1:$I$1001, 0)</f>
        <v>Yes</v>
      </c>
    </row>
    <row r="836" spans="1:16" x14ac:dyDescent="0.3">
      <c r="A836" t="s">
        <v>5205</v>
      </c>
      <c r="B836" s="10">
        <v>44141</v>
      </c>
      <c r="C836" t="s">
        <v>5206</v>
      </c>
      <c r="D836" t="s">
        <v>6168</v>
      </c>
      <c r="E836">
        <v>1</v>
      </c>
      <c r="F836" t="s">
        <v>5207</v>
      </c>
      <c r="G836" t="s">
        <v>5208</v>
      </c>
      <c r="H836" t="s">
        <v>19</v>
      </c>
      <c r="I836" t="s">
        <v>6193</v>
      </c>
      <c r="J836" t="s">
        <v>6187</v>
      </c>
      <c r="K836">
        <v>2.5</v>
      </c>
      <c r="L836">
        <v>22.884999999999998</v>
      </c>
      <c r="M836">
        <v>22.884999999999998</v>
      </c>
      <c r="N836" t="s">
        <v>22571</v>
      </c>
      <c r="O836" t="s">
        <v>22575</v>
      </c>
      <c r="P836" t="str">
        <f>_xlfn.XLOOKUP(orders_final[[#This Row],[Customer ID]], customers!$A$1:$A$1001, customers!$I$1:$I$1001, 0)</f>
        <v>No</v>
      </c>
    </row>
    <row r="837" spans="1:16" x14ac:dyDescent="0.3">
      <c r="A837" t="s">
        <v>5211</v>
      </c>
      <c r="B837" s="10">
        <v>44270</v>
      </c>
      <c r="C837" t="s">
        <v>5212</v>
      </c>
      <c r="D837" t="s">
        <v>6176</v>
      </c>
      <c r="E837">
        <v>1</v>
      </c>
      <c r="F837" t="s">
        <v>5213</v>
      </c>
      <c r="G837" t="s">
        <v>5214</v>
      </c>
      <c r="H837" t="s">
        <v>19</v>
      </c>
      <c r="I837" t="s">
        <v>6194</v>
      </c>
      <c r="J837" t="s">
        <v>6186</v>
      </c>
      <c r="K837">
        <v>0.5</v>
      </c>
      <c r="L837">
        <v>8.91</v>
      </c>
      <c r="M837">
        <v>8.91</v>
      </c>
      <c r="N837" t="s">
        <v>22570</v>
      </c>
      <c r="O837" t="s">
        <v>22572</v>
      </c>
      <c r="P837" t="str">
        <f>_xlfn.XLOOKUP(orders_final[[#This Row],[Customer ID]], customers!$A$1:$A$1001, customers!$I$1:$I$1001, 0)</f>
        <v>Yes</v>
      </c>
    </row>
    <row r="838" spans="1:16" x14ac:dyDescent="0.3">
      <c r="A838" t="s">
        <v>5216</v>
      </c>
      <c r="B838" s="10">
        <v>44486</v>
      </c>
      <c r="C838" t="s">
        <v>5217</v>
      </c>
      <c r="D838" t="s">
        <v>6154</v>
      </c>
      <c r="E838">
        <v>4</v>
      </c>
      <c r="F838" t="s">
        <v>5218</v>
      </c>
      <c r="G838" t="s">
        <v>5219</v>
      </c>
      <c r="H838" t="s">
        <v>19</v>
      </c>
      <c r="I838" t="s">
        <v>6193</v>
      </c>
      <c r="J838" t="s">
        <v>6187</v>
      </c>
      <c r="K838">
        <v>0.2</v>
      </c>
      <c r="L838">
        <v>2.9849999999999999</v>
      </c>
      <c r="M838">
        <v>11.94</v>
      </c>
      <c r="N838" t="s">
        <v>22571</v>
      </c>
      <c r="O838" t="s">
        <v>22575</v>
      </c>
      <c r="P838" t="str">
        <f>_xlfn.XLOOKUP(orders_final[[#This Row],[Customer ID]], customers!$A$1:$A$1001, customers!$I$1:$I$1001, 0)</f>
        <v>No</v>
      </c>
    </row>
    <row r="839" spans="1:16" x14ac:dyDescent="0.3">
      <c r="A839" t="s">
        <v>5222</v>
      </c>
      <c r="B839" s="10">
        <v>43715</v>
      </c>
      <c r="C839" t="s">
        <v>5113</v>
      </c>
      <c r="D839" t="s">
        <v>6181</v>
      </c>
      <c r="E839">
        <v>3</v>
      </c>
      <c r="F839" t="s">
        <v>5114</v>
      </c>
      <c r="G839" t="s">
        <v>22573</v>
      </c>
      <c r="H839" t="s">
        <v>19</v>
      </c>
      <c r="I839" t="s">
        <v>6195</v>
      </c>
      <c r="J839" t="s">
        <v>6188</v>
      </c>
      <c r="K839">
        <v>2.5</v>
      </c>
      <c r="L839">
        <v>33.464999999999996</v>
      </c>
      <c r="M839">
        <v>100.39499999999998</v>
      </c>
      <c r="N839" t="s">
        <v>22574</v>
      </c>
      <c r="O839" t="s">
        <v>22569</v>
      </c>
      <c r="P839" t="str">
        <f>_xlfn.XLOOKUP(orders_final[[#This Row],[Customer ID]], customers!$A$1:$A$1001, customers!$I$1:$I$1001, 0)</f>
        <v>No</v>
      </c>
    </row>
    <row r="840" spans="1:16" x14ac:dyDescent="0.3">
      <c r="A840" t="s">
        <v>5228</v>
      </c>
      <c r="B840" s="10">
        <v>44755</v>
      </c>
      <c r="C840" t="s">
        <v>5229</v>
      </c>
      <c r="D840" t="s">
        <v>6168</v>
      </c>
      <c r="E840">
        <v>5</v>
      </c>
      <c r="F840" t="s">
        <v>5230</v>
      </c>
      <c r="G840" t="s">
        <v>5231</v>
      </c>
      <c r="H840" t="s">
        <v>19</v>
      </c>
      <c r="I840" t="s">
        <v>6193</v>
      </c>
      <c r="J840" t="s">
        <v>6187</v>
      </c>
      <c r="K840">
        <v>2.5</v>
      </c>
      <c r="L840">
        <v>22.884999999999998</v>
      </c>
      <c r="M840">
        <v>114.42499999999998</v>
      </c>
      <c r="N840" t="s">
        <v>22571</v>
      </c>
      <c r="O840" t="s">
        <v>22575</v>
      </c>
      <c r="P840" t="str">
        <f>_xlfn.XLOOKUP(orders_final[[#This Row],[Customer ID]], customers!$A$1:$A$1001, customers!$I$1:$I$1001, 0)</f>
        <v>No</v>
      </c>
    </row>
    <row r="841" spans="1:16" x14ac:dyDescent="0.3">
      <c r="A841" t="s">
        <v>5234</v>
      </c>
      <c r="B841" s="10">
        <v>44521</v>
      </c>
      <c r="C841" t="s">
        <v>5235</v>
      </c>
      <c r="D841" t="s">
        <v>6139</v>
      </c>
      <c r="E841">
        <v>5</v>
      </c>
      <c r="F841" t="s">
        <v>5236</v>
      </c>
      <c r="G841" t="s">
        <v>5237</v>
      </c>
      <c r="H841" t="s">
        <v>19</v>
      </c>
      <c r="I841" t="s">
        <v>6194</v>
      </c>
      <c r="J841" t="s">
        <v>6188</v>
      </c>
      <c r="K841">
        <v>0.5</v>
      </c>
      <c r="L841">
        <v>8.25</v>
      </c>
      <c r="M841">
        <v>41.25</v>
      </c>
      <c r="N841" t="s">
        <v>22570</v>
      </c>
      <c r="O841" t="s">
        <v>22569</v>
      </c>
      <c r="P841" t="str">
        <f>_xlfn.XLOOKUP(orders_final[[#This Row],[Customer ID]], customers!$A$1:$A$1001, customers!$I$1:$I$1001, 0)</f>
        <v>No</v>
      </c>
    </row>
    <row r="842" spans="1:16" x14ac:dyDescent="0.3">
      <c r="A842" t="s">
        <v>5240</v>
      </c>
      <c r="B842" s="10">
        <v>44574</v>
      </c>
      <c r="C842" t="s">
        <v>5241</v>
      </c>
      <c r="D842" t="s">
        <v>6173</v>
      </c>
      <c r="E842">
        <v>4</v>
      </c>
      <c r="F842" t="s">
        <v>5242</v>
      </c>
      <c r="G842" t="s">
        <v>5243</v>
      </c>
      <c r="H842" t="s">
        <v>19</v>
      </c>
      <c r="I842" t="s">
        <v>6192</v>
      </c>
      <c r="J842" t="s">
        <v>6186</v>
      </c>
      <c r="K842">
        <v>0.5</v>
      </c>
      <c r="L842">
        <v>7.169999999999999</v>
      </c>
      <c r="M842">
        <v>28.679999999999996</v>
      </c>
      <c r="N842" t="s">
        <v>22568</v>
      </c>
      <c r="O842" t="s">
        <v>22572</v>
      </c>
      <c r="P842" t="str">
        <f>_xlfn.XLOOKUP(orders_final[[#This Row],[Customer ID]], customers!$A$1:$A$1001, customers!$I$1:$I$1001, 0)</f>
        <v>Yes</v>
      </c>
    </row>
    <row r="843" spans="1:16" x14ac:dyDescent="0.3">
      <c r="A843" t="s">
        <v>5246</v>
      </c>
      <c r="B843" s="10">
        <v>44755</v>
      </c>
      <c r="C843" t="s">
        <v>5247</v>
      </c>
      <c r="D843" t="s">
        <v>6159</v>
      </c>
      <c r="E843">
        <v>1</v>
      </c>
      <c r="F843" t="s">
        <v>5248</v>
      </c>
      <c r="G843" t="s">
        <v>5249</v>
      </c>
      <c r="H843" t="s">
        <v>19</v>
      </c>
      <c r="I843" t="s">
        <v>6195</v>
      </c>
      <c r="J843" t="s">
        <v>6188</v>
      </c>
      <c r="K843">
        <v>0.2</v>
      </c>
      <c r="L843">
        <v>4.3650000000000002</v>
      </c>
      <c r="M843">
        <v>4.3650000000000002</v>
      </c>
      <c r="N843" t="s">
        <v>22574</v>
      </c>
      <c r="O843" t="s">
        <v>22569</v>
      </c>
      <c r="P843" t="str">
        <f>_xlfn.XLOOKUP(orders_final[[#This Row],[Customer ID]], customers!$A$1:$A$1001, customers!$I$1:$I$1001, 0)</f>
        <v>No</v>
      </c>
    </row>
    <row r="844" spans="1:16" x14ac:dyDescent="0.3">
      <c r="A844" t="s">
        <v>5251</v>
      </c>
      <c r="B844" s="10">
        <v>44502</v>
      </c>
      <c r="C844" t="s">
        <v>5188</v>
      </c>
      <c r="D844" t="s">
        <v>6156</v>
      </c>
      <c r="E844">
        <v>2</v>
      </c>
      <c r="F844" t="s">
        <v>5189</v>
      </c>
      <c r="G844" t="s">
        <v>5190</v>
      </c>
      <c r="H844" t="s">
        <v>19</v>
      </c>
      <c r="I844" t="s">
        <v>6194</v>
      </c>
      <c r="J844" t="s">
        <v>6188</v>
      </c>
      <c r="K844">
        <v>0.2</v>
      </c>
      <c r="L844">
        <v>4.125</v>
      </c>
      <c r="M844">
        <v>8.25</v>
      </c>
      <c r="N844" t="s">
        <v>22570</v>
      </c>
      <c r="O844" t="s">
        <v>22569</v>
      </c>
      <c r="P844" t="str">
        <f>_xlfn.XLOOKUP(orders_final[[#This Row],[Customer ID]], customers!$A$1:$A$1001, customers!$I$1:$I$1001, 0)</f>
        <v>Yes</v>
      </c>
    </row>
    <row r="845" spans="1:16" x14ac:dyDescent="0.3">
      <c r="A845" t="s">
        <v>5256</v>
      </c>
      <c r="B845" s="10">
        <v>44387</v>
      </c>
      <c r="C845" t="s">
        <v>5257</v>
      </c>
      <c r="D845" t="s">
        <v>6156</v>
      </c>
      <c r="E845">
        <v>2</v>
      </c>
      <c r="F845" t="s">
        <v>5258</v>
      </c>
      <c r="G845" t="s">
        <v>5259</v>
      </c>
      <c r="H845" t="s">
        <v>19</v>
      </c>
      <c r="I845" t="s">
        <v>6194</v>
      </c>
      <c r="J845" t="s">
        <v>6188</v>
      </c>
      <c r="K845">
        <v>0.2</v>
      </c>
      <c r="L845">
        <v>4.125</v>
      </c>
      <c r="M845">
        <v>8.25</v>
      </c>
      <c r="N845" t="s">
        <v>22570</v>
      </c>
      <c r="O845" t="s">
        <v>22569</v>
      </c>
      <c r="P845" t="str">
        <f>_xlfn.XLOOKUP(orders_final[[#This Row],[Customer ID]], customers!$A$1:$A$1001, customers!$I$1:$I$1001, 0)</f>
        <v>Yes</v>
      </c>
    </row>
    <row r="846" spans="1:16" x14ac:dyDescent="0.3">
      <c r="A846" t="s">
        <v>5262</v>
      </c>
      <c r="B846" s="10">
        <v>44476</v>
      </c>
      <c r="C846" t="s">
        <v>5263</v>
      </c>
      <c r="D846" t="s">
        <v>6158</v>
      </c>
      <c r="E846">
        <v>6</v>
      </c>
      <c r="F846" t="s">
        <v>5264</v>
      </c>
      <c r="G846" t="s">
        <v>5265</v>
      </c>
      <c r="H846" t="s">
        <v>19</v>
      </c>
      <c r="I846" t="s">
        <v>6193</v>
      </c>
      <c r="J846" t="s">
        <v>6187</v>
      </c>
      <c r="K846">
        <v>0.5</v>
      </c>
      <c r="L846">
        <v>5.97</v>
      </c>
      <c r="M846">
        <v>35.82</v>
      </c>
      <c r="N846" t="s">
        <v>22571</v>
      </c>
      <c r="O846" t="s">
        <v>22575</v>
      </c>
      <c r="P846" t="str">
        <f>_xlfn.XLOOKUP(orders_final[[#This Row],[Customer ID]], customers!$A$1:$A$1001, customers!$I$1:$I$1001, 0)</f>
        <v>Yes</v>
      </c>
    </row>
    <row r="847" spans="1:16" x14ac:dyDescent="0.3">
      <c r="A847" t="s">
        <v>5268</v>
      </c>
      <c r="B847" s="10">
        <v>43889</v>
      </c>
      <c r="C847" t="s">
        <v>5269</v>
      </c>
      <c r="D847" t="s">
        <v>6185</v>
      </c>
      <c r="E847">
        <v>6</v>
      </c>
      <c r="F847" t="s">
        <v>5270</v>
      </c>
      <c r="G847" t="s">
        <v>5271</v>
      </c>
      <c r="H847" t="s">
        <v>19</v>
      </c>
      <c r="I847" t="s">
        <v>6194</v>
      </c>
      <c r="J847" t="s">
        <v>6187</v>
      </c>
      <c r="K847">
        <v>2.5</v>
      </c>
      <c r="L847">
        <v>27.945</v>
      </c>
      <c r="M847">
        <v>167.67000000000002</v>
      </c>
      <c r="N847" t="s">
        <v>22570</v>
      </c>
      <c r="O847" t="s">
        <v>22575</v>
      </c>
      <c r="P847" t="str">
        <f>_xlfn.XLOOKUP(orders_final[[#This Row],[Customer ID]], customers!$A$1:$A$1001, customers!$I$1:$I$1001, 0)</f>
        <v>No</v>
      </c>
    </row>
    <row r="848" spans="1:16" x14ac:dyDescent="0.3">
      <c r="A848" t="s">
        <v>5273</v>
      </c>
      <c r="B848" s="10">
        <v>44747</v>
      </c>
      <c r="C848" t="s">
        <v>5274</v>
      </c>
      <c r="D848" t="s">
        <v>6175</v>
      </c>
      <c r="E848">
        <v>2</v>
      </c>
      <c r="F848" t="s">
        <v>5275</v>
      </c>
      <c r="G848" t="s">
        <v>22573</v>
      </c>
      <c r="H848" t="s">
        <v>19</v>
      </c>
      <c r="I848" t="s">
        <v>6193</v>
      </c>
      <c r="J848" t="s">
        <v>6188</v>
      </c>
      <c r="K848">
        <v>2.5</v>
      </c>
      <c r="L848">
        <v>25.874999999999996</v>
      </c>
      <c r="M848">
        <v>51.749999999999993</v>
      </c>
      <c r="N848" t="s">
        <v>22571</v>
      </c>
      <c r="O848" t="s">
        <v>22569</v>
      </c>
      <c r="P848" t="str">
        <f>_xlfn.XLOOKUP(orders_final[[#This Row],[Customer ID]], customers!$A$1:$A$1001, customers!$I$1:$I$1001, 0)</f>
        <v>Yes</v>
      </c>
    </row>
    <row r="849" spans="1:16" x14ac:dyDescent="0.3">
      <c r="A849" t="s">
        <v>5278</v>
      </c>
      <c r="B849" s="10">
        <v>44460</v>
      </c>
      <c r="C849" t="s">
        <v>5279</v>
      </c>
      <c r="D849" t="s">
        <v>6154</v>
      </c>
      <c r="E849">
        <v>3</v>
      </c>
      <c r="F849" t="s">
        <v>5280</v>
      </c>
      <c r="G849" t="s">
        <v>5281</v>
      </c>
      <c r="H849" t="s">
        <v>19</v>
      </c>
      <c r="I849" t="s">
        <v>6193</v>
      </c>
      <c r="J849" t="s">
        <v>6187</v>
      </c>
      <c r="K849">
        <v>0.2</v>
      </c>
      <c r="L849">
        <v>2.9849999999999999</v>
      </c>
      <c r="M849">
        <v>8.9550000000000001</v>
      </c>
      <c r="N849" t="s">
        <v>22571</v>
      </c>
      <c r="O849" t="s">
        <v>22575</v>
      </c>
      <c r="P849" t="str">
        <f>_xlfn.XLOOKUP(orders_final[[#This Row],[Customer ID]], customers!$A$1:$A$1001, customers!$I$1:$I$1001, 0)</f>
        <v>Yes</v>
      </c>
    </row>
    <row r="850" spans="1:16" x14ac:dyDescent="0.3">
      <c r="A850" t="s">
        <v>5283</v>
      </c>
      <c r="B850" s="10">
        <v>43468</v>
      </c>
      <c r="C850" t="s">
        <v>5284</v>
      </c>
      <c r="D850" t="s">
        <v>6176</v>
      </c>
      <c r="E850">
        <v>6</v>
      </c>
      <c r="F850" t="s">
        <v>5285</v>
      </c>
      <c r="G850" t="s">
        <v>22573</v>
      </c>
      <c r="H850" t="s">
        <v>19</v>
      </c>
      <c r="I850" t="s">
        <v>6194</v>
      </c>
      <c r="J850" t="s">
        <v>6186</v>
      </c>
      <c r="K850">
        <v>0.5</v>
      </c>
      <c r="L850">
        <v>8.91</v>
      </c>
      <c r="M850">
        <v>53.46</v>
      </c>
      <c r="N850" t="s">
        <v>22570</v>
      </c>
      <c r="O850" t="s">
        <v>22572</v>
      </c>
      <c r="P850" t="str">
        <f>_xlfn.XLOOKUP(orders_final[[#This Row],[Customer ID]], customers!$A$1:$A$1001, customers!$I$1:$I$1001, 0)</f>
        <v>No</v>
      </c>
    </row>
    <row r="851" spans="1:16" x14ac:dyDescent="0.3">
      <c r="A851" t="s">
        <v>5288</v>
      </c>
      <c r="B851" s="10">
        <v>44628</v>
      </c>
      <c r="C851" t="s">
        <v>5289</v>
      </c>
      <c r="D851" t="s">
        <v>6167</v>
      </c>
      <c r="E851">
        <v>6</v>
      </c>
      <c r="F851" t="s">
        <v>5290</v>
      </c>
      <c r="G851" t="s">
        <v>5291</v>
      </c>
      <c r="H851" t="s">
        <v>19</v>
      </c>
      <c r="I851" t="s">
        <v>6193</v>
      </c>
      <c r="J851" t="s">
        <v>6186</v>
      </c>
      <c r="K851">
        <v>0.2</v>
      </c>
      <c r="L851">
        <v>3.8849999999999998</v>
      </c>
      <c r="M851">
        <v>23.31</v>
      </c>
      <c r="N851" t="s">
        <v>22571</v>
      </c>
      <c r="O851" t="s">
        <v>22572</v>
      </c>
      <c r="P851" t="str">
        <f>_xlfn.XLOOKUP(orders_final[[#This Row],[Customer ID]], customers!$A$1:$A$1001, customers!$I$1:$I$1001, 0)</f>
        <v>Yes</v>
      </c>
    </row>
    <row r="852" spans="1:16" x14ac:dyDescent="0.3">
      <c r="A852" t="s">
        <v>5288</v>
      </c>
      <c r="B852" s="10">
        <v>44628</v>
      </c>
      <c r="C852" t="s">
        <v>5289</v>
      </c>
      <c r="D852" t="s">
        <v>6152</v>
      </c>
      <c r="E852">
        <v>2</v>
      </c>
      <c r="F852" t="s">
        <v>5290</v>
      </c>
      <c r="G852" t="s">
        <v>5291</v>
      </c>
      <c r="H852" t="s">
        <v>19</v>
      </c>
      <c r="I852" t="s">
        <v>6193</v>
      </c>
      <c r="J852" t="s">
        <v>6188</v>
      </c>
      <c r="K852">
        <v>0.2</v>
      </c>
      <c r="L852">
        <v>3.375</v>
      </c>
      <c r="M852">
        <v>6.75</v>
      </c>
      <c r="N852" t="s">
        <v>22571</v>
      </c>
      <c r="O852" t="s">
        <v>22569</v>
      </c>
      <c r="P852" t="str">
        <f>_xlfn.XLOOKUP(orders_final[[#This Row],[Customer ID]], customers!$A$1:$A$1001, customers!$I$1:$I$1001, 0)</f>
        <v>Yes</v>
      </c>
    </row>
    <row r="853" spans="1:16" x14ac:dyDescent="0.3">
      <c r="A853" t="s">
        <v>5299</v>
      </c>
      <c r="B853" s="10">
        <v>43900</v>
      </c>
      <c r="C853" t="s">
        <v>5300</v>
      </c>
      <c r="D853" t="s">
        <v>6169</v>
      </c>
      <c r="E853">
        <v>1</v>
      </c>
      <c r="F853" t="s">
        <v>5301</v>
      </c>
      <c r="G853" t="s">
        <v>5302</v>
      </c>
      <c r="H853" t="s">
        <v>19</v>
      </c>
      <c r="I853" t="s">
        <v>6195</v>
      </c>
      <c r="J853" t="s">
        <v>6187</v>
      </c>
      <c r="K853">
        <v>0.5</v>
      </c>
      <c r="L853">
        <v>7.77</v>
      </c>
      <c r="M853">
        <v>7.77</v>
      </c>
      <c r="N853" t="s">
        <v>22574</v>
      </c>
      <c r="O853" t="s">
        <v>22575</v>
      </c>
      <c r="P853" t="str">
        <f>_xlfn.XLOOKUP(orders_final[[#This Row],[Customer ID]], customers!$A$1:$A$1001, customers!$I$1:$I$1001, 0)</f>
        <v>Yes</v>
      </c>
    </row>
    <row r="854" spans="1:16" x14ac:dyDescent="0.3">
      <c r="A854" t="s">
        <v>5305</v>
      </c>
      <c r="B854" s="10">
        <v>44527</v>
      </c>
      <c r="C854" t="s">
        <v>5306</v>
      </c>
      <c r="D854" t="s">
        <v>6165</v>
      </c>
      <c r="E854">
        <v>4</v>
      </c>
      <c r="F854" t="s">
        <v>5307</v>
      </c>
      <c r="G854" t="s">
        <v>5308</v>
      </c>
      <c r="H854" t="s">
        <v>19</v>
      </c>
      <c r="I854" t="s">
        <v>6195</v>
      </c>
      <c r="J854" t="s">
        <v>6187</v>
      </c>
      <c r="K854">
        <v>2.5</v>
      </c>
      <c r="L854">
        <v>29.784999999999997</v>
      </c>
      <c r="M854">
        <v>119.13999999999999</v>
      </c>
      <c r="N854" t="s">
        <v>22574</v>
      </c>
      <c r="O854" t="s">
        <v>22575</v>
      </c>
      <c r="P854" t="str">
        <f>_xlfn.XLOOKUP(orders_final[[#This Row],[Customer ID]], customers!$A$1:$A$1001, customers!$I$1:$I$1001, 0)</f>
        <v>Yes</v>
      </c>
    </row>
    <row r="855" spans="1:16" x14ac:dyDescent="0.3">
      <c r="A855" t="s">
        <v>5310</v>
      </c>
      <c r="B855" s="10">
        <v>44259</v>
      </c>
      <c r="C855" t="s">
        <v>5311</v>
      </c>
      <c r="D855" t="s">
        <v>6147</v>
      </c>
      <c r="E855">
        <v>2</v>
      </c>
      <c r="F855" t="s">
        <v>5312</v>
      </c>
      <c r="G855" t="s">
        <v>5313</v>
      </c>
      <c r="H855" t="s">
        <v>19</v>
      </c>
      <c r="I855" t="s">
        <v>6193</v>
      </c>
      <c r="J855" t="s">
        <v>6187</v>
      </c>
      <c r="K855">
        <v>1</v>
      </c>
      <c r="L855">
        <v>9.9499999999999993</v>
      </c>
      <c r="M855">
        <v>19.899999999999999</v>
      </c>
      <c r="N855" t="s">
        <v>22571</v>
      </c>
      <c r="O855" t="s">
        <v>22575</v>
      </c>
      <c r="P855" t="str">
        <f>_xlfn.XLOOKUP(orders_final[[#This Row],[Customer ID]], customers!$A$1:$A$1001, customers!$I$1:$I$1001, 0)</f>
        <v>No</v>
      </c>
    </row>
    <row r="856" spans="1:16" x14ac:dyDescent="0.3">
      <c r="A856" t="s">
        <v>5315</v>
      </c>
      <c r="B856" s="10">
        <v>44516</v>
      </c>
      <c r="C856" t="s">
        <v>5316</v>
      </c>
      <c r="D856" t="s">
        <v>6173</v>
      </c>
      <c r="E856">
        <v>5</v>
      </c>
      <c r="F856" t="s">
        <v>5317</v>
      </c>
      <c r="G856" t="s">
        <v>5318</v>
      </c>
      <c r="H856" t="s">
        <v>19</v>
      </c>
      <c r="I856" t="s">
        <v>6192</v>
      </c>
      <c r="J856" t="s">
        <v>6186</v>
      </c>
      <c r="K856">
        <v>0.5</v>
      </c>
      <c r="L856">
        <v>7.169999999999999</v>
      </c>
      <c r="M856">
        <v>35.849999999999994</v>
      </c>
      <c r="N856" t="s">
        <v>22568</v>
      </c>
      <c r="O856" t="s">
        <v>22572</v>
      </c>
      <c r="P856" t="str">
        <f>_xlfn.XLOOKUP(orders_final[[#This Row],[Customer ID]], customers!$A$1:$A$1001, customers!$I$1:$I$1001, 0)</f>
        <v>Yes</v>
      </c>
    </row>
    <row r="857" spans="1:16" x14ac:dyDescent="0.3">
      <c r="A857" t="s">
        <v>5321</v>
      </c>
      <c r="B857" s="10">
        <v>43632</v>
      </c>
      <c r="C857" t="s">
        <v>5322</v>
      </c>
      <c r="D857" t="s">
        <v>6165</v>
      </c>
      <c r="E857">
        <v>3</v>
      </c>
      <c r="F857" t="s">
        <v>5323</v>
      </c>
      <c r="G857" t="s">
        <v>5324</v>
      </c>
      <c r="H857" t="s">
        <v>19</v>
      </c>
      <c r="I857" t="s">
        <v>6195</v>
      </c>
      <c r="J857" t="s">
        <v>6187</v>
      </c>
      <c r="K857">
        <v>2.5</v>
      </c>
      <c r="L857">
        <v>29.784999999999997</v>
      </c>
      <c r="M857">
        <v>89.35499999999999</v>
      </c>
      <c r="N857" t="s">
        <v>22574</v>
      </c>
      <c r="O857" t="s">
        <v>22575</v>
      </c>
      <c r="P857" t="str">
        <f>_xlfn.XLOOKUP(orders_final[[#This Row],[Customer ID]], customers!$A$1:$A$1001, customers!$I$1:$I$1001, 0)</f>
        <v>No</v>
      </c>
    </row>
    <row r="858" spans="1:16" x14ac:dyDescent="0.3">
      <c r="A858" t="s">
        <v>5327</v>
      </c>
      <c r="B858" s="10">
        <v>44031</v>
      </c>
      <c r="C858" t="s">
        <v>5188</v>
      </c>
      <c r="D858" t="s">
        <v>6159</v>
      </c>
      <c r="E858">
        <v>2</v>
      </c>
      <c r="F858" t="s">
        <v>5189</v>
      </c>
      <c r="G858" t="s">
        <v>5190</v>
      </c>
      <c r="H858" t="s">
        <v>19</v>
      </c>
      <c r="I858" t="s">
        <v>6195</v>
      </c>
      <c r="J858" t="s">
        <v>6188</v>
      </c>
      <c r="K858">
        <v>0.2</v>
      </c>
      <c r="L858">
        <v>4.3650000000000002</v>
      </c>
      <c r="M858">
        <v>8.73</v>
      </c>
      <c r="N858" t="s">
        <v>22574</v>
      </c>
      <c r="O858" t="s">
        <v>22569</v>
      </c>
      <c r="P858" t="str">
        <f>_xlfn.XLOOKUP(orders_final[[#This Row],[Customer ID]], customers!$A$1:$A$1001, customers!$I$1:$I$1001, 0)</f>
        <v>Yes</v>
      </c>
    </row>
    <row r="859" spans="1:16" x14ac:dyDescent="0.3">
      <c r="A859" t="s">
        <v>5333</v>
      </c>
      <c r="B859" s="10">
        <v>43889</v>
      </c>
      <c r="C859" t="s">
        <v>5334</v>
      </c>
      <c r="D859" t="s">
        <v>6142</v>
      </c>
      <c r="E859">
        <v>5</v>
      </c>
      <c r="F859" t="s">
        <v>5335</v>
      </c>
      <c r="G859" t="s">
        <v>5336</v>
      </c>
      <c r="H859" t="s">
        <v>19</v>
      </c>
      <c r="I859" t="s">
        <v>6192</v>
      </c>
      <c r="J859" t="s">
        <v>6186</v>
      </c>
      <c r="K859">
        <v>2.5</v>
      </c>
      <c r="L859">
        <v>27.484999999999996</v>
      </c>
      <c r="M859">
        <v>137.42499999999998</v>
      </c>
      <c r="N859" t="s">
        <v>22568</v>
      </c>
      <c r="O859" t="s">
        <v>22572</v>
      </c>
      <c r="P859" t="str">
        <f>_xlfn.XLOOKUP(orders_final[[#This Row],[Customer ID]], customers!$A$1:$A$1001, customers!$I$1:$I$1001, 0)</f>
        <v>No</v>
      </c>
    </row>
    <row r="860" spans="1:16" x14ac:dyDescent="0.3">
      <c r="A860" t="s">
        <v>5339</v>
      </c>
      <c r="B860" s="10">
        <v>43638</v>
      </c>
      <c r="C860" t="s">
        <v>5340</v>
      </c>
      <c r="D860" t="s">
        <v>6160</v>
      </c>
      <c r="E860">
        <v>4</v>
      </c>
      <c r="F860" t="s">
        <v>5341</v>
      </c>
      <c r="G860" t="s">
        <v>5342</v>
      </c>
      <c r="H860" t="s">
        <v>19</v>
      </c>
      <c r="I860" t="s">
        <v>6195</v>
      </c>
      <c r="J860" t="s">
        <v>6188</v>
      </c>
      <c r="K860">
        <v>0.5</v>
      </c>
      <c r="L860">
        <v>8.73</v>
      </c>
      <c r="M860">
        <v>34.92</v>
      </c>
      <c r="N860" t="s">
        <v>22574</v>
      </c>
      <c r="O860" t="s">
        <v>22569</v>
      </c>
      <c r="P860" t="str">
        <f>_xlfn.XLOOKUP(orders_final[[#This Row],[Customer ID]], customers!$A$1:$A$1001, customers!$I$1:$I$1001, 0)</f>
        <v>No</v>
      </c>
    </row>
    <row r="861" spans="1:16" x14ac:dyDescent="0.3">
      <c r="A861" t="s">
        <v>5345</v>
      </c>
      <c r="B861" s="10">
        <v>43716</v>
      </c>
      <c r="C861" t="s">
        <v>5346</v>
      </c>
      <c r="D861" t="s">
        <v>6182</v>
      </c>
      <c r="E861">
        <v>6</v>
      </c>
      <c r="F861" t="s">
        <v>5347</v>
      </c>
      <c r="G861" t="s">
        <v>5348</v>
      </c>
      <c r="H861" t="s">
        <v>19</v>
      </c>
      <c r="I861" t="s">
        <v>6193</v>
      </c>
      <c r="J861" t="s">
        <v>6186</v>
      </c>
      <c r="K861">
        <v>2.5</v>
      </c>
      <c r="L861">
        <v>29.784999999999997</v>
      </c>
      <c r="M861">
        <v>178.70999999999998</v>
      </c>
      <c r="N861" t="s">
        <v>22571</v>
      </c>
      <c r="O861" t="s">
        <v>22572</v>
      </c>
      <c r="P861" t="str">
        <f>_xlfn.XLOOKUP(orders_final[[#This Row],[Customer ID]], customers!$A$1:$A$1001, customers!$I$1:$I$1001, 0)</f>
        <v>No</v>
      </c>
    </row>
    <row r="862" spans="1:16" x14ac:dyDescent="0.3">
      <c r="A862" t="s">
        <v>5351</v>
      </c>
      <c r="B862" s="10">
        <v>44707</v>
      </c>
      <c r="C862" t="s">
        <v>5352</v>
      </c>
      <c r="D862" t="s">
        <v>6175</v>
      </c>
      <c r="E862">
        <v>1</v>
      </c>
      <c r="F862" t="s">
        <v>5353</v>
      </c>
      <c r="G862" t="s">
        <v>22573</v>
      </c>
      <c r="H862" t="s">
        <v>19</v>
      </c>
      <c r="I862" t="s">
        <v>6193</v>
      </c>
      <c r="J862" t="s">
        <v>6188</v>
      </c>
      <c r="K862">
        <v>2.5</v>
      </c>
      <c r="L862">
        <v>25.874999999999996</v>
      </c>
      <c r="M862">
        <v>25.874999999999996</v>
      </c>
      <c r="N862" t="s">
        <v>22571</v>
      </c>
      <c r="O862" t="s">
        <v>22569</v>
      </c>
      <c r="P862" t="str">
        <f>_xlfn.XLOOKUP(orders_final[[#This Row],[Customer ID]], customers!$A$1:$A$1001, customers!$I$1:$I$1001, 0)</f>
        <v>No</v>
      </c>
    </row>
    <row r="863" spans="1:16" x14ac:dyDescent="0.3">
      <c r="A863" t="s">
        <v>5356</v>
      </c>
      <c r="B863" s="10">
        <v>43802</v>
      </c>
      <c r="C863" t="s">
        <v>5357</v>
      </c>
      <c r="D863" t="s">
        <v>6143</v>
      </c>
      <c r="E863">
        <v>6</v>
      </c>
      <c r="F863" t="s">
        <v>5358</v>
      </c>
      <c r="G863" t="s">
        <v>5359</v>
      </c>
      <c r="H863" t="s">
        <v>19</v>
      </c>
      <c r="I863" t="s">
        <v>6195</v>
      </c>
      <c r="J863" t="s">
        <v>6187</v>
      </c>
      <c r="K863">
        <v>1</v>
      </c>
      <c r="L863">
        <v>12.95</v>
      </c>
      <c r="M863">
        <v>77.699999999999989</v>
      </c>
      <c r="N863" t="s">
        <v>22574</v>
      </c>
      <c r="O863" t="s">
        <v>22575</v>
      </c>
      <c r="P863" t="str">
        <f>_xlfn.XLOOKUP(orders_final[[#This Row],[Customer ID]], customers!$A$1:$A$1001, customers!$I$1:$I$1001, 0)</f>
        <v>Yes</v>
      </c>
    </row>
    <row r="864" spans="1:16" x14ac:dyDescent="0.3">
      <c r="A864" t="s">
        <v>5362</v>
      </c>
      <c r="B864" s="10">
        <v>43725</v>
      </c>
      <c r="C864" t="s">
        <v>5363</v>
      </c>
      <c r="D864" t="s">
        <v>6138</v>
      </c>
      <c r="E864">
        <v>1</v>
      </c>
      <c r="F864" t="s">
        <v>5364</v>
      </c>
      <c r="G864" t="s">
        <v>5365</v>
      </c>
      <c r="H864" t="s">
        <v>19</v>
      </c>
      <c r="I864" t="s">
        <v>6192</v>
      </c>
      <c r="J864" t="s">
        <v>6188</v>
      </c>
      <c r="K864">
        <v>1</v>
      </c>
      <c r="L864">
        <v>9.9499999999999993</v>
      </c>
      <c r="M864">
        <v>9.9499999999999993</v>
      </c>
      <c r="N864" t="s">
        <v>22568</v>
      </c>
      <c r="O864" t="s">
        <v>22569</v>
      </c>
      <c r="P864" t="str">
        <f>_xlfn.XLOOKUP(orders_final[[#This Row],[Customer ID]], customers!$A$1:$A$1001, customers!$I$1:$I$1001, 0)</f>
        <v>Yes</v>
      </c>
    </row>
    <row r="865" spans="1:16" x14ac:dyDescent="0.3">
      <c r="A865" t="s">
        <v>5368</v>
      </c>
      <c r="B865" s="10">
        <v>44712</v>
      </c>
      <c r="C865" t="s">
        <v>5369</v>
      </c>
      <c r="D865" t="s">
        <v>6162</v>
      </c>
      <c r="E865">
        <v>2</v>
      </c>
      <c r="F865" t="s">
        <v>5370</v>
      </c>
      <c r="G865" t="s">
        <v>5371</v>
      </c>
      <c r="H865" t="s">
        <v>19</v>
      </c>
      <c r="I865" t="s">
        <v>6195</v>
      </c>
      <c r="J865" t="s">
        <v>6188</v>
      </c>
      <c r="K865">
        <v>1</v>
      </c>
      <c r="L865">
        <v>14.55</v>
      </c>
      <c r="M865">
        <v>29.1</v>
      </c>
      <c r="N865" t="s">
        <v>22574</v>
      </c>
      <c r="O865" t="s">
        <v>22569</v>
      </c>
      <c r="P865" t="str">
        <f>_xlfn.XLOOKUP(orders_final[[#This Row],[Customer ID]], customers!$A$1:$A$1001, customers!$I$1:$I$1001, 0)</f>
        <v>Yes</v>
      </c>
    </row>
    <row r="866" spans="1:16" x14ac:dyDescent="0.3">
      <c r="A866" t="s">
        <v>5374</v>
      </c>
      <c r="B866" s="10">
        <v>43759</v>
      </c>
      <c r="C866" t="s">
        <v>5375</v>
      </c>
      <c r="D866" t="s">
        <v>6178</v>
      </c>
      <c r="E866">
        <v>6</v>
      </c>
      <c r="F866" t="s">
        <v>5376</v>
      </c>
      <c r="G866" t="s">
        <v>5377</v>
      </c>
      <c r="H866" t="s">
        <v>318</v>
      </c>
      <c r="I866" t="s">
        <v>6192</v>
      </c>
      <c r="J866" t="s">
        <v>6186</v>
      </c>
      <c r="K866">
        <v>0.2</v>
      </c>
      <c r="L866">
        <v>3.5849999999999995</v>
      </c>
      <c r="M866">
        <v>21.509999999999998</v>
      </c>
      <c r="N866" t="s">
        <v>22568</v>
      </c>
      <c r="O866" t="s">
        <v>22572</v>
      </c>
      <c r="P866" t="str">
        <f>_xlfn.XLOOKUP(orders_final[[#This Row],[Customer ID]], customers!$A$1:$A$1001, customers!$I$1:$I$1001, 0)</f>
        <v>No</v>
      </c>
    </row>
    <row r="867" spans="1:16" x14ac:dyDescent="0.3">
      <c r="A867" t="s">
        <v>5380</v>
      </c>
      <c r="B867" s="10">
        <v>44675</v>
      </c>
      <c r="C867" t="s">
        <v>5428</v>
      </c>
      <c r="D867" t="s">
        <v>6157</v>
      </c>
      <c r="E867">
        <v>1</v>
      </c>
      <c r="F867" t="s">
        <v>5429</v>
      </c>
      <c r="G867" t="s">
        <v>5430</v>
      </c>
      <c r="H867" t="s">
        <v>19</v>
      </c>
      <c r="I867" t="s">
        <v>6193</v>
      </c>
      <c r="J867" t="s">
        <v>6188</v>
      </c>
      <c r="K867">
        <v>0.5</v>
      </c>
      <c r="L867">
        <v>6.75</v>
      </c>
      <c r="M867">
        <v>6.75</v>
      </c>
      <c r="N867" t="s">
        <v>22571</v>
      </c>
      <c r="O867" t="s">
        <v>22569</v>
      </c>
      <c r="P867" t="str">
        <f>_xlfn.XLOOKUP(orders_final[[#This Row],[Customer ID]], customers!$A$1:$A$1001, customers!$I$1:$I$1001, 0)</f>
        <v>Yes</v>
      </c>
    </row>
    <row r="868" spans="1:16" x14ac:dyDescent="0.3">
      <c r="A868" t="s">
        <v>5385</v>
      </c>
      <c r="B868" s="10">
        <v>44209</v>
      </c>
      <c r="C868" t="s">
        <v>5386</v>
      </c>
      <c r="D868" t="s">
        <v>6158</v>
      </c>
      <c r="E868">
        <v>3</v>
      </c>
      <c r="F868" t="s">
        <v>5387</v>
      </c>
      <c r="G868" t="s">
        <v>5388</v>
      </c>
      <c r="H868" t="s">
        <v>318</v>
      </c>
      <c r="I868" t="s">
        <v>6193</v>
      </c>
      <c r="J868" t="s">
        <v>6187</v>
      </c>
      <c r="K868">
        <v>0.5</v>
      </c>
      <c r="L868">
        <v>5.97</v>
      </c>
      <c r="M868">
        <v>17.91</v>
      </c>
      <c r="N868" t="s">
        <v>22571</v>
      </c>
      <c r="O868" t="s">
        <v>22575</v>
      </c>
      <c r="P868" t="str">
        <f>_xlfn.XLOOKUP(orders_final[[#This Row],[Customer ID]], customers!$A$1:$A$1001, customers!$I$1:$I$1001, 0)</f>
        <v>No</v>
      </c>
    </row>
    <row r="869" spans="1:16" x14ac:dyDescent="0.3">
      <c r="A869" t="s">
        <v>5391</v>
      </c>
      <c r="B869" s="10">
        <v>44792</v>
      </c>
      <c r="C869" t="s">
        <v>5392</v>
      </c>
      <c r="D869" t="s">
        <v>6182</v>
      </c>
      <c r="E869">
        <v>1</v>
      </c>
      <c r="F869" t="s">
        <v>5393</v>
      </c>
      <c r="G869" t="s">
        <v>5394</v>
      </c>
      <c r="H869" t="s">
        <v>318</v>
      </c>
      <c r="I869" t="s">
        <v>6193</v>
      </c>
      <c r="J869" t="s">
        <v>6186</v>
      </c>
      <c r="K869">
        <v>2.5</v>
      </c>
      <c r="L869">
        <v>29.784999999999997</v>
      </c>
      <c r="M869">
        <v>29.784999999999997</v>
      </c>
      <c r="N869" t="s">
        <v>22571</v>
      </c>
      <c r="O869" t="s">
        <v>22572</v>
      </c>
      <c r="P869" t="str">
        <f>_xlfn.XLOOKUP(orders_final[[#This Row],[Customer ID]], customers!$A$1:$A$1001, customers!$I$1:$I$1001, 0)</f>
        <v>Yes</v>
      </c>
    </row>
    <row r="870" spans="1:16" x14ac:dyDescent="0.3">
      <c r="A870" t="s">
        <v>5396</v>
      </c>
      <c r="B870" s="10">
        <v>43526</v>
      </c>
      <c r="C870" t="s">
        <v>5397</v>
      </c>
      <c r="D870" t="s">
        <v>6139</v>
      </c>
      <c r="E870">
        <v>5</v>
      </c>
      <c r="F870" t="s">
        <v>5398</v>
      </c>
      <c r="G870" t="s">
        <v>5399</v>
      </c>
      <c r="H870" t="s">
        <v>19</v>
      </c>
      <c r="I870" t="s">
        <v>6194</v>
      </c>
      <c r="J870" t="s">
        <v>6188</v>
      </c>
      <c r="K870">
        <v>0.5</v>
      </c>
      <c r="L870">
        <v>8.25</v>
      </c>
      <c r="M870">
        <v>41.25</v>
      </c>
      <c r="N870" t="s">
        <v>22570</v>
      </c>
      <c r="O870" t="s">
        <v>22569</v>
      </c>
      <c r="P870" t="str">
        <f>_xlfn.XLOOKUP(orders_final[[#This Row],[Customer ID]], customers!$A$1:$A$1001, customers!$I$1:$I$1001, 0)</f>
        <v>Yes</v>
      </c>
    </row>
    <row r="871" spans="1:16" x14ac:dyDescent="0.3">
      <c r="A871" t="s">
        <v>5402</v>
      </c>
      <c r="B871" s="10">
        <v>43851</v>
      </c>
      <c r="C871" t="s">
        <v>5403</v>
      </c>
      <c r="D871" t="s">
        <v>6146</v>
      </c>
      <c r="E871">
        <v>3</v>
      </c>
      <c r="F871" t="s">
        <v>5404</v>
      </c>
      <c r="G871" t="s">
        <v>22573</v>
      </c>
      <c r="H871" t="s">
        <v>19</v>
      </c>
      <c r="I871" t="s">
        <v>6192</v>
      </c>
      <c r="J871" t="s">
        <v>6188</v>
      </c>
      <c r="K871">
        <v>0.5</v>
      </c>
      <c r="L871">
        <v>5.97</v>
      </c>
      <c r="M871">
        <v>17.91</v>
      </c>
      <c r="N871" t="s">
        <v>22568</v>
      </c>
      <c r="O871" t="s">
        <v>22569</v>
      </c>
      <c r="P871" t="str">
        <f>_xlfn.XLOOKUP(orders_final[[#This Row],[Customer ID]], customers!$A$1:$A$1001, customers!$I$1:$I$1001, 0)</f>
        <v>Yes</v>
      </c>
    </row>
    <row r="872" spans="1:16" x14ac:dyDescent="0.3">
      <c r="A872" t="s">
        <v>5407</v>
      </c>
      <c r="B872" s="10">
        <v>44460</v>
      </c>
      <c r="C872" t="s">
        <v>5408</v>
      </c>
      <c r="D872" t="s">
        <v>6144</v>
      </c>
      <c r="E872">
        <v>1</v>
      </c>
      <c r="F872" t="s">
        <v>5409</v>
      </c>
      <c r="G872" t="s">
        <v>5410</v>
      </c>
      <c r="H872" t="s">
        <v>318</v>
      </c>
      <c r="I872" t="s">
        <v>6194</v>
      </c>
      <c r="J872" t="s">
        <v>6187</v>
      </c>
      <c r="K872">
        <v>0.5</v>
      </c>
      <c r="L872">
        <v>7.29</v>
      </c>
      <c r="M872">
        <v>7.29</v>
      </c>
      <c r="N872" t="s">
        <v>22570</v>
      </c>
      <c r="O872" t="s">
        <v>22575</v>
      </c>
      <c r="P872" t="str">
        <f>_xlfn.XLOOKUP(orders_final[[#This Row],[Customer ID]], customers!$A$1:$A$1001, customers!$I$1:$I$1001, 0)</f>
        <v>Yes</v>
      </c>
    </row>
    <row r="873" spans="1:16" x14ac:dyDescent="0.3">
      <c r="A873" t="s">
        <v>5413</v>
      </c>
      <c r="B873" s="10">
        <v>43707</v>
      </c>
      <c r="C873" t="s">
        <v>5414</v>
      </c>
      <c r="D873" t="s">
        <v>6171</v>
      </c>
      <c r="E873">
        <v>2</v>
      </c>
      <c r="F873" t="s">
        <v>5415</v>
      </c>
      <c r="G873" t="s">
        <v>5416</v>
      </c>
      <c r="H873" t="s">
        <v>28</v>
      </c>
      <c r="I873" t="s">
        <v>6194</v>
      </c>
      <c r="J873" t="s">
        <v>6186</v>
      </c>
      <c r="K873">
        <v>1</v>
      </c>
      <c r="L873">
        <v>14.85</v>
      </c>
      <c r="M873">
        <v>29.7</v>
      </c>
      <c r="N873" t="s">
        <v>22570</v>
      </c>
      <c r="O873" t="s">
        <v>22572</v>
      </c>
      <c r="P873" t="str">
        <f>_xlfn.XLOOKUP(orders_final[[#This Row],[Customer ID]], customers!$A$1:$A$1001, customers!$I$1:$I$1001, 0)</f>
        <v>Yes</v>
      </c>
    </row>
    <row r="874" spans="1:16" x14ac:dyDescent="0.3">
      <c r="A874" t="s">
        <v>5421</v>
      </c>
      <c r="B874" s="10">
        <v>43521</v>
      </c>
      <c r="C874" t="s">
        <v>5422</v>
      </c>
      <c r="D874" t="s">
        <v>6155</v>
      </c>
      <c r="E874">
        <v>2</v>
      </c>
      <c r="F874" t="s">
        <v>5423</v>
      </c>
      <c r="G874" t="s">
        <v>5424</v>
      </c>
      <c r="H874" t="s">
        <v>19</v>
      </c>
      <c r="I874" t="s">
        <v>6193</v>
      </c>
      <c r="J874" t="s">
        <v>6188</v>
      </c>
      <c r="K874">
        <v>1</v>
      </c>
      <c r="L874">
        <v>11.25</v>
      </c>
      <c r="M874">
        <v>22.5</v>
      </c>
      <c r="N874" t="s">
        <v>22571</v>
      </c>
      <c r="O874" t="s">
        <v>22569</v>
      </c>
      <c r="P874" t="str">
        <f>_xlfn.XLOOKUP(orders_final[[#This Row],[Customer ID]], customers!$A$1:$A$1001, customers!$I$1:$I$1001, 0)</f>
        <v>No</v>
      </c>
    </row>
    <row r="875" spans="1:16" x14ac:dyDescent="0.3">
      <c r="A875" t="s">
        <v>5427</v>
      </c>
      <c r="B875" s="10">
        <v>43725</v>
      </c>
      <c r="C875" t="s">
        <v>5428</v>
      </c>
      <c r="D875" t="s">
        <v>6174</v>
      </c>
      <c r="E875">
        <v>4</v>
      </c>
      <c r="F875" t="s">
        <v>5429</v>
      </c>
      <c r="G875" t="s">
        <v>5430</v>
      </c>
      <c r="H875" t="s">
        <v>19</v>
      </c>
      <c r="I875" t="s">
        <v>6192</v>
      </c>
      <c r="J875" t="s">
        <v>6188</v>
      </c>
      <c r="K875">
        <v>0.2</v>
      </c>
      <c r="L875">
        <v>2.9849999999999999</v>
      </c>
      <c r="M875">
        <v>11.94</v>
      </c>
      <c r="N875" t="s">
        <v>22568</v>
      </c>
      <c r="O875" t="s">
        <v>22569</v>
      </c>
      <c r="P875" t="str">
        <f>_xlfn.XLOOKUP(orders_final[[#This Row],[Customer ID]], customers!$A$1:$A$1001, customers!$I$1:$I$1001, 0)</f>
        <v>Yes</v>
      </c>
    </row>
    <row r="876" spans="1:16" x14ac:dyDescent="0.3">
      <c r="A876" t="s">
        <v>5433</v>
      </c>
      <c r="B876" s="10">
        <v>43680</v>
      </c>
      <c r="C876" t="s">
        <v>5434</v>
      </c>
      <c r="D876" t="s">
        <v>6140</v>
      </c>
      <c r="E876">
        <v>2</v>
      </c>
      <c r="F876" t="s">
        <v>5435</v>
      </c>
      <c r="G876" t="s">
        <v>5436</v>
      </c>
      <c r="H876" t="s">
        <v>19</v>
      </c>
      <c r="I876" t="s">
        <v>6193</v>
      </c>
      <c r="J876" t="s">
        <v>6186</v>
      </c>
      <c r="K876">
        <v>1</v>
      </c>
      <c r="L876">
        <v>12.95</v>
      </c>
      <c r="M876">
        <v>25.9</v>
      </c>
      <c r="N876" t="s">
        <v>22571</v>
      </c>
      <c r="O876" t="s">
        <v>22572</v>
      </c>
      <c r="P876" t="str">
        <f>_xlfn.XLOOKUP(orders_final[[#This Row],[Customer ID]], customers!$A$1:$A$1001, customers!$I$1:$I$1001, 0)</f>
        <v>No</v>
      </c>
    </row>
    <row r="877" spans="1:16" x14ac:dyDescent="0.3">
      <c r="A877" t="s">
        <v>5439</v>
      </c>
      <c r="B877" s="10">
        <v>44253</v>
      </c>
      <c r="C877" t="s">
        <v>5440</v>
      </c>
      <c r="D877" t="s">
        <v>6160</v>
      </c>
      <c r="E877">
        <v>5</v>
      </c>
      <c r="F877" t="s">
        <v>5441</v>
      </c>
      <c r="G877" t="s">
        <v>5442</v>
      </c>
      <c r="H877" t="s">
        <v>318</v>
      </c>
      <c r="I877" t="s">
        <v>6195</v>
      </c>
      <c r="J877" t="s">
        <v>6188</v>
      </c>
      <c r="K877">
        <v>0.5</v>
      </c>
      <c r="L877">
        <v>8.73</v>
      </c>
      <c r="M877">
        <v>43.650000000000006</v>
      </c>
      <c r="N877" t="s">
        <v>22574</v>
      </c>
      <c r="O877" t="s">
        <v>22569</v>
      </c>
      <c r="P877" t="str">
        <f>_xlfn.XLOOKUP(orders_final[[#This Row],[Customer ID]], customers!$A$1:$A$1001, customers!$I$1:$I$1001, 0)</f>
        <v>No</v>
      </c>
    </row>
    <row r="878" spans="1:16" x14ac:dyDescent="0.3">
      <c r="A878" t="s">
        <v>5439</v>
      </c>
      <c r="B878" s="10">
        <v>44253</v>
      </c>
      <c r="C878" t="s">
        <v>5440</v>
      </c>
      <c r="D878" t="s">
        <v>6180</v>
      </c>
      <c r="E878">
        <v>6</v>
      </c>
      <c r="F878" t="s">
        <v>5441</v>
      </c>
      <c r="G878" t="s">
        <v>5442</v>
      </c>
      <c r="H878" t="s">
        <v>318</v>
      </c>
      <c r="I878" t="s">
        <v>6193</v>
      </c>
      <c r="J878" t="s">
        <v>6186</v>
      </c>
      <c r="K878">
        <v>0.5</v>
      </c>
      <c r="L878">
        <v>7.77</v>
      </c>
      <c r="M878">
        <v>46.62</v>
      </c>
      <c r="N878" t="s">
        <v>22571</v>
      </c>
      <c r="O878" t="s">
        <v>22572</v>
      </c>
      <c r="P878" t="str">
        <f>_xlfn.XLOOKUP(orders_final[[#This Row],[Customer ID]], customers!$A$1:$A$1001, customers!$I$1:$I$1001, 0)</f>
        <v>No</v>
      </c>
    </row>
    <row r="879" spans="1:16" x14ac:dyDescent="0.3">
      <c r="A879" t="s">
        <v>5450</v>
      </c>
      <c r="B879" s="10">
        <v>44411</v>
      </c>
      <c r="C879" t="s">
        <v>5451</v>
      </c>
      <c r="D879" t="s">
        <v>6161</v>
      </c>
      <c r="E879">
        <v>3</v>
      </c>
      <c r="F879" t="s">
        <v>5452</v>
      </c>
      <c r="G879" t="s">
        <v>5453</v>
      </c>
      <c r="H879" t="s">
        <v>19</v>
      </c>
      <c r="I879" t="s">
        <v>6195</v>
      </c>
      <c r="J879" t="s">
        <v>6186</v>
      </c>
      <c r="K879">
        <v>0.5</v>
      </c>
      <c r="L879">
        <v>9.51</v>
      </c>
      <c r="M879">
        <v>28.53</v>
      </c>
      <c r="N879" t="s">
        <v>22574</v>
      </c>
      <c r="O879" t="s">
        <v>22572</v>
      </c>
      <c r="P879" t="str">
        <f>_xlfn.XLOOKUP(orders_final[[#This Row],[Customer ID]], customers!$A$1:$A$1001, customers!$I$1:$I$1001, 0)</f>
        <v>No</v>
      </c>
    </row>
    <row r="880" spans="1:16" x14ac:dyDescent="0.3">
      <c r="A880" t="s">
        <v>5456</v>
      </c>
      <c r="B880" s="10">
        <v>44323</v>
      </c>
      <c r="C880" t="s">
        <v>5457</v>
      </c>
      <c r="D880" t="s">
        <v>6142</v>
      </c>
      <c r="E880">
        <v>1</v>
      </c>
      <c r="F880" t="s">
        <v>5458</v>
      </c>
      <c r="G880" t="s">
        <v>22573</v>
      </c>
      <c r="H880" t="s">
        <v>19</v>
      </c>
      <c r="I880" t="s">
        <v>6192</v>
      </c>
      <c r="J880" t="s">
        <v>6186</v>
      </c>
      <c r="K880">
        <v>2.5</v>
      </c>
      <c r="L880">
        <v>27.484999999999996</v>
      </c>
      <c r="M880">
        <v>27.484999999999996</v>
      </c>
      <c r="N880" t="s">
        <v>22568</v>
      </c>
      <c r="O880" t="s">
        <v>22572</v>
      </c>
      <c r="P880" t="str">
        <f>_xlfn.XLOOKUP(orders_final[[#This Row],[Customer ID]], customers!$A$1:$A$1001, customers!$I$1:$I$1001, 0)</f>
        <v>Yes</v>
      </c>
    </row>
    <row r="881" spans="1:16" x14ac:dyDescent="0.3">
      <c r="A881" t="s">
        <v>5461</v>
      </c>
      <c r="B881" s="10">
        <v>43630</v>
      </c>
      <c r="C881" t="s">
        <v>5462</v>
      </c>
      <c r="D881" t="s">
        <v>6153</v>
      </c>
      <c r="E881">
        <v>3</v>
      </c>
      <c r="F881" t="s">
        <v>5463</v>
      </c>
      <c r="G881" t="s">
        <v>22573</v>
      </c>
      <c r="H881" t="s">
        <v>19</v>
      </c>
      <c r="I881" t="s">
        <v>6194</v>
      </c>
      <c r="J881" t="s">
        <v>6187</v>
      </c>
      <c r="K881">
        <v>0.2</v>
      </c>
      <c r="L881">
        <v>3.645</v>
      </c>
      <c r="M881">
        <v>10.935</v>
      </c>
      <c r="N881" t="s">
        <v>22570</v>
      </c>
      <c r="O881" t="s">
        <v>22575</v>
      </c>
      <c r="P881" t="str">
        <f>_xlfn.XLOOKUP(orders_final[[#This Row],[Customer ID]], customers!$A$1:$A$1001, customers!$I$1:$I$1001, 0)</f>
        <v>No</v>
      </c>
    </row>
    <row r="882" spans="1:16" x14ac:dyDescent="0.3">
      <c r="A882" t="s">
        <v>5466</v>
      </c>
      <c r="B882" s="10">
        <v>43790</v>
      </c>
      <c r="C882" t="s">
        <v>5467</v>
      </c>
      <c r="D882" t="s">
        <v>6178</v>
      </c>
      <c r="E882">
        <v>2</v>
      </c>
      <c r="F882" t="s">
        <v>5468</v>
      </c>
      <c r="G882" t="s">
        <v>5469</v>
      </c>
      <c r="H882" t="s">
        <v>19</v>
      </c>
      <c r="I882" t="s">
        <v>6192</v>
      </c>
      <c r="J882" t="s">
        <v>6186</v>
      </c>
      <c r="K882">
        <v>0.2</v>
      </c>
      <c r="L882">
        <v>3.5849999999999995</v>
      </c>
      <c r="M882">
        <v>7.169999999999999</v>
      </c>
      <c r="N882" t="s">
        <v>22568</v>
      </c>
      <c r="O882" t="s">
        <v>22572</v>
      </c>
      <c r="P882" t="str">
        <f>_xlfn.XLOOKUP(orders_final[[#This Row],[Customer ID]], customers!$A$1:$A$1001, customers!$I$1:$I$1001, 0)</f>
        <v>No</v>
      </c>
    </row>
    <row r="883" spans="1:16" x14ac:dyDescent="0.3">
      <c r="A883" t="s">
        <v>5472</v>
      </c>
      <c r="B883" s="10">
        <v>44286</v>
      </c>
      <c r="C883" t="s">
        <v>5473</v>
      </c>
      <c r="D883" t="s">
        <v>6167</v>
      </c>
      <c r="E883">
        <v>6</v>
      </c>
      <c r="F883" t="s">
        <v>5474</v>
      </c>
      <c r="G883" t="s">
        <v>22573</v>
      </c>
      <c r="H883" t="s">
        <v>19</v>
      </c>
      <c r="I883" t="s">
        <v>6193</v>
      </c>
      <c r="J883" t="s">
        <v>6186</v>
      </c>
      <c r="K883">
        <v>0.2</v>
      </c>
      <c r="L883">
        <v>3.8849999999999998</v>
      </c>
      <c r="M883">
        <v>23.31</v>
      </c>
      <c r="N883" t="s">
        <v>22571</v>
      </c>
      <c r="O883" t="s">
        <v>22572</v>
      </c>
      <c r="P883" t="str">
        <f>_xlfn.XLOOKUP(orders_final[[#This Row],[Customer ID]], customers!$A$1:$A$1001, customers!$I$1:$I$1001, 0)</f>
        <v>Yes</v>
      </c>
    </row>
    <row r="884" spans="1:16" x14ac:dyDescent="0.3">
      <c r="A884" t="s">
        <v>5477</v>
      </c>
      <c r="B884" s="10">
        <v>43647</v>
      </c>
      <c r="C884" t="s">
        <v>5526</v>
      </c>
      <c r="D884" t="s">
        <v>6168</v>
      </c>
      <c r="E884">
        <v>5</v>
      </c>
      <c r="F884" t="s">
        <v>5527</v>
      </c>
      <c r="G884" t="s">
        <v>5528</v>
      </c>
      <c r="H884" t="s">
        <v>19</v>
      </c>
      <c r="I884" t="s">
        <v>6193</v>
      </c>
      <c r="J884" t="s">
        <v>6187</v>
      </c>
      <c r="K884">
        <v>2.5</v>
      </c>
      <c r="L884">
        <v>22.884999999999998</v>
      </c>
      <c r="M884">
        <v>114.42499999999998</v>
      </c>
      <c r="N884" t="s">
        <v>22571</v>
      </c>
      <c r="O884" t="s">
        <v>22575</v>
      </c>
      <c r="P884" t="str">
        <f>_xlfn.XLOOKUP(orders_final[[#This Row],[Customer ID]], customers!$A$1:$A$1001, customers!$I$1:$I$1001, 0)</f>
        <v>Yes</v>
      </c>
    </row>
    <row r="885" spans="1:16" x14ac:dyDescent="0.3">
      <c r="A885" t="s">
        <v>5483</v>
      </c>
      <c r="B885" s="10">
        <v>43956</v>
      </c>
      <c r="C885" t="s">
        <v>5484</v>
      </c>
      <c r="D885" t="s">
        <v>6175</v>
      </c>
      <c r="E885">
        <v>3</v>
      </c>
      <c r="F885" t="s">
        <v>5485</v>
      </c>
      <c r="G885" t="s">
        <v>5486</v>
      </c>
      <c r="H885" t="s">
        <v>19</v>
      </c>
      <c r="I885" t="s">
        <v>6193</v>
      </c>
      <c r="J885" t="s">
        <v>6188</v>
      </c>
      <c r="K885">
        <v>2.5</v>
      </c>
      <c r="L885">
        <v>25.874999999999996</v>
      </c>
      <c r="M885">
        <v>77.624999999999986</v>
      </c>
      <c r="N885" t="s">
        <v>22571</v>
      </c>
      <c r="O885" t="s">
        <v>22569</v>
      </c>
      <c r="P885" t="str">
        <f>_xlfn.XLOOKUP(orders_final[[#This Row],[Customer ID]], customers!$A$1:$A$1001, customers!$I$1:$I$1001, 0)</f>
        <v>Yes</v>
      </c>
    </row>
    <row r="886" spans="1:16" x14ac:dyDescent="0.3">
      <c r="A886" t="s">
        <v>5489</v>
      </c>
      <c r="B886" s="10">
        <v>43941</v>
      </c>
      <c r="C886" t="s">
        <v>5490</v>
      </c>
      <c r="D886" t="s">
        <v>6172</v>
      </c>
      <c r="E886">
        <v>1</v>
      </c>
      <c r="F886" t="s">
        <v>5491</v>
      </c>
      <c r="G886" t="s">
        <v>5492</v>
      </c>
      <c r="H886" t="s">
        <v>19</v>
      </c>
      <c r="I886" t="s">
        <v>6192</v>
      </c>
      <c r="J886" t="s">
        <v>6187</v>
      </c>
      <c r="K886">
        <v>0.5</v>
      </c>
      <c r="L886">
        <v>5.3699999999999992</v>
      </c>
      <c r="M886">
        <v>5.3699999999999992</v>
      </c>
      <c r="N886" t="s">
        <v>22568</v>
      </c>
      <c r="O886" t="s">
        <v>22575</v>
      </c>
      <c r="P886" t="str">
        <f>_xlfn.XLOOKUP(orders_final[[#This Row],[Customer ID]], customers!$A$1:$A$1001, customers!$I$1:$I$1001, 0)</f>
        <v>Yes</v>
      </c>
    </row>
    <row r="887" spans="1:16" x14ac:dyDescent="0.3">
      <c r="A887" t="s">
        <v>5495</v>
      </c>
      <c r="B887" s="10">
        <v>43664</v>
      </c>
      <c r="C887" t="s">
        <v>5496</v>
      </c>
      <c r="D887" t="s">
        <v>6149</v>
      </c>
      <c r="E887">
        <v>6</v>
      </c>
      <c r="F887" t="s">
        <v>5497</v>
      </c>
      <c r="G887" t="s">
        <v>5498</v>
      </c>
      <c r="H887" t="s">
        <v>318</v>
      </c>
      <c r="I887" t="s">
        <v>6192</v>
      </c>
      <c r="J887" t="s">
        <v>6187</v>
      </c>
      <c r="K887">
        <v>2.5</v>
      </c>
      <c r="L887">
        <v>20.584999999999997</v>
      </c>
      <c r="M887">
        <v>123.50999999999999</v>
      </c>
      <c r="N887" t="s">
        <v>22568</v>
      </c>
      <c r="O887" t="s">
        <v>22575</v>
      </c>
      <c r="P887" t="str">
        <f>_xlfn.XLOOKUP(orders_final[[#This Row],[Customer ID]], customers!$A$1:$A$1001, customers!$I$1:$I$1001, 0)</f>
        <v>No</v>
      </c>
    </row>
    <row r="888" spans="1:16" x14ac:dyDescent="0.3">
      <c r="A888" t="s">
        <v>5501</v>
      </c>
      <c r="B888" s="10">
        <v>44518</v>
      </c>
      <c r="C888" t="s">
        <v>5502</v>
      </c>
      <c r="D888" t="s">
        <v>6160</v>
      </c>
      <c r="E888">
        <v>2</v>
      </c>
      <c r="F888" t="s">
        <v>5503</v>
      </c>
      <c r="G888" t="s">
        <v>5504</v>
      </c>
      <c r="H888" t="s">
        <v>19</v>
      </c>
      <c r="I888" t="s">
        <v>6195</v>
      </c>
      <c r="J888" t="s">
        <v>6188</v>
      </c>
      <c r="K888">
        <v>0.5</v>
      </c>
      <c r="L888">
        <v>8.73</v>
      </c>
      <c r="M888">
        <v>17.46</v>
      </c>
      <c r="N888" t="s">
        <v>22574</v>
      </c>
      <c r="O888" t="s">
        <v>22569</v>
      </c>
      <c r="P888" t="str">
        <f>_xlfn.XLOOKUP(orders_final[[#This Row],[Customer ID]], customers!$A$1:$A$1001, customers!$I$1:$I$1001, 0)</f>
        <v>No</v>
      </c>
    </row>
    <row r="889" spans="1:16" x14ac:dyDescent="0.3">
      <c r="A889" t="s">
        <v>5507</v>
      </c>
      <c r="B889" s="10">
        <v>44002</v>
      </c>
      <c r="C889" t="s">
        <v>5508</v>
      </c>
      <c r="D889" t="s">
        <v>6184</v>
      </c>
      <c r="E889">
        <v>3</v>
      </c>
      <c r="F889" t="s">
        <v>5509</v>
      </c>
      <c r="G889" t="s">
        <v>5510</v>
      </c>
      <c r="H889" t="s">
        <v>19</v>
      </c>
      <c r="I889" t="s">
        <v>6194</v>
      </c>
      <c r="J889" t="s">
        <v>6186</v>
      </c>
      <c r="K889">
        <v>0.2</v>
      </c>
      <c r="L889">
        <v>4.4550000000000001</v>
      </c>
      <c r="M889">
        <v>13.365</v>
      </c>
      <c r="N889" t="s">
        <v>22570</v>
      </c>
      <c r="O889" t="s">
        <v>22572</v>
      </c>
      <c r="P889" t="str">
        <f>_xlfn.XLOOKUP(orders_final[[#This Row],[Customer ID]], customers!$A$1:$A$1001, customers!$I$1:$I$1001, 0)</f>
        <v>No</v>
      </c>
    </row>
    <row r="890" spans="1:16" x14ac:dyDescent="0.3">
      <c r="A890" t="s">
        <v>5513</v>
      </c>
      <c r="B890" s="10">
        <v>44292</v>
      </c>
      <c r="C890" t="s">
        <v>5514</v>
      </c>
      <c r="D890" t="s">
        <v>6167</v>
      </c>
      <c r="E890">
        <v>2</v>
      </c>
      <c r="F890" t="s">
        <v>5515</v>
      </c>
      <c r="G890" t="s">
        <v>5516</v>
      </c>
      <c r="H890" t="s">
        <v>19</v>
      </c>
      <c r="I890" t="s">
        <v>6193</v>
      </c>
      <c r="J890" t="s">
        <v>6186</v>
      </c>
      <c r="K890">
        <v>0.2</v>
      </c>
      <c r="L890">
        <v>3.8849999999999998</v>
      </c>
      <c r="M890">
        <v>7.77</v>
      </c>
      <c r="N890" t="s">
        <v>22571</v>
      </c>
      <c r="O890" t="s">
        <v>22572</v>
      </c>
      <c r="P890" t="str">
        <f>_xlfn.XLOOKUP(orders_final[[#This Row],[Customer ID]], customers!$A$1:$A$1001, customers!$I$1:$I$1001, 0)</f>
        <v>Yes</v>
      </c>
    </row>
    <row r="891" spans="1:16" x14ac:dyDescent="0.3">
      <c r="A891" t="s">
        <v>5519</v>
      </c>
      <c r="B891" s="10">
        <v>43633</v>
      </c>
      <c r="C891" t="s">
        <v>5520</v>
      </c>
      <c r="D891" t="s">
        <v>6163</v>
      </c>
      <c r="E891">
        <v>1</v>
      </c>
      <c r="F891" t="s">
        <v>5521</v>
      </c>
      <c r="G891" t="s">
        <v>5522</v>
      </c>
      <c r="H891" t="s">
        <v>19</v>
      </c>
      <c r="I891" t="s">
        <v>6192</v>
      </c>
      <c r="J891" t="s">
        <v>6187</v>
      </c>
      <c r="K891">
        <v>0.2</v>
      </c>
      <c r="L891">
        <v>2.6849999999999996</v>
      </c>
      <c r="M891">
        <v>2.6849999999999996</v>
      </c>
      <c r="N891" t="s">
        <v>22568</v>
      </c>
      <c r="O891" t="s">
        <v>22575</v>
      </c>
      <c r="P891" t="str">
        <f>_xlfn.XLOOKUP(orders_final[[#This Row],[Customer ID]], customers!$A$1:$A$1001, customers!$I$1:$I$1001, 0)</f>
        <v>Yes</v>
      </c>
    </row>
    <row r="892" spans="1:16" x14ac:dyDescent="0.3">
      <c r="A892" t="s">
        <v>5525</v>
      </c>
      <c r="B892" s="10">
        <v>44646</v>
      </c>
      <c r="C892" t="s">
        <v>5526</v>
      </c>
      <c r="D892" t="s">
        <v>6149</v>
      </c>
      <c r="E892">
        <v>1</v>
      </c>
      <c r="F892" t="s">
        <v>5527</v>
      </c>
      <c r="G892" t="s">
        <v>5528</v>
      </c>
      <c r="H892" t="s">
        <v>19</v>
      </c>
      <c r="I892" t="s">
        <v>6192</v>
      </c>
      <c r="J892" t="s">
        <v>6187</v>
      </c>
      <c r="K892">
        <v>2.5</v>
      </c>
      <c r="L892">
        <v>20.584999999999997</v>
      </c>
      <c r="M892">
        <v>20.584999999999997</v>
      </c>
      <c r="N892" t="s">
        <v>22568</v>
      </c>
      <c r="O892" t="s">
        <v>22575</v>
      </c>
      <c r="P892" t="str">
        <f>_xlfn.XLOOKUP(orders_final[[#This Row],[Customer ID]], customers!$A$1:$A$1001, customers!$I$1:$I$1001, 0)</f>
        <v>Yes</v>
      </c>
    </row>
    <row r="893" spans="1:16" x14ac:dyDescent="0.3">
      <c r="A893" t="s">
        <v>5531</v>
      </c>
      <c r="B893" s="10">
        <v>44469</v>
      </c>
      <c r="C893" t="s">
        <v>5532</v>
      </c>
      <c r="D893" t="s">
        <v>6168</v>
      </c>
      <c r="E893">
        <v>5</v>
      </c>
      <c r="F893" t="s">
        <v>5533</v>
      </c>
      <c r="G893" t="s">
        <v>5534</v>
      </c>
      <c r="H893" t="s">
        <v>19</v>
      </c>
      <c r="I893" t="s">
        <v>6193</v>
      </c>
      <c r="J893" t="s">
        <v>6187</v>
      </c>
      <c r="K893">
        <v>2.5</v>
      </c>
      <c r="L893">
        <v>22.884999999999998</v>
      </c>
      <c r="M893">
        <v>114.42499999999998</v>
      </c>
      <c r="N893" t="s">
        <v>22571</v>
      </c>
      <c r="O893" t="s">
        <v>22575</v>
      </c>
      <c r="P893" t="str">
        <f>_xlfn.XLOOKUP(orders_final[[#This Row],[Customer ID]], customers!$A$1:$A$1001, customers!$I$1:$I$1001, 0)</f>
        <v>Yes</v>
      </c>
    </row>
    <row r="894" spans="1:16" x14ac:dyDescent="0.3">
      <c r="A894" t="s">
        <v>5537</v>
      </c>
      <c r="B894" s="10">
        <v>43635</v>
      </c>
      <c r="C894" t="s">
        <v>5538</v>
      </c>
      <c r="D894" t="s">
        <v>6156</v>
      </c>
      <c r="E894">
        <v>5</v>
      </c>
      <c r="F894" t="s">
        <v>5539</v>
      </c>
      <c r="G894" t="s">
        <v>5540</v>
      </c>
      <c r="H894" t="s">
        <v>28</v>
      </c>
      <c r="I894" t="s">
        <v>6194</v>
      </c>
      <c r="J894" t="s">
        <v>6188</v>
      </c>
      <c r="K894">
        <v>0.2</v>
      </c>
      <c r="L894">
        <v>4.125</v>
      </c>
      <c r="M894">
        <v>20.625</v>
      </c>
      <c r="N894" t="s">
        <v>22570</v>
      </c>
      <c r="O894" t="s">
        <v>22569</v>
      </c>
      <c r="P894" t="str">
        <f>_xlfn.XLOOKUP(orders_final[[#This Row],[Customer ID]], customers!$A$1:$A$1001, customers!$I$1:$I$1001, 0)</f>
        <v>No</v>
      </c>
    </row>
    <row r="895" spans="1:16" x14ac:dyDescent="0.3">
      <c r="A895" t="s">
        <v>5543</v>
      </c>
      <c r="B895" s="10">
        <v>44651</v>
      </c>
      <c r="C895" t="s">
        <v>5544</v>
      </c>
      <c r="D895" t="s">
        <v>6161</v>
      </c>
      <c r="E895">
        <v>6</v>
      </c>
      <c r="F895" t="s">
        <v>5545</v>
      </c>
      <c r="G895" t="s">
        <v>5546</v>
      </c>
      <c r="H895" t="s">
        <v>19</v>
      </c>
      <c r="I895" t="s">
        <v>6195</v>
      </c>
      <c r="J895" t="s">
        <v>6186</v>
      </c>
      <c r="K895">
        <v>0.5</v>
      </c>
      <c r="L895">
        <v>9.51</v>
      </c>
      <c r="M895">
        <v>57.06</v>
      </c>
      <c r="N895" t="s">
        <v>22574</v>
      </c>
      <c r="O895" t="s">
        <v>22572</v>
      </c>
      <c r="P895" t="str">
        <f>_xlfn.XLOOKUP(orders_final[[#This Row],[Customer ID]], customers!$A$1:$A$1001, customers!$I$1:$I$1001, 0)</f>
        <v>Yes</v>
      </c>
    </row>
    <row r="896" spans="1:16" x14ac:dyDescent="0.3">
      <c r="A896" t="s">
        <v>5548</v>
      </c>
      <c r="B896" s="10">
        <v>44016</v>
      </c>
      <c r="C896" t="s">
        <v>5549</v>
      </c>
      <c r="D896" t="s">
        <v>6149</v>
      </c>
      <c r="E896">
        <v>4</v>
      </c>
      <c r="F896" t="s">
        <v>5550</v>
      </c>
      <c r="G896" t="s">
        <v>22573</v>
      </c>
      <c r="H896" t="s">
        <v>318</v>
      </c>
      <c r="I896" t="s">
        <v>6192</v>
      </c>
      <c r="J896" t="s">
        <v>6187</v>
      </c>
      <c r="K896">
        <v>2.5</v>
      </c>
      <c r="L896">
        <v>20.584999999999997</v>
      </c>
      <c r="M896">
        <v>82.339999999999989</v>
      </c>
      <c r="N896" t="s">
        <v>22568</v>
      </c>
      <c r="O896" t="s">
        <v>22575</v>
      </c>
      <c r="P896" t="str">
        <f>_xlfn.XLOOKUP(orders_final[[#This Row],[Customer ID]], customers!$A$1:$A$1001, customers!$I$1:$I$1001, 0)</f>
        <v>Yes</v>
      </c>
    </row>
    <row r="897" spans="1:16" x14ac:dyDescent="0.3">
      <c r="A897" t="s">
        <v>5553</v>
      </c>
      <c r="B897" s="10">
        <v>44521</v>
      </c>
      <c r="C897" t="s">
        <v>5554</v>
      </c>
      <c r="D897" t="s">
        <v>6166</v>
      </c>
      <c r="E897">
        <v>5</v>
      </c>
      <c r="F897" t="s">
        <v>5555</v>
      </c>
      <c r="G897" t="s">
        <v>22573</v>
      </c>
      <c r="H897" t="s">
        <v>19</v>
      </c>
      <c r="I897" t="s">
        <v>6194</v>
      </c>
      <c r="J897" t="s">
        <v>6188</v>
      </c>
      <c r="K897">
        <v>2.5</v>
      </c>
      <c r="L897">
        <v>31.624999999999996</v>
      </c>
      <c r="M897">
        <v>158.12499999999997</v>
      </c>
      <c r="N897" t="s">
        <v>22570</v>
      </c>
      <c r="O897" t="s">
        <v>22569</v>
      </c>
      <c r="P897" t="str">
        <f>_xlfn.XLOOKUP(orders_final[[#This Row],[Customer ID]], customers!$A$1:$A$1001, customers!$I$1:$I$1001, 0)</f>
        <v>No</v>
      </c>
    </row>
    <row r="898" spans="1:16" x14ac:dyDescent="0.3">
      <c r="A898" t="s">
        <v>5558</v>
      </c>
      <c r="B898" s="10">
        <v>44347</v>
      </c>
      <c r="C898" t="s">
        <v>5559</v>
      </c>
      <c r="D898" t="s">
        <v>6172</v>
      </c>
      <c r="E898">
        <v>6</v>
      </c>
      <c r="F898" t="s">
        <v>5560</v>
      </c>
      <c r="G898" t="s">
        <v>5561</v>
      </c>
      <c r="H898" t="s">
        <v>19</v>
      </c>
      <c r="I898" t="s">
        <v>6192</v>
      </c>
      <c r="J898" t="s">
        <v>6187</v>
      </c>
      <c r="K898">
        <v>0.5</v>
      </c>
      <c r="L898">
        <v>5.3699999999999992</v>
      </c>
      <c r="M898">
        <v>32.22</v>
      </c>
      <c r="N898" t="s">
        <v>22568</v>
      </c>
      <c r="O898" t="s">
        <v>22575</v>
      </c>
      <c r="P898" t="str">
        <f>_xlfn.XLOOKUP(orders_final[[#This Row],[Customer ID]], customers!$A$1:$A$1001, customers!$I$1:$I$1001, 0)</f>
        <v>Yes</v>
      </c>
    </row>
    <row r="899" spans="1:16" x14ac:dyDescent="0.3">
      <c r="A899" t="s">
        <v>5564</v>
      </c>
      <c r="B899" s="10">
        <v>43932</v>
      </c>
      <c r="C899" t="s">
        <v>5565</v>
      </c>
      <c r="D899" t="s">
        <v>6183</v>
      </c>
      <c r="E899">
        <v>2</v>
      </c>
      <c r="F899" t="s">
        <v>5566</v>
      </c>
      <c r="G899" t="s">
        <v>5567</v>
      </c>
      <c r="H899" t="s">
        <v>28</v>
      </c>
      <c r="I899" t="s">
        <v>6194</v>
      </c>
      <c r="J899" t="s">
        <v>6187</v>
      </c>
      <c r="K899">
        <v>1</v>
      </c>
      <c r="L899">
        <v>12.15</v>
      </c>
      <c r="M899">
        <v>24.3</v>
      </c>
      <c r="N899" t="s">
        <v>22570</v>
      </c>
      <c r="O899" t="s">
        <v>22575</v>
      </c>
      <c r="P899" t="str">
        <f>_xlfn.XLOOKUP(orders_final[[#This Row],[Customer ID]], customers!$A$1:$A$1001, customers!$I$1:$I$1001, 0)</f>
        <v>No</v>
      </c>
    </row>
    <row r="900" spans="1:16" x14ac:dyDescent="0.3">
      <c r="A900" t="s">
        <v>5570</v>
      </c>
      <c r="B900" s="10">
        <v>44089</v>
      </c>
      <c r="C900" t="s">
        <v>5571</v>
      </c>
      <c r="D900" t="s">
        <v>6173</v>
      </c>
      <c r="E900">
        <v>5</v>
      </c>
      <c r="F900" t="s">
        <v>5572</v>
      </c>
      <c r="G900" t="s">
        <v>22573</v>
      </c>
      <c r="H900" t="s">
        <v>19</v>
      </c>
      <c r="I900" t="s">
        <v>6192</v>
      </c>
      <c r="J900" t="s">
        <v>6186</v>
      </c>
      <c r="K900">
        <v>0.5</v>
      </c>
      <c r="L900">
        <v>7.169999999999999</v>
      </c>
      <c r="M900">
        <v>35.849999999999994</v>
      </c>
      <c r="N900" t="s">
        <v>22568</v>
      </c>
      <c r="O900" t="s">
        <v>22572</v>
      </c>
      <c r="P900" t="str">
        <f>_xlfn.XLOOKUP(orders_final[[#This Row],[Customer ID]], customers!$A$1:$A$1001, customers!$I$1:$I$1001, 0)</f>
        <v>No</v>
      </c>
    </row>
    <row r="901" spans="1:16" x14ac:dyDescent="0.3">
      <c r="A901" t="s">
        <v>5575</v>
      </c>
      <c r="B901" s="10">
        <v>44523</v>
      </c>
      <c r="C901" t="s">
        <v>5554</v>
      </c>
      <c r="D901" t="s">
        <v>6162</v>
      </c>
      <c r="E901">
        <v>5</v>
      </c>
      <c r="F901" t="s">
        <v>5555</v>
      </c>
      <c r="G901" t="s">
        <v>22573</v>
      </c>
      <c r="H901" t="s">
        <v>19</v>
      </c>
      <c r="I901" t="s">
        <v>6195</v>
      </c>
      <c r="J901" t="s">
        <v>6188</v>
      </c>
      <c r="K901">
        <v>1</v>
      </c>
      <c r="L901">
        <v>14.55</v>
      </c>
      <c r="M901">
        <v>72.75</v>
      </c>
      <c r="N901" t="s">
        <v>22574</v>
      </c>
      <c r="O901" t="s">
        <v>22569</v>
      </c>
      <c r="P901" t="str">
        <f>_xlfn.XLOOKUP(orders_final[[#This Row],[Customer ID]], customers!$A$1:$A$1001, customers!$I$1:$I$1001, 0)</f>
        <v>No</v>
      </c>
    </row>
    <row r="902" spans="1:16" x14ac:dyDescent="0.3">
      <c r="A902" t="s">
        <v>5580</v>
      </c>
      <c r="B902" s="10">
        <v>44584</v>
      </c>
      <c r="C902" t="s">
        <v>5581</v>
      </c>
      <c r="D902" t="s">
        <v>6170</v>
      </c>
      <c r="E902">
        <v>3</v>
      </c>
      <c r="F902" t="s">
        <v>5582</v>
      </c>
      <c r="G902" t="s">
        <v>22573</v>
      </c>
      <c r="H902" t="s">
        <v>318</v>
      </c>
      <c r="I902" t="s">
        <v>6195</v>
      </c>
      <c r="J902" t="s">
        <v>6186</v>
      </c>
      <c r="K902">
        <v>1</v>
      </c>
      <c r="L902">
        <v>15.85</v>
      </c>
      <c r="M902">
        <v>47.55</v>
      </c>
      <c r="N902" t="s">
        <v>22574</v>
      </c>
      <c r="O902" t="s">
        <v>22572</v>
      </c>
      <c r="P902" t="str">
        <f>_xlfn.XLOOKUP(orders_final[[#This Row],[Customer ID]], customers!$A$1:$A$1001, customers!$I$1:$I$1001, 0)</f>
        <v>No</v>
      </c>
    </row>
    <row r="903" spans="1:16" x14ac:dyDescent="0.3">
      <c r="A903" t="s">
        <v>5585</v>
      </c>
      <c r="B903" s="10">
        <v>44223</v>
      </c>
      <c r="C903" t="s">
        <v>5586</v>
      </c>
      <c r="D903" t="s">
        <v>6178</v>
      </c>
      <c r="E903">
        <v>1</v>
      </c>
      <c r="F903" t="s">
        <v>5587</v>
      </c>
      <c r="G903" t="s">
        <v>5588</v>
      </c>
      <c r="H903" t="s">
        <v>19</v>
      </c>
      <c r="I903" t="s">
        <v>6192</v>
      </c>
      <c r="J903" t="s">
        <v>6186</v>
      </c>
      <c r="K903">
        <v>0.2</v>
      </c>
      <c r="L903">
        <v>3.5849999999999995</v>
      </c>
      <c r="M903">
        <v>3.5849999999999995</v>
      </c>
      <c r="N903" t="s">
        <v>22568</v>
      </c>
      <c r="O903" t="s">
        <v>22572</v>
      </c>
      <c r="P903" t="str">
        <f>_xlfn.XLOOKUP(orders_final[[#This Row],[Customer ID]], customers!$A$1:$A$1001, customers!$I$1:$I$1001, 0)</f>
        <v>Yes</v>
      </c>
    </row>
    <row r="904" spans="1:16" x14ac:dyDescent="0.3">
      <c r="A904" t="s">
        <v>5591</v>
      </c>
      <c r="B904" s="10">
        <v>43640</v>
      </c>
      <c r="C904" t="s">
        <v>5592</v>
      </c>
      <c r="D904" t="s">
        <v>6166</v>
      </c>
      <c r="E904">
        <v>5</v>
      </c>
      <c r="F904" t="s">
        <v>5593</v>
      </c>
      <c r="G904" t="s">
        <v>5594</v>
      </c>
      <c r="H904" t="s">
        <v>19</v>
      </c>
      <c r="I904" t="s">
        <v>6194</v>
      </c>
      <c r="J904" t="s">
        <v>6188</v>
      </c>
      <c r="K904">
        <v>2.5</v>
      </c>
      <c r="L904">
        <v>31.624999999999996</v>
      </c>
      <c r="M904">
        <v>158.12499999999997</v>
      </c>
      <c r="N904" t="s">
        <v>22570</v>
      </c>
      <c r="O904" t="s">
        <v>22569</v>
      </c>
      <c r="P904" t="str">
        <f>_xlfn.XLOOKUP(orders_final[[#This Row],[Customer ID]], customers!$A$1:$A$1001, customers!$I$1:$I$1001, 0)</f>
        <v>No</v>
      </c>
    </row>
    <row r="905" spans="1:16" x14ac:dyDescent="0.3">
      <c r="A905" t="s">
        <v>5597</v>
      </c>
      <c r="B905" s="10">
        <v>43905</v>
      </c>
      <c r="C905" t="s">
        <v>5598</v>
      </c>
      <c r="D905" t="s">
        <v>6160</v>
      </c>
      <c r="E905">
        <v>2</v>
      </c>
      <c r="F905" t="s">
        <v>5599</v>
      </c>
      <c r="G905" t="s">
        <v>5600</v>
      </c>
      <c r="H905" t="s">
        <v>19</v>
      </c>
      <c r="I905" t="s">
        <v>6195</v>
      </c>
      <c r="J905" t="s">
        <v>6188</v>
      </c>
      <c r="K905">
        <v>0.5</v>
      </c>
      <c r="L905">
        <v>8.73</v>
      </c>
      <c r="M905">
        <v>17.46</v>
      </c>
      <c r="N905" t="s">
        <v>22574</v>
      </c>
      <c r="O905" t="s">
        <v>22569</v>
      </c>
      <c r="P905" t="str">
        <f>_xlfn.XLOOKUP(orders_final[[#This Row],[Customer ID]], customers!$A$1:$A$1001, customers!$I$1:$I$1001, 0)</f>
        <v>No</v>
      </c>
    </row>
    <row r="906" spans="1:16" x14ac:dyDescent="0.3">
      <c r="A906" t="s">
        <v>5603</v>
      </c>
      <c r="B906" s="10">
        <v>44463</v>
      </c>
      <c r="C906" t="s">
        <v>5604</v>
      </c>
      <c r="D906" t="s">
        <v>6182</v>
      </c>
      <c r="E906">
        <v>5</v>
      </c>
      <c r="F906" t="s">
        <v>5605</v>
      </c>
      <c r="G906" t="s">
        <v>5606</v>
      </c>
      <c r="H906" t="s">
        <v>19</v>
      </c>
      <c r="I906" t="s">
        <v>6193</v>
      </c>
      <c r="J906" t="s">
        <v>6186</v>
      </c>
      <c r="K906">
        <v>2.5</v>
      </c>
      <c r="L906">
        <v>29.784999999999997</v>
      </c>
      <c r="M906">
        <v>148.92499999999998</v>
      </c>
      <c r="N906" t="s">
        <v>22571</v>
      </c>
      <c r="O906" t="s">
        <v>22572</v>
      </c>
      <c r="P906" t="str">
        <f>_xlfn.XLOOKUP(orders_final[[#This Row],[Customer ID]], customers!$A$1:$A$1001, customers!$I$1:$I$1001, 0)</f>
        <v>No</v>
      </c>
    </row>
    <row r="907" spans="1:16" x14ac:dyDescent="0.3">
      <c r="A907" t="s">
        <v>5609</v>
      </c>
      <c r="B907" s="10">
        <v>43560</v>
      </c>
      <c r="C907" t="s">
        <v>5610</v>
      </c>
      <c r="D907" t="s">
        <v>6157</v>
      </c>
      <c r="E907">
        <v>6</v>
      </c>
      <c r="F907" t="s">
        <v>5611</v>
      </c>
      <c r="G907" t="s">
        <v>22573</v>
      </c>
      <c r="H907" t="s">
        <v>19</v>
      </c>
      <c r="I907" t="s">
        <v>6193</v>
      </c>
      <c r="J907" t="s">
        <v>6188</v>
      </c>
      <c r="K907">
        <v>0.5</v>
      </c>
      <c r="L907">
        <v>6.75</v>
      </c>
      <c r="M907">
        <v>40.5</v>
      </c>
      <c r="N907" t="s">
        <v>22571</v>
      </c>
      <c r="O907" t="s">
        <v>22569</v>
      </c>
      <c r="P907" t="str">
        <f>_xlfn.XLOOKUP(orders_final[[#This Row],[Customer ID]], customers!$A$1:$A$1001, customers!$I$1:$I$1001, 0)</f>
        <v>Yes</v>
      </c>
    </row>
    <row r="908" spans="1:16" x14ac:dyDescent="0.3">
      <c r="A908" t="s">
        <v>5614</v>
      </c>
      <c r="B908" s="10">
        <v>44588</v>
      </c>
      <c r="C908" t="s">
        <v>5615</v>
      </c>
      <c r="D908" t="s">
        <v>6157</v>
      </c>
      <c r="E908">
        <v>4</v>
      </c>
      <c r="F908" t="s">
        <v>5616</v>
      </c>
      <c r="G908" t="s">
        <v>5617</v>
      </c>
      <c r="H908" t="s">
        <v>19</v>
      </c>
      <c r="I908" t="s">
        <v>6193</v>
      </c>
      <c r="J908" t="s">
        <v>6188</v>
      </c>
      <c r="K908">
        <v>0.5</v>
      </c>
      <c r="L908">
        <v>6.75</v>
      </c>
      <c r="M908">
        <v>27</v>
      </c>
      <c r="N908" t="s">
        <v>22571</v>
      </c>
      <c r="O908" t="s">
        <v>22569</v>
      </c>
      <c r="P908" t="str">
        <f>_xlfn.XLOOKUP(orders_final[[#This Row],[Customer ID]], customers!$A$1:$A$1001, customers!$I$1:$I$1001, 0)</f>
        <v>Yes</v>
      </c>
    </row>
    <row r="909" spans="1:16" x14ac:dyDescent="0.3">
      <c r="A909" t="s">
        <v>5620</v>
      </c>
      <c r="B909" s="10">
        <v>44449</v>
      </c>
      <c r="C909" t="s">
        <v>5621</v>
      </c>
      <c r="D909" t="s">
        <v>6143</v>
      </c>
      <c r="E909">
        <v>3</v>
      </c>
      <c r="F909" t="s">
        <v>5622</v>
      </c>
      <c r="G909" t="s">
        <v>5623</v>
      </c>
      <c r="H909" t="s">
        <v>19</v>
      </c>
      <c r="I909" t="s">
        <v>6195</v>
      </c>
      <c r="J909" t="s">
        <v>6187</v>
      </c>
      <c r="K909">
        <v>1</v>
      </c>
      <c r="L909">
        <v>12.95</v>
      </c>
      <c r="M909">
        <v>38.849999999999994</v>
      </c>
      <c r="N909" t="s">
        <v>22574</v>
      </c>
      <c r="O909" t="s">
        <v>22575</v>
      </c>
      <c r="P909" t="str">
        <f>_xlfn.XLOOKUP(orders_final[[#This Row],[Customer ID]], customers!$A$1:$A$1001, customers!$I$1:$I$1001, 0)</f>
        <v>No</v>
      </c>
    </row>
    <row r="910" spans="1:16" x14ac:dyDescent="0.3">
      <c r="A910" t="s">
        <v>5626</v>
      </c>
      <c r="B910" s="10">
        <v>43836</v>
      </c>
      <c r="C910" t="s">
        <v>5627</v>
      </c>
      <c r="D910" t="s">
        <v>6179</v>
      </c>
      <c r="E910">
        <v>5</v>
      </c>
      <c r="F910" t="s">
        <v>5628</v>
      </c>
      <c r="G910" t="s">
        <v>5629</v>
      </c>
      <c r="H910" t="s">
        <v>19</v>
      </c>
      <c r="I910" t="s">
        <v>6192</v>
      </c>
      <c r="J910" t="s">
        <v>6186</v>
      </c>
      <c r="K910">
        <v>1</v>
      </c>
      <c r="L910">
        <v>11.95</v>
      </c>
      <c r="M910">
        <v>59.75</v>
      </c>
      <c r="N910" t="s">
        <v>22568</v>
      </c>
      <c r="O910" t="s">
        <v>22572</v>
      </c>
      <c r="P910" t="str">
        <f>_xlfn.XLOOKUP(orders_final[[#This Row],[Customer ID]], customers!$A$1:$A$1001, customers!$I$1:$I$1001, 0)</f>
        <v>No</v>
      </c>
    </row>
    <row r="911" spans="1:16" x14ac:dyDescent="0.3">
      <c r="A911" t="s">
        <v>5632</v>
      </c>
      <c r="B911" s="10">
        <v>44635</v>
      </c>
      <c r="C911" t="s">
        <v>5633</v>
      </c>
      <c r="D911" t="s">
        <v>6178</v>
      </c>
      <c r="E911">
        <v>3</v>
      </c>
      <c r="F911" t="s">
        <v>5634</v>
      </c>
      <c r="G911" t="s">
        <v>22573</v>
      </c>
      <c r="H911" t="s">
        <v>19</v>
      </c>
      <c r="I911" t="s">
        <v>6192</v>
      </c>
      <c r="J911" t="s">
        <v>6186</v>
      </c>
      <c r="K911">
        <v>0.2</v>
      </c>
      <c r="L911">
        <v>3.5849999999999995</v>
      </c>
      <c r="M911">
        <v>10.754999999999999</v>
      </c>
      <c r="N911" t="s">
        <v>22568</v>
      </c>
      <c r="O911" t="s">
        <v>22572</v>
      </c>
      <c r="P911" t="str">
        <f>_xlfn.XLOOKUP(orders_final[[#This Row],[Customer ID]], customers!$A$1:$A$1001, customers!$I$1:$I$1001, 0)</f>
        <v>No</v>
      </c>
    </row>
    <row r="912" spans="1:16" x14ac:dyDescent="0.3">
      <c r="A912" t="s">
        <v>5637</v>
      </c>
      <c r="B912" s="10">
        <v>44447</v>
      </c>
      <c r="C912" t="s">
        <v>5638</v>
      </c>
      <c r="D912" t="s">
        <v>6168</v>
      </c>
      <c r="E912">
        <v>4</v>
      </c>
      <c r="F912" t="s">
        <v>5639</v>
      </c>
      <c r="G912" t="s">
        <v>5640</v>
      </c>
      <c r="H912" t="s">
        <v>19</v>
      </c>
      <c r="I912" t="s">
        <v>6193</v>
      </c>
      <c r="J912" t="s">
        <v>6187</v>
      </c>
      <c r="K912">
        <v>2.5</v>
      </c>
      <c r="L912">
        <v>22.884999999999998</v>
      </c>
      <c r="M912">
        <v>91.539999999999992</v>
      </c>
      <c r="N912" t="s">
        <v>22571</v>
      </c>
      <c r="O912" t="s">
        <v>22575</v>
      </c>
      <c r="P912" t="str">
        <f>_xlfn.XLOOKUP(orders_final[[#This Row],[Customer ID]], customers!$A$1:$A$1001, customers!$I$1:$I$1001, 0)</f>
        <v>No</v>
      </c>
    </row>
    <row r="913" spans="1:16" x14ac:dyDescent="0.3">
      <c r="A913" t="s">
        <v>5643</v>
      </c>
      <c r="B913" s="10">
        <v>44511</v>
      </c>
      <c r="C913" t="s">
        <v>5644</v>
      </c>
      <c r="D913" t="s">
        <v>6155</v>
      </c>
      <c r="E913">
        <v>4</v>
      </c>
      <c r="F913" t="s">
        <v>5645</v>
      </c>
      <c r="G913" t="s">
        <v>5646</v>
      </c>
      <c r="H913" t="s">
        <v>19</v>
      </c>
      <c r="I913" t="s">
        <v>6193</v>
      </c>
      <c r="J913" t="s">
        <v>6188</v>
      </c>
      <c r="K913">
        <v>1</v>
      </c>
      <c r="L913">
        <v>11.25</v>
      </c>
      <c r="M913">
        <v>45</v>
      </c>
      <c r="N913" t="s">
        <v>22571</v>
      </c>
      <c r="O913" t="s">
        <v>22569</v>
      </c>
      <c r="P913" t="str">
        <f>_xlfn.XLOOKUP(orders_final[[#This Row],[Customer ID]], customers!$A$1:$A$1001, customers!$I$1:$I$1001, 0)</f>
        <v>Yes</v>
      </c>
    </row>
    <row r="914" spans="1:16" x14ac:dyDescent="0.3">
      <c r="A914" t="s">
        <v>5649</v>
      </c>
      <c r="B914" s="10">
        <v>43726</v>
      </c>
      <c r="C914" t="s">
        <v>5650</v>
      </c>
      <c r="D914" t="s">
        <v>6151</v>
      </c>
      <c r="E914">
        <v>6</v>
      </c>
      <c r="F914" t="s">
        <v>5651</v>
      </c>
      <c r="G914" t="s">
        <v>22573</v>
      </c>
      <c r="H914" t="s">
        <v>19</v>
      </c>
      <c r="I914" t="s">
        <v>6192</v>
      </c>
      <c r="J914" t="s">
        <v>6188</v>
      </c>
      <c r="K914">
        <v>2.5</v>
      </c>
      <c r="L914">
        <v>22.884999999999998</v>
      </c>
      <c r="M914">
        <v>137.31</v>
      </c>
      <c r="N914" t="s">
        <v>22568</v>
      </c>
      <c r="O914" t="s">
        <v>22569</v>
      </c>
      <c r="P914" t="str">
        <f>_xlfn.XLOOKUP(orders_final[[#This Row],[Customer ID]], customers!$A$1:$A$1001, customers!$I$1:$I$1001, 0)</f>
        <v>Yes</v>
      </c>
    </row>
    <row r="915" spans="1:16" x14ac:dyDescent="0.3">
      <c r="A915" t="s">
        <v>5654</v>
      </c>
      <c r="B915" s="10">
        <v>44406</v>
      </c>
      <c r="C915" t="s">
        <v>5655</v>
      </c>
      <c r="D915" t="s">
        <v>6157</v>
      </c>
      <c r="E915">
        <v>1</v>
      </c>
      <c r="F915" t="s">
        <v>5656</v>
      </c>
      <c r="G915" t="s">
        <v>5657</v>
      </c>
      <c r="H915" t="s">
        <v>19</v>
      </c>
      <c r="I915" t="s">
        <v>6193</v>
      </c>
      <c r="J915" t="s">
        <v>6188</v>
      </c>
      <c r="K915">
        <v>0.5</v>
      </c>
      <c r="L915">
        <v>6.75</v>
      </c>
      <c r="M915">
        <v>6.75</v>
      </c>
      <c r="N915" t="s">
        <v>22571</v>
      </c>
      <c r="O915" t="s">
        <v>22569</v>
      </c>
      <c r="P915" t="str">
        <f>_xlfn.XLOOKUP(orders_final[[#This Row],[Customer ID]], customers!$A$1:$A$1001, customers!$I$1:$I$1001, 0)</f>
        <v>No</v>
      </c>
    </row>
    <row r="916" spans="1:16" x14ac:dyDescent="0.3">
      <c r="A916" t="s">
        <v>5660</v>
      </c>
      <c r="B916" s="10">
        <v>44640</v>
      </c>
      <c r="C916" t="s">
        <v>5661</v>
      </c>
      <c r="D916" t="s">
        <v>6155</v>
      </c>
      <c r="E916">
        <v>4</v>
      </c>
      <c r="F916" t="s">
        <v>5662</v>
      </c>
      <c r="G916" t="s">
        <v>5663</v>
      </c>
      <c r="H916" t="s">
        <v>19</v>
      </c>
      <c r="I916" t="s">
        <v>6193</v>
      </c>
      <c r="J916" t="s">
        <v>6188</v>
      </c>
      <c r="K916">
        <v>1</v>
      </c>
      <c r="L916">
        <v>11.25</v>
      </c>
      <c r="M916">
        <v>45</v>
      </c>
      <c r="N916" t="s">
        <v>22571</v>
      </c>
      <c r="O916" t="s">
        <v>22569</v>
      </c>
      <c r="P916" t="str">
        <f>_xlfn.XLOOKUP(orders_final[[#This Row],[Customer ID]], customers!$A$1:$A$1001, customers!$I$1:$I$1001, 0)</f>
        <v>No</v>
      </c>
    </row>
    <row r="917" spans="1:16" x14ac:dyDescent="0.3">
      <c r="A917" t="s">
        <v>5666</v>
      </c>
      <c r="B917" s="10">
        <v>43955</v>
      </c>
      <c r="C917" t="s">
        <v>5667</v>
      </c>
      <c r="D917" t="s">
        <v>6185</v>
      </c>
      <c r="E917">
        <v>3</v>
      </c>
      <c r="F917" t="s">
        <v>5668</v>
      </c>
      <c r="G917" t="s">
        <v>5669</v>
      </c>
      <c r="H917" t="s">
        <v>19</v>
      </c>
      <c r="I917" t="s">
        <v>6194</v>
      </c>
      <c r="J917" t="s">
        <v>6187</v>
      </c>
      <c r="K917">
        <v>2.5</v>
      </c>
      <c r="L917">
        <v>27.945</v>
      </c>
      <c r="M917">
        <v>83.835000000000008</v>
      </c>
      <c r="N917" t="s">
        <v>22570</v>
      </c>
      <c r="O917" t="s">
        <v>22575</v>
      </c>
      <c r="P917" t="str">
        <f>_xlfn.XLOOKUP(orders_final[[#This Row],[Customer ID]], customers!$A$1:$A$1001, customers!$I$1:$I$1001, 0)</f>
        <v>Yes</v>
      </c>
    </row>
    <row r="918" spans="1:16" x14ac:dyDescent="0.3">
      <c r="A918" t="s">
        <v>5672</v>
      </c>
      <c r="B918" s="10">
        <v>44291</v>
      </c>
      <c r="C918" t="s">
        <v>5673</v>
      </c>
      <c r="D918" t="s">
        <v>6153</v>
      </c>
      <c r="E918">
        <v>1</v>
      </c>
      <c r="F918" t="s">
        <v>5674</v>
      </c>
      <c r="G918" t="s">
        <v>22573</v>
      </c>
      <c r="H918" t="s">
        <v>318</v>
      </c>
      <c r="I918" t="s">
        <v>6194</v>
      </c>
      <c r="J918" t="s">
        <v>6187</v>
      </c>
      <c r="K918">
        <v>0.2</v>
      </c>
      <c r="L918">
        <v>3.645</v>
      </c>
      <c r="M918">
        <v>3.645</v>
      </c>
      <c r="N918" t="s">
        <v>22570</v>
      </c>
      <c r="O918" t="s">
        <v>22575</v>
      </c>
      <c r="P918" t="str">
        <f>_xlfn.XLOOKUP(orders_final[[#This Row],[Customer ID]], customers!$A$1:$A$1001, customers!$I$1:$I$1001, 0)</f>
        <v>Yes</v>
      </c>
    </row>
    <row r="919" spans="1:16" x14ac:dyDescent="0.3">
      <c r="A919" t="s">
        <v>5676</v>
      </c>
      <c r="B919" s="10">
        <v>44573</v>
      </c>
      <c r="C919" t="s">
        <v>5677</v>
      </c>
      <c r="D919" t="s">
        <v>6157</v>
      </c>
      <c r="E919">
        <v>1</v>
      </c>
      <c r="F919" t="s">
        <v>5678</v>
      </c>
      <c r="G919" t="s">
        <v>5679</v>
      </c>
      <c r="H919" t="s">
        <v>28</v>
      </c>
      <c r="I919" t="s">
        <v>6193</v>
      </c>
      <c r="J919" t="s">
        <v>6188</v>
      </c>
      <c r="K919">
        <v>0.5</v>
      </c>
      <c r="L919">
        <v>6.75</v>
      </c>
      <c r="M919">
        <v>6.75</v>
      </c>
      <c r="N919" t="s">
        <v>22571</v>
      </c>
      <c r="O919" t="s">
        <v>22569</v>
      </c>
      <c r="P919" t="str">
        <f>_xlfn.XLOOKUP(orders_final[[#This Row],[Customer ID]], customers!$A$1:$A$1001, customers!$I$1:$I$1001, 0)</f>
        <v>No</v>
      </c>
    </row>
    <row r="920" spans="1:16" x14ac:dyDescent="0.3">
      <c r="A920" t="s">
        <v>5676</v>
      </c>
      <c r="B920" s="10">
        <v>44573</v>
      </c>
      <c r="C920" t="s">
        <v>5677</v>
      </c>
      <c r="D920" t="s">
        <v>6144</v>
      </c>
      <c r="E920">
        <v>3</v>
      </c>
      <c r="F920" t="s">
        <v>5678</v>
      </c>
      <c r="G920" t="s">
        <v>5679</v>
      </c>
      <c r="H920" t="s">
        <v>28</v>
      </c>
      <c r="I920" t="s">
        <v>6194</v>
      </c>
      <c r="J920" t="s">
        <v>6187</v>
      </c>
      <c r="K920">
        <v>0.5</v>
      </c>
      <c r="L920">
        <v>7.29</v>
      </c>
      <c r="M920">
        <v>21.87</v>
      </c>
      <c r="N920" t="s">
        <v>22570</v>
      </c>
      <c r="O920" t="s">
        <v>22575</v>
      </c>
      <c r="P920" t="str">
        <f>_xlfn.XLOOKUP(orders_final[[#This Row],[Customer ID]], customers!$A$1:$A$1001, customers!$I$1:$I$1001, 0)</f>
        <v>No</v>
      </c>
    </row>
    <row r="921" spans="1:16" x14ac:dyDescent="0.3">
      <c r="A921" t="s">
        <v>5687</v>
      </c>
      <c r="B921" s="10">
        <v>44181</v>
      </c>
      <c r="C921" t="s">
        <v>5688</v>
      </c>
      <c r="D921" t="s">
        <v>6163</v>
      </c>
      <c r="E921">
        <v>5</v>
      </c>
      <c r="F921" t="s">
        <v>5689</v>
      </c>
      <c r="G921" t="s">
        <v>5690</v>
      </c>
      <c r="H921" t="s">
        <v>19</v>
      </c>
      <c r="I921" t="s">
        <v>6192</v>
      </c>
      <c r="J921" t="s">
        <v>6187</v>
      </c>
      <c r="K921">
        <v>0.2</v>
      </c>
      <c r="L921">
        <v>2.6849999999999996</v>
      </c>
      <c r="M921">
        <v>13.424999999999997</v>
      </c>
      <c r="N921" t="s">
        <v>22568</v>
      </c>
      <c r="O921" t="s">
        <v>22575</v>
      </c>
      <c r="P921" t="str">
        <f>_xlfn.XLOOKUP(orders_final[[#This Row],[Customer ID]], customers!$A$1:$A$1001, customers!$I$1:$I$1001, 0)</f>
        <v>Yes</v>
      </c>
    </row>
    <row r="922" spans="1:16" x14ac:dyDescent="0.3">
      <c r="A922" t="s">
        <v>5693</v>
      </c>
      <c r="B922" s="10">
        <v>44711</v>
      </c>
      <c r="C922" t="s">
        <v>5694</v>
      </c>
      <c r="D922" t="s">
        <v>6149</v>
      </c>
      <c r="E922">
        <v>6</v>
      </c>
      <c r="F922" t="s">
        <v>5695</v>
      </c>
      <c r="G922" t="s">
        <v>5696</v>
      </c>
      <c r="H922" t="s">
        <v>19</v>
      </c>
      <c r="I922" t="s">
        <v>6192</v>
      </c>
      <c r="J922" t="s">
        <v>6187</v>
      </c>
      <c r="K922">
        <v>2.5</v>
      </c>
      <c r="L922">
        <v>20.584999999999997</v>
      </c>
      <c r="M922">
        <v>123.50999999999999</v>
      </c>
      <c r="N922" t="s">
        <v>22568</v>
      </c>
      <c r="O922" t="s">
        <v>22575</v>
      </c>
      <c r="P922" t="str">
        <f>_xlfn.XLOOKUP(orders_final[[#This Row],[Customer ID]], customers!$A$1:$A$1001, customers!$I$1:$I$1001, 0)</f>
        <v>No</v>
      </c>
    </row>
    <row r="923" spans="1:16" x14ac:dyDescent="0.3">
      <c r="A923" t="s">
        <v>5699</v>
      </c>
      <c r="B923" s="10">
        <v>44509</v>
      </c>
      <c r="C923" t="s">
        <v>5700</v>
      </c>
      <c r="D923" t="s">
        <v>6150</v>
      </c>
      <c r="E923">
        <v>2</v>
      </c>
      <c r="F923" t="s">
        <v>5701</v>
      </c>
      <c r="G923" t="s">
        <v>5702</v>
      </c>
      <c r="H923" t="s">
        <v>19</v>
      </c>
      <c r="I923" t="s">
        <v>6195</v>
      </c>
      <c r="J923" t="s">
        <v>6187</v>
      </c>
      <c r="K923">
        <v>0.2</v>
      </c>
      <c r="L923">
        <v>3.8849999999999998</v>
      </c>
      <c r="M923">
        <v>7.77</v>
      </c>
      <c r="N923" t="s">
        <v>22574</v>
      </c>
      <c r="O923" t="s">
        <v>22575</v>
      </c>
      <c r="P923" t="str">
        <f>_xlfn.XLOOKUP(orders_final[[#This Row],[Customer ID]], customers!$A$1:$A$1001, customers!$I$1:$I$1001, 0)</f>
        <v>No</v>
      </c>
    </row>
    <row r="924" spans="1:16" x14ac:dyDescent="0.3">
      <c r="A924" t="s">
        <v>5705</v>
      </c>
      <c r="B924" s="10">
        <v>44659</v>
      </c>
      <c r="C924" t="s">
        <v>5706</v>
      </c>
      <c r="D924" t="s">
        <v>6155</v>
      </c>
      <c r="E924">
        <v>6</v>
      </c>
      <c r="F924" t="s">
        <v>5707</v>
      </c>
      <c r="G924" t="s">
        <v>22573</v>
      </c>
      <c r="H924" t="s">
        <v>19</v>
      </c>
      <c r="I924" t="s">
        <v>6193</v>
      </c>
      <c r="J924" t="s">
        <v>6188</v>
      </c>
      <c r="K924">
        <v>1</v>
      </c>
      <c r="L924">
        <v>11.25</v>
      </c>
      <c r="M924">
        <v>67.5</v>
      </c>
      <c r="N924" t="s">
        <v>22571</v>
      </c>
      <c r="O924" t="s">
        <v>22569</v>
      </c>
      <c r="P924" t="str">
        <f>_xlfn.XLOOKUP(orders_final[[#This Row],[Customer ID]], customers!$A$1:$A$1001, customers!$I$1:$I$1001, 0)</f>
        <v>Yes</v>
      </c>
    </row>
    <row r="925" spans="1:16" x14ac:dyDescent="0.3">
      <c r="A925" t="s">
        <v>5709</v>
      </c>
      <c r="B925" s="10">
        <v>43746</v>
      </c>
      <c r="C925" t="s">
        <v>5710</v>
      </c>
      <c r="D925" t="s">
        <v>6185</v>
      </c>
      <c r="E925">
        <v>1</v>
      </c>
      <c r="F925" t="s">
        <v>5711</v>
      </c>
      <c r="G925" t="s">
        <v>5712</v>
      </c>
      <c r="H925" t="s">
        <v>19</v>
      </c>
      <c r="I925" t="s">
        <v>6194</v>
      </c>
      <c r="J925" t="s">
        <v>6187</v>
      </c>
      <c r="K925">
        <v>2.5</v>
      </c>
      <c r="L925">
        <v>27.945</v>
      </c>
      <c r="M925">
        <v>27.945</v>
      </c>
      <c r="N925" t="s">
        <v>22570</v>
      </c>
      <c r="O925" t="s">
        <v>22575</v>
      </c>
      <c r="P925" t="str">
        <f>_xlfn.XLOOKUP(orders_final[[#This Row],[Customer ID]], customers!$A$1:$A$1001, customers!$I$1:$I$1001, 0)</f>
        <v>No</v>
      </c>
    </row>
    <row r="926" spans="1:16" x14ac:dyDescent="0.3">
      <c r="A926" t="s">
        <v>5715</v>
      </c>
      <c r="B926" s="10">
        <v>44451</v>
      </c>
      <c r="C926" t="s">
        <v>5716</v>
      </c>
      <c r="D926" t="s">
        <v>6182</v>
      </c>
      <c r="E926">
        <v>3</v>
      </c>
      <c r="F926" t="s">
        <v>5717</v>
      </c>
      <c r="G926" t="s">
        <v>5718</v>
      </c>
      <c r="H926" t="s">
        <v>19</v>
      </c>
      <c r="I926" t="s">
        <v>6193</v>
      </c>
      <c r="J926" t="s">
        <v>6186</v>
      </c>
      <c r="K926">
        <v>2.5</v>
      </c>
      <c r="L926">
        <v>29.784999999999997</v>
      </c>
      <c r="M926">
        <v>89.35499999999999</v>
      </c>
      <c r="N926" t="s">
        <v>22571</v>
      </c>
      <c r="O926" t="s">
        <v>22572</v>
      </c>
      <c r="P926" t="str">
        <f>_xlfn.XLOOKUP(orders_final[[#This Row],[Customer ID]], customers!$A$1:$A$1001, customers!$I$1:$I$1001, 0)</f>
        <v>No</v>
      </c>
    </row>
    <row r="927" spans="1:16" x14ac:dyDescent="0.3">
      <c r="A927" t="s">
        <v>5720</v>
      </c>
      <c r="B927" s="10">
        <v>44770</v>
      </c>
      <c r="C927" t="s">
        <v>5554</v>
      </c>
      <c r="D927" t="s">
        <v>6157</v>
      </c>
      <c r="E927">
        <v>3</v>
      </c>
      <c r="F927" t="s">
        <v>5555</v>
      </c>
      <c r="G927" t="s">
        <v>22573</v>
      </c>
      <c r="H927" t="s">
        <v>19</v>
      </c>
      <c r="I927" t="s">
        <v>6193</v>
      </c>
      <c r="J927" t="s">
        <v>6188</v>
      </c>
      <c r="K927">
        <v>0.5</v>
      </c>
      <c r="L927">
        <v>6.75</v>
      </c>
      <c r="M927">
        <v>20.25</v>
      </c>
      <c r="N927" t="s">
        <v>22571</v>
      </c>
      <c r="O927" t="s">
        <v>22569</v>
      </c>
      <c r="P927" t="str">
        <f>_xlfn.XLOOKUP(orders_final[[#This Row],[Customer ID]], customers!$A$1:$A$1001, customers!$I$1:$I$1001, 0)</f>
        <v>No</v>
      </c>
    </row>
    <row r="928" spans="1:16" x14ac:dyDescent="0.3">
      <c r="A928" t="s">
        <v>5725</v>
      </c>
      <c r="B928" s="10">
        <v>44012</v>
      </c>
      <c r="C928" t="s">
        <v>5726</v>
      </c>
      <c r="D928" t="s">
        <v>6157</v>
      </c>
      <c r="E928">
        <v>5</v>
      </c>
      <c r="F928" t="s">
        <v>5727</v>
      </c>
      <c r="G928" t="s">
        <v>5728</v>
      </c>
      <c r="H928" t="s">
        <v>19</v>
      </c>
      <c r="I928" t="s">
        <v>6193</v>
      </c>
      <c r="J928" t="s">
        <v>6188</v>
      </c>
      <c r="K928">
        <v>0.5</v>
      </c>
      <c r="L928">
        <v>6.75</v>
      </c>
      <c r="M928">
        <v>33.75</v>
      </c>
      <c r="N928" t="s">
        <v>22571</v>
      </c>
      <c r="O928" t="s">
        <v>22569</v>
      </c>
      <c r="P928" t="str">
        <f>_xlfn.XLOOKUP(orders_final[[#This Row],[Customer ID]], customers!$A$1:$A$1001, customers!$I$1:$I$1001, 0)</f>
        <v>Yes</v>
      </c>
    </row>
    <row r="929" spans="1:16" x14ac:dyDescent="0.3">
      <c r="A929" t="s">
        <v>5731</v>
      </c>
      <c r="B929" s="10">
        <v>43474</v>
      </c>
      <c r="C929" t="s">
        <v>5732</v>
      </c>
      <c r="D929" t="s">
        <v>6185</v>
      </c>
      <c r="E929">
        <v>4</v>
      </c>
      <c r="F929" t="s">
        <v>5733</v>
      </c>
      <c r="G929" t="s">
        <v>5734</v>
      </c>
      <c r="H929" t="s">
        <v>19</v>
      </c>
      <c r="I929" t="s">
        <v>6194</v>
      </c>
      <c r="J929" t="s">
        <v>6187</v>
      </c>
      <c r="K929">
        <v>2.5</v>
      </c>
      <c r="L929">
        <v>27.945</v>
      </c>
      <c r="M929">
        <v>111.78</v>
      </c>
      <c r="N929" t="s">
        <v>22570</v>
      </c>
      <c r="O929" t="s">
        <v>22575</v>
      </c>
      <c r="P929" t="str">
        <f>_xlfn.XLOOKUP(orders_final[[#This Row],[Customer ID]], customers!$A$1:$A$1001, customers!$I$1:$I$1001, 0)</f>
        <v>No</v>
      </c>
    </row>
    <row r="930" spans="1:16" x14ac:dyDescent="0.3">
      <c r="A930" t="s">
        <v>5737</v>
      </c>
      <c r="B930" s="10">
        <v>44754</v>
      </c>
      <c r="C930" t="s">
        <v>5738</v>
      </c>
      <c r="D930" t="s">
        <v>6166</v>
      </c>
      <c r="E930">
        <v>2</v>
      </c>
      <c r="F930" t="s">
        <v>5739</v>
      </c>
      <c r="G930" t="s">
        <v>5740</v>
      </c>
      <c r="H930" t="s">
        <v>19</v>
      </c>
      <c r="I930" t="s">
        <v>6194</v>
      </c>
      <c r="J930" t="s">
        <v>6188</v>
      </c>
      <c r="K930">
        <v>2.5</v>
      </c>
      <c r="L930">
        <v>31.624999999999996</v>
      </c>
      <c r="M930">
        <v>63.249999999999993</v>
      </c>
      <c r="N930" t="s">
        <v>22570</v>
      </c>
      <c r="O930" t="s">
        <v>22569</v>
      </c>
      <c r="P930" t="str">
        <f>_xlfn.XLOOKUP(orders_final[[#This Row],[Customer ID]], customers!$A$1:$A$1001, customers!$I$1:$I$1001, 0)</f>
        <v>Yes</v>
      </c>
    </row>
    <row r="931" spans="1:16" x14ac:dyDescent="0.3">
      <c r="A931" t="s">
        <v>5742</v>
      </c>
      <c r="B931" s="10">
        <v>44165</v>
      </c>
      <c r="C931" t="s">
        <v>5743</v>
      </c>
      <c r="D931" t="s">
        <v>6184</v>
      </c>
      <c r="E931">
        <v>2</v>
      </c>
      <c r="F931" t="s">
        <v>5744</v>
      </c>
      <c r="G931" t="s">
        <v>5745</v>
      </c>
      <c r="H931" t="s">
        <v>19</v>
      </c>
      <c r="I931" t="s">
        <v>6194</v>
      </c>
      <c r="J931" t="s">
        <v>6186</v>
      </c>
      <c r="K931">
        <v>0.2</v>
      </c>
      <c r="L931">
        <v>4.4550000000000001</v>
      </c>
      <c r="M931">
        <v>8.91</v>
      </c>
      <c r="N931" t="s">
        <v>22570</v>
      </c>
      <c r="O931" t="s">
        <v>22572</v>
      </c>
      <c r="P931" t="str">
        <f>_xlfn.XLOOKUP(orders_final[[#This Row],[Customer ID]], customers!$A$1:$A$1001, customers!$I$1:$I$1001, 0)</f>
        <v>Yes</v>
      </c>
    </row>
    <row r="932" spans="1:16" x14ac:dyDescent="0.3">
      <c r="A932" t="s">
        <v>5748</v>
      </c>
      <c r="B932" s="10">
        <v>43546</v>
      </c>
      <c r="C932" t="s">
        <v>5749</v>
      </c>
      <c r="D932" t="s">
        <v>6183</v>
      </c>
      <c r="E932">
        <v>1</v>
      </c>
      <c r="F932" t="s">
        <v>5750</v>
      </c>
      <c r="G932" t="s">
        <v>5751</v>
      </c>
      <c r="H932" t="s">
        <v>19</v>
      </c>
      <c r="I932" t="s">
        <v>6194</v>
      </c>
      <c r="J932" t="s">
        <v>6187</v>
      </c>
      <c r="K932">
        <v>1</v>
      </c>
      <c r="L932">
        <v>12.15</v>
      </c>
      <c r="M932">
        <v>12.15</v>
      </c>
      <c r="N932" t="s">
        <v>22570</v>
      </c>
      <c r="O932" t="s">
        <v>22575</v>
      </c>
      <c r="P932" t="str">
        <f>_xlfn.XLOOKUP(orders_final[[#This Row],[Customer ID]], customers!$A$1:$A$1001, customers!$I$1:$I$1001, 0)</f>
        <v>Yes</v>
      </c>
    </row>
    <row r="933" spans="1:16" x14ac:dyDescent="0.3">
      <c r="A933" t="s">
        <v>5753</v>
      </c>
      <c r="B933" s="10">
        <v>44607</v>
      </c>
      <c r="C933" t="s">
        <v>5754</v>
      </c>
      <c r="D933" t="s">
        <v>6158</v>
      </c>
      <c r="E933">
        <v>4</v>
      </c>
      <c r="F933" t="s">
        <v>5755</v>
      </c>
      <c r="G933" t="s">
        <v>22573</v>
      </c>
      <c r="H933" t="s">
        <v>19</v>
      </c>
      <c r="I933" t="s">
        <v>6193</v>
      </c>
      <c r="J933" t="s">
        <v>6187</v>
      </c>
      <c r="K933">
        <v>0.5</v>
      </c>
      <c r="L933">
        <v>5.97</v>
      </c>
      <c r="M933">
        <v>23.88</v>
      </c>
      <c r="N933" t="s">
        <v>22571</v>
      </c>
      <c r="O933" t="s">
        <v>22575</v>
      </c>
      <c r="P933" t="str">
        <f>_xlfn.XLOOKUP(orders_final[[#This Row],[Customer ID]], customers!$A$1:$A$1001, customers!$I$1:$I$1001, 0)</f>
        <v>Yes</v>
      </c>
    </row>
    <row r="934" spans="1:16" x14ac:dyDescent="0.3">
      <c r="A934" t="s">
        <v>5757</v>
      </c>
      <c r="B934" s="10">
        <v>44117</v>
      </c>
      <c r="C934" t="s">
        <v>5758</v>
      </c>
      <c r="D934" t="s">
        <v>6141</v>
      </c>
      <c r="E934">
        <v>4</v>
      </c>
      <c r="F934" t="s">
        <v>5759</v>
      </c>
      <c r="G934" t="s">
        <v>5760</v>
      </c>
      <c r="H934" t="s">
        <v>19</v>
      </c>
      <c r="I934" t="s">
        <v>6194</v>
      </c>
      <c r="J934" t="s">
        <v>6188</v>
      </c>
      <c r="K934">
        <v>1</v>
      </c>
      <c r="L934">
        <v>13.75</v>
      </c>
      <c r="M934">
        <v>55</v>
      </c>
      <c r="N934" t="s">
        <v>22570</v>
      </c>
      <c r="O934" t="s">
        <v>22569</v>
      </c>
      <c r="P934" t="str">
        <f>_xlfn.XLOOKUP(orders_final[[#This Row],[Customer ID]], customers!$A$1:$A$1001, customers!$I$1:$I$1001, 0)</f>
        <v>No</v>
      </c>
    </row>
    <row r="935" spans="1:16" x14ac:dyDescent="0.3">
      <c r="A935" t="s">
        <v>5763</v>
      </c>
      <c r="B935" s="10">
        <v>44557</v>
      </c>
      <c r="C935" t="s">
        <v>5764</v>
      </c>
      <c r="D935" t="s">
        <v>6177</v>
      </c>
      <c r="E935">
        <v>3</v>
      </c>
      <c r="F935" t="s">
        <v>5765</v>
      </c>
      <c r="G935" t="s">
        <v>22573</v>
      </c>
      <c r="H935" t="s">
        <v>19</v>
      </c>
      <c r="I935" t="s">
        <v>6192</v>
      </c>
      <c r="J935" t="s">
        <v>6187</v>
      </c>
      <c r="K935">
        <v>1</v>
      </c>
      <c r="L935">
        <v>8.9499999999999993</v>
      </c>
      <c r="M935">
        <v>26.849999999999998</v>
      </c>
      <c r="N935" t="s">
        <v>22568</v>
      </c>
      <c r="O935" t="s">
        <v>22575</v>
      </c>
      <c r="P935" t="str">
        <f>_xlfn.XLOOKUP(orders_final[[#This Row],[Customer ID]], customers!$A$1:$A$1001, customers!$I$1:$I$1001, 0)</f>
        <v>Yes</v>
      </c>
    </row>
    <row r="936" spans="1:16" x14ac:dyDescent="0.3">
      <c r="A936" t="s">
        <v>5768</v>
      </c>
      <c r="B936" s="10">
        <v>44409</v>
      </c>
      <c r="C936" t="s">
        <v>5769</v>
      </c>
      <c r="D936" t="s">
        <v>6151</v>
      </c>
      <c r="E936">
        <v>5</v>
      </c>
      <c r="F936" t="s">
        <v>5770</v>
      </c>
      <c r="G936" t="s">
        <v>5771</v>
      </c>
      <c r="H936" t="s">
        <v>19</v>
      </c>
      <c r="I936" t="s">
        <v>6192</v>
      </c>
      <c r="J936" t="s">
        <v>6188</v>
      </c>
      <c r="K936">
        <v>2.5</v>
      </c>
      <c r="L936">
        <v>22.884999999999998</v>
      </c>
      <c r="M936">
        <v>114.42499999999998</v>
      </c>
      <c r="N936" t="s">
        <v>22568</v>
      </c>
      <c r="O936" t="s">
        <v>22569</v>
      </c>
      <c r="P936" t="str">
        <f>_xlfn.XLOOKUP(orders_final[[#This Row],[Customer ID]], customers!$A$1:$A$1001, customers!$I$1:$I$1001, 0)</f>
        <v>No</v>
      </c>
    </row>
    <row r="937" spans="1:16" x14ac:dyDescent="0.3">
      <c r="A937" t="s">
        <v>5774</v>
      </c>
      <c r="B937" s="10">
        <v>44153</v>
      </c>
      <c r="C937" t="s">
        <v>5775</v>
      </c>
      <c r="D937" t="s">
        <v>6175</v>
      </c>
      <c r="E937">
        <v>6</v>
      </c>
      <c r="F937" t="s">
        <v>5776</v>
      </c>
      <c r="G937" t="s">
        <v>5777</v>
      </c>
      <c r="H937" t="s">
        <v>19</v>
      </c>
      <c r="I937" t="s">
        <v>6193</v>
      </c>
      <c r="J937" t="s">
        <v>6188</v>
      </c>
      <c r="K937">
        <v>2.5</v>
      </c>
      <c r="L937">
        <v>25.874999999999996</v>
      </c>
      <c r="M937">
        <v>155.24999999999997</v>
      </c>
      <c r="N937" t="s">
        <v>22571</v>
      </c>
      <c r="O937" t="s">
        <v>22569</v>
      </c>
      <c r="P937" t="str">
        <f>_xlfn.XLOOKUP(orders_final[[#This Row],[Customer ID]], customers!$A$1:$A$1001, customers!$I$1:$I$1001, 0)</f>
        <v>Yes</v>
      </c>
    </row>
    <row r="938" spans="1:16" x14ac:dyDescent="0.3">
      <c r="A938" t="s">
        <v>5780</v>
      </c>
      <c r="B938" s="10">
        <v>44493</v>
      </c>
      <c r="C938" t="s">
        <v>5781</v>
      </c>
      <c r="D938" t="s">
        <v>6169</v>
      </c>
      <c r="E938">
        <v>3</v>
      </c>
      <c r="F938" t="s">
        <v>5782</v>
      </c>
      <c r="G938" t="s">
        <v>5783</v>
      </c>
      <c r="H938" t="s">
        <v>19</v>
      </c>
      <c r="I938" t="s">
        <v>6195</v>
      </c>
      <c r="J938" t="s">
        <v>6187</v>
      </c>
      <c r="K938">
        <v>0.5</v>
      </c>
      <c r="L938">
        <v>7.77</v>
      </c>
      <c r="M938">
        <v>23.31</v>
      </c>
      <c r="N938" t="s">
        <v>22574</v>
      </c>
      <c r="O938" t="s">
        <v>22575</v>
      </c>
      <c r="P938" t="str">
        <f>_xlfn.XLOOKUP(orders_final[[#This Row],[Customer ID]], customers!$A$1:$A$1001, customers!$I$1:$I$1001, 0)</f>
        <v>Yes</v>
      </c>
    </row>
    <row r="939" spans="1:16" x14ac:dyDescent="0.3">
      <c r="A939" t="s">
        <v>5780</v>
      </c>
      <c r="B939" s="10">
        <v>44493</v>
      </c>
      <c r="C939" t="s">
        <v>5781</v>
      </c>
      <c r="D939" t="s">
        <v>6151</v>
      </c>
      <c r="E939">
        <v>4</v>
      </c>
      <c r="F939" t="s">
        <v>5782</v>
      </c>
      <c r="G939" t="s">
        <v>5783</v>
      </c>
      <c r="H939" t="s">
        <v>19</v>
      </c>
      <c r="I939" t="s">
        <v>6192</v>
      </c>
      <c r="J939" t="s">
        <v>6188</v>
      </c>
      <c r="K939">
        <v>2.5</v>
      </c>
      <c r="L939">
        <v>22.884999999999998</v>
      </c>
      <c r="M939">
        <v>91.539999999999992</v>
      </c>
      <c r="N939" t="s">
        <v>22568</v>
      </c>
      <c r="O939" t="s">
        <v>22569</v>
      </c>
      <c r="P939" t="str">
        <f>_xlfn.XLOOKUP(orders_final[[#This Row],[Customer ID]], customers!$A$1:$A$1001, customers!$I$1:$I$1001, 0)</f>
        <v>Yes</v>
      </c>
    </row>
    <row r="940" spans="1:16" x14ac:dyDescent="0.3">
      <c r="A940" t="s">
        <v>5791</v>
      </c>
      <c r="B940" s="10">
        <v>43829</v>
      </c>
      <c r="C940" t="s">
        <v>5792</v>
      </c>
      <c r="D940" t="s">
        <v>6171</v>
      </c>
      <c r="E940">
        <v>5</v>
      </c>
      <c r="F940" t="s">
        <v>5793</v>
      </c>
      <c r="G940" t="s">
        <v>5794</v>
      </c>
      <c r="H940" t="s">
        <v>19</v>
      </c>
      <c r="I940" t="s">
        <v>6194</v>
      </c>
      <c r="J940" t="s">
        <v>6186</v>
      </c>
      <c r="K940">
        <v>1</v>
      </c>
      <c r="L940">
        <v>14.85</v>
      </c>
      <c r="M940">
        <v>74.25</v>
      </c>
      <c r="N940" t="s">
        <v>22570</v>
      </c>
      <c r="O940" t="s">
        <v>22572</v>
      </c>
      <c r="P940" t="str">
        <f>_xlfn.XLOOKUP(orders_final[[#This Row],[Customer ID]], customers!$A$1:$A$1001, customers!$I$1:$I$1001, 0)</f>
        <v>Yes</v>
      </c>
    </row>
    <row r="941" spans="1:16" x14ac:dyDescent="0.3">
      <c r="A941" t="s">
        <v>5797</v>
      </c>
      <c r="B941" s="10">
        <v>44229</v>
      </c>
      <c r="C941" t="s">
        <v>5798</v>
      </c>
      <c r="D941" t="s">
        <v>6145</v>
      </c>
      <c r="E941">
        <v>6</v>
      </c>
      <c r="F941" t="s">
        <v>5799</v>
      </c>
      <c r="G941" t="s">
        <v>5800</v>
      </c>
      <c r="H941" t="s">
        <v>19</v>
      </c>
      <c r="I941" t="s">
        <v>6195</v>
      </c>
      <c r="J941" t="s">
        <v>6186</v>
      </c>
      <c r="K941">
        <v>0.2</v>
      </c>
      <c r="L941">
        <v>4.7549999999999999</v>
      </c>
      <c r="M941">
        <v>28.53</v>
      </c>
      <c r="N941" t="s">
        <v>22574</v>
      </c>
      <c r="O941" t="s">
        <v>22572</v>
      </c>
      <c r="P941" t="str">
        <f>_xlfn.XLOOKUP(orders_final[[#This Row],[Customer ID]], customers!$A$1:$A$1001, customers!$I$1:$I$1001, 0)</f>
        <v>No</v>
      </c>
    </row>
    <row r="942" spans="1:16" x14ac:dyDescent="0.3">
      <c r="A942" t="s">
        <v>5803</v>
      </c>
      <c r="B942" s="10">
        <v>44332</v>
      </c>
      <c r="C942" t="s">
        <v>5804</v>
      </c>
      <c r="D942" t="s">
        <v>6173</v>
      </c>
      <c r="E942">
        <v>2</v>
      </c>
      <c r="F942" t="s">
        <v>5805</v>
      </c>
      <c r="G942" t="s">
        <v>5806</v>
      </c>
      <c r="H942" t="s">
        <v>19</v>
      </c>
      <c r="I942" t="s">
        <v>6192</v>
      </c>
      <c r="J942" t="s">
        <v>6186</v>
      </c>
      <c r="K942">
        <v>0.5</v>
      </c>
      <c r="L942">
        <v>7.169999999999999</v>
      </c>
      <c r="M942">
        <v>14.339999999999998</v>
      </c>
      <c r="N942" t="s">
        <v>22568</v>
      </c>
      <c r="O942" t="s">
        <v>22572</v>
      </c>
      <c r="P942" t="str">
        <f>_xlfn.XLOOKUP(orders_final[[#This Row],[Customer ID]], customers!$A$1:$A$1001, customers!$I$1:$I$1001, 0)</f>
        <v>Yes</v>
      </c>
    </row>
    <row r="943" spans="1:16" x14ac:dyDescent="0.3">
      <c r="A943" t="s">
        <v>5809</v>
      </c>
      <c r="B943" s="10">
        <v>44674</v>
      </c>
      <c r="C943" t="s">
        <v>5810</v>
      </c>
      <c r="D943" t="s">
        <v>6180</v>
      </c>
      <c r="E943">
        <v>2</v>
      </c>
      <c r="F943" t="s">
        <v>5811</v>
      </c>
      <c r="G943" t="s">
        <v>5812</v>
      </c>
      <c r="H943" t="s">
        <v>318</v>
      </c>
      <c r="I943" t="s">
        <v>6193</v>
      </c>
      <c r="J943" t="s">
        <v>6186</v>
      </c>
      <c r="K943">
        <v>0.5</v>
      </c>
      <c r="L943">
        <v>7.77</v>
      </c>
      <c r="M943">
        <v>15.54</v>
      </c>
      <c r="N943" t="s">
        <v>22571</v>
      </c>
      <c r="O943" t="s">
        <v>22572</v>
      </c>
      <c r="P943" t="str">
        <f>_xlfn.XLOOKUP(orders_final[[#This Row],[Customer ID]], customers!$A$1:$A$1001, customers!$I$1:$I$1001, 0)</f>
        <v>Yes</v>
      </c>
    </row>
    <row r="944" spans="1:16" x14ac:dyDescent="0.3">
      <c r="A944" t="s">
        <v>5816</v>
      </c>
      <c r="B944" s="10">
        <v>44464</v>
      </c>
      <c r="C944" t="s">
        <v>5817</v>
      </c>
      <c r="D944" t="s">
        <v>6179</v>
      </c>
      <c r="E944">
        <v>3</v>
      </c>
      <c r="F944" t="s">
        <v>5818</v>
      </c>
      <c r="G944" t="s">
        <v>5819</v>
      </c>
      <c r="H944" t="s">
        <v>19</v>
      </c>
      <c r="I944" t="s">
        <v>6192</v>
      </c>
      <c r="J944" t="s">
        <v>6186</v>
      </c>
      <c r="K944">
        <v>1</v>
      </c>
      <c r="L944">
        <v>11.95</v>
      </c>
      <c r="M944">
        <v>35.849999999999994</v>
      </c>
      <c r="N944" t="s">
        <v>22568</v>
      </c>
      <c r="O944" t="s">
        <v>22572</v>
      </c>
      <c r="P944" t="str">
        <f>_xlfn.XLOOKUP(orders_final[[#This Row],[Customer ID]], customers!$A$1:$A$1001, customers!$I$1:$I$1001, 0)</f>
        <v>No</v>
      </c>
    </row>
    <row r="945" spans="1:16" x14ac:dyDescent="0.3">
      <c r="A945" t="s">
        <v>5822</v>
      </c>
      <c r="B945" s="10">
        <v>44719</v>
      </c>
      <c r="C945" t="s">
        <v>5823</v>
      </c>
      <c r="D945" t="s">
        <v>6180</v>
      </c>
      <c r="E945">
        <v>6</v>
      </c>
      <c r="F945" t="s">
        <v>5824</v>
      </c>
      <c r="G945" t="s">
        <v>5825</v>
      </c>
      <c r="H945" t="s">
        <v>19</v>
      </c>
      <c r="I945" t="s">
        <v>6193</v>
      </c>
      <c r="J945" t="s">
        <v>6186</v>
      </c>
      <c r="K945">
        <v>0.5</v>
      </c>
      <c r="L945">
        <v>7.77</v>
      </c>
      <c r="M945">
        <v>46.62</v>
      </c>
      <c r="N945" t="s">
        <v>22571</v>
      </c>
      <c r="O945" t="s">
        <v>22572</v>
      </c>
      <c r="P945" t="str">
        <f>_xlfn.XLOOKUP(orders_final[[#This Row],[Customer ID]], customers!$A$1:$A$1001, customers!$I$1:$I$1001, 0)</f>
        <v>No</v>
      </c>
    </row>
    <row r="946" spans="1:16" x14ac:dyDescent="0.3">
      <c r="A946" t="s">
        <v>5828</v>
      </c>
      <c r="B946" s="10">
        <v>44054</v>
      </c>
      <c r="C946" t="s">
        <v>5829</v>
      </c>
      <c r="D946" t="s">
        <v>6173</v>
      </c>
      <c r="E946">
        <v>5</v>
      </c>
      <c r="F946" t="s">
        <v>5830</v>
      </c>
      <c r="G946" t="s">
        <v>5831</v>
      </c>
      <c r="H946" t="s">
        <v>19</v>
      </c>
      <c r="I946" t="s">
        <v>6192</v>
      </c>
      <c r="J946" t="s">
        <v>6186</v>
      </c>
      <c r="K946">
        <v>0.5</v>
      </c>
      <c r="L946">
        <v>7.169999999999999</v>
      </c>
      <c r="M946">
        <v>35.849999999999994</v>
      </c>
      <c r="N946" t="s">
        <v>22568</v>
      </c>
      <c r="O946" t="s">
        <v>22572</v>
      </c>
      <c r="P946" t="str">
        <f>_xlfn.XLOOKUP(orders_final[[#This Row],[Customer ID]], customers!$A$1:$A$1001, customers!$I$1:$I$1001, 0)</f>
        <v>No</v>
      </c>
    </row>
    <row r="947" spans="1:16" x14ac:dyDescent="0.3">
      <c r="A947" t="s">
        <v>5834</v>
      </c>
      <c r="B947" s="10">
        <v>43524</v>
      </c>
      <c r="C947" t="s">
        <v>5835</v>
      </c>
      <c r="D947" t="s">
        <v>6165</v>
      </c>
      <c r="E947">
        <v>4</v>
      </c>
      <c r="F947" t="s">
        <v>5836</v>
      </c>
      <c r="G947" t="s">
        <v>22573</v>
      </c>
      <c r="H947" t="s">
        <v>19</v>
      </c>
      <c r="I947" t="s">
        <v>6195</v>
      </c>
      <c r="J947" t="s">
        <v>6187</v>
      </c>
      <c r="K947">
        <v>2.5</v>
      </c>
      <c r="L947">
        <v>29.784999999999997</v>
      </c>
      <c r="M947">
        <v>119.13999999999999</v>
      </c>
      <c r="N947" t="s">
        <v>22574</v>
      </c>
      <c r="O947" t="s">
        <v>22575</v>
      </c>
      <c r="P947" t="str">
        <f>_xlfn.XLOOKUP(orders_final[[#This Row],[Customer ID]], customers!$A$1:$A$1001, customers!$I$1:$I$1001, 0)</f>
        <v>No</v>
      </c>
    </row>
    <row r="948" spans="1:16" x14ac:dyDescent="0.3">
      <c r="A948" t="s">
        <v>5839</v>
      </c>
      <c r="B948" s="10">
        <v>43719</v>
      </c>
      <c r="C948" t="s">
        <v>5840</v>
      </c>
      <c r="D948" t="s">
        <v>6169</v>
      </c>
      <c r="E948">
        <v>3</v>
      </c>
      <c r="F948" t="s">
        <v>5841</v>
      </c>
      <c r="G948" t="s">
        <v>22573</v>
      </c>
      <c r="H948" t="s">
        <v>19</v>
      </c>
      <c r="I948" t="s">
        <v>6195</v>
      </c>
      <c r="J948" t="s">
        <v>6187</v>
      </c>
      <c r="K948">
        <v>0.5</v>
      </c>
      <c r="L948">
        <v>7.77</v>
      </c>
      <c r="M948">
        <v>23.31</v>
      </c>
      <c r="N948" t="s">
        <v>22574</v>
      </c>
      <c r="O948" t="s">
        <v>22575</v>
      </c>
      <c r="P948" t="str">
        <f>_xlfn.XLOOKUP(orders_final[[#This Row],[Customer ID]], customers!$A$1:$A$1001, customers!$I$1:$I$1001, 0)</f>
        <v>No</v>
      </c>
    </row>
    <row r="949" spans="1:16" x14ac:dyDescent="0.3">
      <c r="A949" t="s">
        <v>5844</v>
      </c>
      <c r="B949" s="10">
        <v>44294</v>
      </c>
      <c r="C949" t="s">
        <v>5845</v>
      </c>
      <c r="D949" t="s">
        <v>6155</v>
      </c>
      <c r="E949">
        <v>1</v>
      </c>
      <c r="F949" t="s">
        <v>5846</v>
      </c>
      <c r="G949" t="s">
        <v>5847</v>
      </c>
      <c r="H949" t="s">
        <v>318</v>
      </c>
      <c r="I949" t="s">
        <v>6193</v>
      </c>
      <c r="J949" t="s">
        <v>6188</v>
      </c>
      <c r="K949">
        <v>1</v>
      </c>
      <c r="L949">
        <v>11.25</v>
      </c>
      <c r="M949">
        <v>11.25</v>
      </c>
      <c r="N949" t="s">
        <v>22571</v>
      </c>
      <c r="O949" t="s">
        <v>22569</v>
      </c>
      <c r="P949" t="str">
        <f>_xlfn.XLOOKUP(orders_final[[#This Row],[Customer ID]], customers!$A$1:$A$1001, customers!$I$1:$I$1001, 0)</f>
        <v>No</v>
      </c>
    </row>
    <row r="950" spans="1:16" x14ac:dyDescent="0.3">
      <c r="A950" t="s">
        <v>5849</v>
      </c>
      <c r="B950" s="10">
        <v>44445</v>
      </c>
      <c r="C950" t="s">
        <v>5850</v>
      </c>
      <c r="D950" t="s">
        <v>6185</v>
      </c>
      <c r="E950">
        <v>3</v>
      </c>
      <c r="F950" t="s">
        <v>5851</v>
      </c>
      <c r="G950" t="s">
        <v>5852</v>
      </c>
      <c r="H950" t="s">
        <v>28</v>
      </c>
      <c r="I950" t="s">
        <v>6194</v>
      </c>
      <c r="J950" t="s">
        <v>6187</v>
      </c>
      <c r="K950">
        <v>2.5</v>
      </c>
      <c r="L950">
        <v>27.945</v>
      </c>
      <c r="M950">
        <v>83.835000000000008</v>
      </c>
      <c r="N950" t="s">
        <v>22570</v>
      </c>
      <c r="O950" t="s">
        <v>22575</v>
      </c>
      <c r="P950" t="str">
        <f>_xlfn.XLOOKUP(orders_final[[#This Row],[Customer ID]], customers!$A$1:$A$1001, customers!$I$1:$I$1001, 0)</f>
        <v>Yes</v>
      </c>
    </row>
    <row r="951" spans="1:16" x14ac:dyDescent="0.3">
      <c r="A951" t="s">
        <v>5855</v>
      </c>
      <c r="B951" s="10">
        <v>44449</v>
      </c>
      <c r="C951" t="s">
        <v>5856</v>
      </c>
      <c r="D951" t="s">
        <v>6142</v>
      </c>
      <c r="E951">
        <v>4</v>
      </c>
      <c r="F951" t="s">
        <v>5857</v>
      </c>
      <c r="G951" t="s">
        <v>5858</v>
      </c>
      <c r="H951" t="s">
        <v>318</v>
      </c>
      <c r="I951" t="s">
        <v>6192</v>
      </c>
      <c r="J951" t="s">
        <v>6186</v>
      </c>
      <c r="K951">
        <v>2.5</v>
      </c>
      <c r="L951">
        <v>27.484999999999996</v>
      </c>
      <c r="M951">
        <v>109.93999999999998</v>
      </c>
      <c r="N951" t="s">
        <v>22568</v>
      </c>
      <c r="O951" t="s">
        <v>22572</v>
      </c>
      <c r="P951" t="str">
        <f>_xlfn.XLOOKUP(orders_final[[#This Row],[Customer ID]], customers!$A$1:$A$1001, customers!$I$1:$I$1001, 0)</f>
        <v>No</v>
      </c>
    </row>
    <row r="952" spans="1:16" x14ac:dyDescent="0.3">
      <c r="A952" t="s">
        <v>5861</v>
      </c>
      <c r="B952" s="10">
        <v>44703</v>
      </c>
      <c r="C952" t="s">
        <v>5862</v>
      </c>
      <c r="D952" t="s">
        <v>6178</v>
      </c>
      <c r="E952">
        <v>4</v>
      </c>
      <c r="F952" t="s">
        <v>5863</v>
      </c>
      <c r="G952" t="s">
        <v>22573</v>
      </c>
      <c r="H952" t="s">
        <v>19</v>
      </c>
      <c r="I952" t="s">
        <v>6192</v>
      </c>
      <c r="J952" t="s">
        <v>6186</v>
      </c>
      <c r="K952">
        <v>0.2</v>
      </c>
      <c r="L952">
        <v>3.5849999999999995</v>
      </c>
      <c r="M952">
        <v>14.339999999999998</v>
      </c>
      <c r="N952" t="s">
        <v>22568</v>
      </c>
      <c r="O952" t="s">
        <v>22572</v>
      </c>
      <c r="P952" t="str">
        <f>_xlfn.XLOOKUP(orders_final[[#This Row],[Customer ID]], customers!$A$1:$A$1001, customers!$I$1:$I$1001, 0)</f>
        <v>Yes</v>
      </c>
    </row>
    <row r="953" spans="1:16" x14ac:dyDescent="0.3">
      <c r="A953" t="s">
        <v>5866</v>
      </c>
      <c r="B953" s="10">
        <v>44092</v>
      </c>
      <c r="C953" t="s">
        <v>5867</v>
      </c>
      <c r="D953" t="s">
        <v>6178</v>
      </c>
      <c r="E953">
        <v>6</v>
      </c>
      <c r="F953" t="s">
        <v>5868</v>
      </c>
      <c r="G953" t="s">
        <v>5869</v>
      </c>
      <c r="H953" t="s">
        <v>19</v>
      </c>
      <c r="I953" t="s">
        <v>6192</v>
      </c>
      <c r="J953" t="s">
        <v>6186</v>
      </c>
      <c r="K953">
        <v>0.2</v>
      </c>
      <c r="L953">
        <v>3.5849999999999995</v>
      </c>
      <c r="M953">
        <v>21.509999999999998</v>
      </c>
      <c r="N953" t="s">
        <v>22568</v>
      </c>
      <c r="O953" t="s">
        <v>22572</v>
      </c>
      <c r="P953" t="str">
        <f>_xlfn.XLOOKUP(orders_final[[#This Row],[Customer ID]], customers!$A$1:$A$1001, customers!$I$1:$I$1001, 0)</f>
        <v>No</v>
      </c>
    </row>
    <row r="954" spans="1:16" x14ac:dyDescent="0.3">
      <c r="A954" t="s">
        <v>5872</v>
      </c>
      <c r="B954" s="10">
        <v>44439</v>
      </c>
      <c r="C954" t="s">
        <v>5873</v>
      </c>
      <c r="D954" t="s">
        <v>6155</v>
      </c>
      <c r="E954">
        <v>2</v>
      </c>
      <c r="F954" t="s">
        <v>5874</v>
      </c>
      <c r="G954" t="s">
        <v>5875</v>
      </c>
      <c r="H954" t="s">
        <v>318</v>
      </c>
      <c r="I954" t="s">
        <v>6193</v>
      </c>
      <c r="J954" t="s">
        <v>6188</v>
      </c>
      <c r="K954">
        <v>1</v>
      </c>
      <c r="L954">
        <v>11.25</v>
      </c>
      <c r="M954">
        <v>22.5</v>
      </c>
      <c r="N954" t="s">
        <v>22571</v>
      </c>
      <c r="O954" t="s">
        <v>22569</v>
      </c>
      <c r="P954" t="str">
        <f>_xlfn.XLOOKUP(orders_final[[#This Row],[Customer ID]], customers!$A$1:$A$1001, customers!$I$1:$I$1001, 0)</f>
        <v>Yes</v>
      </c>
    </row>
    <row r="955" spans="1:16" x14ac:dyDescent="0.3">
      <c r="A955" t="s">
        <v>5878</v>
      </c>
      <c r="B955" s="10">
        <v>44582</v>
      </c>
      <c r="C955" t="s">
        <v>5764</v>
      </c>
      <c r="D955" t="s">
        <v>6167</v>
      </c>
      <c r="E955">
        <v>1</v>
      </c>
      <c r="F955" t="s">
        <v>5765</v>
      </c>
      <c r="G955" t="s">
        <v>22573</v>
      </c>
      <c r="H955" t="s">
        <v>19</v>
      </c>
      <c r="I955" t="s">
        <v>6193</v>
      </c>
      <c r="J955" t="s">
        <v>6186</v>
      </c>
      <c r="K955">
        <v>0.2</v>
      </c>
      <c r="L955">
        <v>3.8849999999999998</v>
      </c>
      <c r="M955">
        <v>3.8849999999999998</v>
      </c>
      <c r="N955" t="s">
        <v>22571</v>
      </c>
      <c r="O955" t="s">
        <v>22572</v>
      </c>
      <c r="P955" t="str">
        <f>_xlfn.XLOOKUP(orders_final[[#This Row],[Customer ID]], customers!$A$1:$A$1001, customers!$I$1:$I$1001, 0)</f>
        <v>Yes</v>
      </c>
    </row>
    <row r="956" spans="1:16" x14ac:dyDescent="0.3">
      <c r="A956" t="s">
        <v>5884</v>
      </c>
      <c r="B956" s="10">
        <v>44722</v>
      </c>
      <c r="C956" t="s">
        <v>5764</v>
      </c>
      <c r="D956" t="s">
        <v>6185</v>
      </c>
      <c r="E956">
        <v>1</v>
      </c>
      <c r="F956" t="s">
        <v>5765</v>
      </c>
      <c r="G956" t="s">
        <v>22573</v>
      </c>
      <c r="H956" t="s">
        <v>19</v>
      </c>
      <c r="I956" t="s">
        <v>6194</v>
      </c>
      <c r="J956" t="s">
        <v>6187</v>
      </c>
      <c r="K956">
        <v>2.5</v>
      </c>
      <c r="L956">
        <v>27.945</v>
      </c>
      <c r="M956">
        <v>27.945</v>
      </c>
      <c r="N956" t="s">
        <v>22570</v>
      </c>
      <c r="O956" t="s">
        <v>22575</v>
      </c>
      <c r="P956" t="str">
        <f>_xlfn.XLOOKUP(orders_final[[#This Row],[Customer ID]], customers!$A$1:$A$1001, customers!$I$1:$I$1001, 0)</f>
        <v>Yes</v>
      </c>
    </row>
    <row r="957" spans="1:16" x14ac:dyDescent="0.3">
      <c r="A957" t="s">
        <v>5890</v>
      </c>
      <c r="B957" s="10">
        <v>43582</v>
      </c>
      <c r="C957" t="s">
        <v>5764</v>
      </c>
      <c r="D957" t="s">
        <v>6148</v>
      </c>
      <c r="E957">
        <v>5</v>
      </c>
      <c r="F957" t="s">
        <v>5765</v>
      </c>
      <c r="G957" t="s">
        <v>22573</v>
      </c>
      <c r="H957" t="s">
        <v>19</v>
      </c>
      <c r="I957" t="s">
        <v>6194</v>
      </c>
      <c r="J957" t="s">
        <v>6186</v>
      </c>
      <c r="K957">
        <v>2.5</v>
      </c>
      <c r="L957">
        <v>34.154999999999994</v>
      </c>
      <c r="M957">
        <v>170.77499999999998</v>
      </c>
      <c r="N957" t="s">
        <v>22570</v>
      </c>
      <c r="O957" t="s">
        <v>22572</v>
      </c>
      <c r="P957" t="str">
        <f>_xlfn.XLOOKUP(orders_final[[#This Row],[Customer ID]], customers!$A$1:$A$1001, customers!$I$1:$I$1001, 0)</f>
        <v>Yes</v>
      </c>
    </row>
    <row r="958" spans="1:16" x14ac:dyDescent="0.3">
      <c r="A958" t="s">
        <v>5890</v>
      </c>
      <c r="B958" s="10">
        <v>43582</v>
      </c>
      <c r="C958" t="s">
        <v>5764</v>
      </c>
      <c r="D958" t="s">
        <v>6142</v>
      </c>
      <c r="E958">
        <v>2</v>
      </c>
      <c r="F958" t="s">
        <v>5765</v>
      </c>
      <c r="G958" t="s">
        <v>22573</v>
      </c>
      <c r="H958" t="s">
        <v>19</v>
      </c>
      <c r="I958" t="s">
        <v>6192</v>
      </c>
      <c r="J958" t="s">
        <v>6186</v>
      </c>
      <c r="K958">
        <v>2.5</v>
      </c>
      <c r="L958">
        <v>27.484999999999996</v>
      </c>
      <c r="M958">
        <v>54.969999999999992</v>
      </c>
      <c r="N958" t="s">
        <v>22568</v>
      </c>
      <c r="O958" t="s">
        <v>22572</v>
      </c>
      <c r="P958" t="str">
        <f>_xlfn.XLOOKUP(orders_final[[#This Row],[Customer ID]], customers!$A$1:$A$1001, customers!$I$1:$I$1001, 0)</f>
        <v>Yes</v>
      </c>
    </row>
    <row r="959" spans="1:16" x14ac:dyDescent="0.3">
      <c r="A959" t="s">
        <v>5890</v>
      </c>
      <c r="B959" s="10">
        <v>43582</v>
      </c>
      <c r="C959" t="s">
        <v>5764</v>
      </c>
      <c r="D959" t="s">
        <v>6171</v>
      </c>
      <c r="E959">
        <v>1</v>
      </c>
      <c r="F959" t="s">
        <v>5765</v>
      </c>
      <c r="G959" t="s">
        <v>22573</v>
      </c>
      <c r="H959" t="s">
        <v>19</v>
      </c>
      <c r="I959" t="s">
        <v>6194</v>
      </c>
      <c r="J959" t="s">
        <v>6186</v>
      </c>
      <c r="K959">
        <v>1</v>
      </c>
      <c r="L959">
        <v>14.85</v>
      </c>
      <c r="M959">
        <v>14.85</v>
      </c>
      <c r="N959" t="s">
        <v>22570</v>
      </c>
      <c r="O959" t="s">
        <v>22572</v>
      </c>
      <c r="P959" t="str">
        <f>_xlfn.XLOOKUP(orders_final[[#This Row],[Customer ID]], customers!$A$1:$A$1001, customers!$I$1:$I$1001, 0)</f>
        <v>Yes</v>
      </c>
    </row>
    <row r="960" spans="1:16" x14ac:dyDescent="0.3">
      <c r="A960" t="s">
        <v>5890</v>
      </c>
      <c r="B960" s="10">
        <v>43582</v>
      </c>
      <c r="C960" t="s">
        <v>5764</v>
      </c>
      <c r="D960" t="s">
        <v>6167</v>
      </c>
      <c r="E960">
        <v>2</v>
      </c>
      <c r="F960" t="s">
        <v>5765</v>
      </c>
      <c r="G960" t="s">
        <v>22573</v>
      </c>
      <c r="H960" t="s">
        <v>19</v>
      </c>
      <c r="I960" t="s">
        <v>6193</v>
      </c>
      <c r="J960" t="s">
        <v>6186</v>
      </c>
      <c r="K960">
        <v>0.2</v>
      </c>
      <c r="L960">
        <v>3.8849999999999998</v>
      </c>
      <c r="M960">
        <v>7.77</v>
      </c>
      <c r="N960" t="s">
        <v>22571</v>
      </c>
      <c r="O960" t="s">
        <v>22572</v>
      </c>
      <c r="P960" t="str">
        <f>_xlfn.XLOOKUP(orders_final[[#This Row],[Customer ID]], customers!$A$1:$A$1001, customers!$I$1:$I$1001, 0)</f>
        <v>Yes</v>
      </c>
    </row>
    <row r="961" spans="1:16" x14ac:dyDescent="0.3">
      <c r="A961" t="s">
        <v>5910</v>
      </c>
      <c r="B961" s="10">
        <v>44598</v>
      </c>
      <c r="C961" t="s">
        <v>5911</v>
      </c>
      <c r="D961" t="s">
        <v>6145</v>
      </c>
      <c r="E961">
        <v>5</v>
      </c>
      <c r="F961" t="s">
        <v>5912</v>
      </c>
      <c r="G961" t="s">
        <v>5913</v>
      </c>
      <c r="H961" t="s">
        <v>19</v>
      </c>
      <c r="I961" t="s">
        <v>6195</v>
      </c>
      <c r="J961" t="s">
        <v>6186</v>
      </c>
      <c r="K961">
        <v>0.2</v>
      </c>
      <c r="L961">
        <v>4.7549999999999999</v>
      </c>
      <c r="M961">
        <v>23.774999999999999</v>
      </c>
      <c r="N961" t="s">
        <v>22574</v>
      </c>
      <c r="O961" t="s">
        <v>22572</v>
      </c>
      <c r="P961" t="str">
        <f>_xlfn.XLOOKUP(orders_final[[#This Row],[Customer ID]], customers!$A$1:$A$1001, customers!$I$1:$I$1001, 0)</f>
        <v>Yes</v>
      </c>
    </row>
    <row r="962" spans="1:16" x14ac:dyDescent="0.3">
      <c r="A962" t="s">
        <v>5915</v>
      </c>
      <c r="B962" s="10">
        <v>44591</v>
      </c>
      <c r="C962" t="s">
        <v>5916</v>
      </c>
      <c r="D962" t="s">
        <v>6170</v>
      </c>
      <c r="E962">
        <v>5</v>
      </c>
      <c r="F962" t="s">
        <v>5917</v>
      </c>
      <c r="G962" t="s">
        <v>5918</v>
      </c>
      <c r="H962" t="s">
        <v>19</v>
      </c>
      <c r="I962" t="s">
        <v>6195</v>
      </c>
      <c r="J962" t="s">
        <v>6186</v>
      </c>
      <c r="K962">
        <v>1</v>
      </c>
      <c r="L962">
        <v>15.85</v>
      </c>
      <c r="M962">
        <v>79.25</v>
      </c>
      <c r="N962" t="s">
        <v>22574</v>
      </c>
      <c r="O962" t="s">
        <v>22572</v>
      </c>
      <c r="P962" t="str">
        <f>_xlfn.XLOOKUP(orders_final[[#This Row],[Customer ID]], customers!$A$1:$A$1001, customers!$I$1:$I$1001, 0)</f>
        <v>Yes</v>
      </c>
    </row>
    <row r="963" spans="1:16" x14ac:dyDescent="0.3">
      <c r="A963" t="s">
        <v>5921</v>
      </c>
      <c r="B963" s="10">
        <v>44158</v>
      </c>
      <c r="C963" t="s">
        <v>5922</v>
      </c>
      <c r="D963" t="s">
        <v>6168</v>
      </c>
      <c r="E963">
        <v>2</v>
      </c>
      <c r="F963" t="s">
        <v>5923</v>
      </c>
      <c r="G963" t="s">
        <v>22573</v>
      </c>
      <c r="H963" t="s">
        <v>19</v>
      </c>
      <c r="I963" t="s">
        <v>6193</v>
      </c>
      <c r="J963" t="s">
        <v>6187</v>
      </c>
      <c r="K963">
        <v>2.5</v>
      </c>
      <c r="L963">
        <v>22.884999999999998</v>
      </c>
      <c r="M963">
        <v>45.769999999999996</v>
      </c>
      <c r="N963" t="s">
        <v>22571</v>
      </c>
      <c r="O963" t="s">
        <v>22575</v>
      </c>
      <c r="P963" t="str">
        <f>_xlfn.XLOOKUP(orders_final[[#This Row],[Customer ID]], customers!$A$1:$A$1001, customers!$I$1:$I$1001, 0)</f>
        <v>Yes</v>
      </c>
    </row>
    <row r="964" spans="1:16" x14ac:dyDescent="0.3">
      <c r="A964" t="s">
        <v>5926</v>
      </c>
      <c r="B964" s="10">
        <v>44664</v>
      </c>
      <c r="C964" t="s">
        <v>5927</v>
      </c>
      <c r="D964" t="s">
        <v>6177</v>
      </c>
      <c r="E964">
        <v>1</v>
      </c>
      <c r="F964" t="s">
        <v>5928</v>
      </c>
      <c r="G964" t="s">
        <v>5929</v>
      </c>
      <c r="H964" t="s">
        <v>318</v>
      </c>
      <c r="I964" t="s">
        <v>6192</v>
      </c>
      <c r="J964" t="s">
        <v>6187</v>
      </c>
      <c r="K964">
        <v>1</v>
      </c>
      <c r="L964">
        <v>8.9499999999999993</v>
      </c>
      <c r="M964">
        <v>8.9499999999999993</v>
      </c>
      <c r="N964" t="s">
        <v>22568</v>
      </c>
      <c r="O964" t="s">
        <v>22575</v>
      </c>
      <c r="P964" t="str">
        <f>_xlfn.XLOOKUP(orders_final[[#This Row],[Customer ID]], customers!$A$1:$A$1001, customers!$I$1:$I$1001, 0)</f>
        <v>Yes</v>
      </c>
    </row>
    <row r="965" spans="1:16" x14ac:dyDescent="0.3">
      <c r="A965" t="s">
        <v>5932</v>
      </c>
      <c r="B965" s="10">
        <v>44203</v>
      </c>
      <c r="C965" t="s">
        <v>5933</v>
      </c>
      <c r="D965" t="s">
        <v>6146</v>
      </c>
      <c r="E965">
        <v>4</v>
      </c>
      <c r="F965" t="s">
        <v>5934</v>
      </c>
      <c r="G965" t="s">
        <v>5935</v>
      </c>
      <c r="H965" t="s">
        <v>19</v>
      </c>
      <c r="I965" t="s">
        <v>6192</v>
      </c>
      <c r="J965" t="s">
        <v>6188</v>
      </c>
      <c r="K965">
        <v>0.5</v>
      </c>
      <c r="L965">
        <v>5.97</v>
      </c>
      <c r="M965">
        <v>23.88</v>
      </c>
      <c r="N965" t="s">
        <v>22568</v>
      </c>
      <c r="O965" t="s">
        <v>22569</v>
      </c>
      <c r="P965" t="str">
        <f>_xlfn.XLOOKUP(orders_final[[#This Row],[Customer ID]], customers!$A$1:$A$1001, customers!$I$1:$I$1001, 0)</f>
        <v>Yes</v>
      </c>
    </row>
    <row r="966" spans="1:16" x14ac:dyDescent="0.3">
      <c r="A966" t="s">
        <v>5938</v>
      </c>
      <c r="B966" s="10">
        <v>43865</v>
      </c>
      <c r="C966" t="s">
        <v>5939</v>
      </c>
      <c r="D966" t="s">
        <v>6184</v>
      </c>
      <c r="E966">
        <v>5</v>
      </c>
      <c r="F966" t="s">
        <v>5940</v>
      </c>
      <c r="G966" t="s">
        <v>5941</v>
      </c>
      <c r="H966" t="s">
        <v>19</v>
      </c>
      <c r="I966" t="s">
        <v>6194</v>
      </c>
      <c r="J966" t="s">
        <v>6186</v>
      </c>
      <c r="K966">
        <v>0.2</v>
      </c>
      <c r="L966">
        <v>4.4550000000000001</v>
      </c>
      <c r="M966">
        <v>22.274999999999999</v>
      </c>
      <c r="N966" t="s">
        <v>22570</v>
      </c>
      <c r="O966" t="s">
        <v>22572</v>
      </c>
      <c r="P966" t="str">
        <f>_xlfn.XLOOKUP(orders_final[[#This Row],[Customer ID]], customers!$A$1:$A$1001, customers!$I$1:$I$1001, 0)</f>
        <v>No</v>
      </c>
    </row>
    <row r="967" spans="1:16" x14ac:dyDescent="0.3">
      <c r="A967" t="s">
        <v>5944</v>
      </c>
      <c r="B967" s="10">
        <v>43724</v>
      </c>
      <c r="C967" t="s">
        <v>5945</v>
      </c>
      <c r="D967" t="s">
        <v>6138</v>
      </c>
      <c r="E967">
        <v>3</v>
      </c>
      <c r="F967" t="s">
        <v>5946</v>
      </c>
      <c r="G967" t="s">
        <v>5947</v>
      </c>
      <c r="H967" t="s">
        <v>19</v>
      </c>
      <c r="I967" t="s">
        <v>6192</v>
      </c>
      <c r="J967" t="s">
        <v>6188</v>
      </c>
      <c r="K967">
        <v>1</v>
      </c>
      <c r="L967">
        <v>9.9499999999999993</v>
      </c>
      <c r="M967">
        <v>29.849999999999998</v>
      </c>
      <c r="N967" t="s">
        <v>22568</v>
      </c>
      <c r="O967" t="s">
        <v>22569</v>
      </c>
      <c r="P967" t="str">
        <f>_xlfn.XLOOKUP(orders_final[[#This Row],[Customer ID]], customers!$A$1:$A$1001, customers!$I$1:$I$1001, 0)</f>
        <v>Yes</v>
      </c>
    </row>
    <row r="968" spans="1:16" x14ac:dyDescent="0.3">
      <c r="A968" t="s">
        <v>5949</v>
      </c>
      <c r="B968" s="10">
        <v>43491</v>
      </c>
      <c r="C968" t="s">
        <v>5950</v>
      </c>
      <c r="D968" t="s">
        <v>6176</v>
      </c>
      <c r="E968">
        <v>6</v>
      </c>
      <c r="F968" t="s">
        <v>5951</v>
      </c>
      <c r="G968" t="s">
        <v>5952</v>
      </c>
      <c r="H968" t="s">
        <v>19</v>
      </c>
      <c r="I968" t="s">
        <v>6194</v>
      </c>
      <c r="J968" t="s">
        <v>6186</v>
      </c>
      <c r="K968">
        <v>0.5</v>
      </c>
      <c r="L968">
        <v>8.91</v>
      </c>
      <c r="M968">
        <v>53.46</v>
      </c>
      <c r="N968" t="s">
        <v>22570</v>
      </c>
      <c r="O968" t="s">
        <v>22572</v>
      </c>
      <c r="P968" t="str">
        <f>_xlfn.XLOOKUP(orders_final[[#This Row],[Customer ID]], customers!$A$1:$A$1001, customers!$I$1:$I$1001, 0)</f>
        <v>Yes</v>
      </c>
    </row>
    <row r="969" spans="1:16" x14ac:dyDescent="0.3">
      <c r="A969" t="s">
        <v>5955</v>
      </c>
      <c r="B969" s="10">
        <v>44246</v>
      </c>
      <c r="C969" t="s">
        <v>5956</v>
      </c>
      <c r="D969" t="s">
        <v>6163</v>
      </c>
      <c r="E969">
        <v>1</v>
      </c>
      <c r="F969" t="s">
        <v>5957</v>
      </c>
      <c r="G969" t="s">
        <v>5958</v>
      </c>
      <c r="H969" t="s">
        <v>318</v>
      </c>
      <c r="I969" t="s">
        <v>6192</v>
      </c>
      <c r="J969" t="s">
        <v>6187</v>
      </c>
      <c r="K969">
        <v>0.2</v>
      </c>
      <c r="L969">
        <v>2.6849999999999996</v>
      </c>
      <c r="M969">
        <v>2.6849999999999996</v>
      </c>
      <c r="N969" t="s">
        <v>22568</v>
      </c>
      <c r="O969" t="s">
        <v>22575</v>
      </c>
      <c r="P969" t="str">
        <f>_xlfn.XLOOKUP(orders_final[[#This Row],[Customer ID]], customers!$A$1:$A$1001, customers!$I$1:$I$1001, 0)</f>
        <v>Yes</v>
      </c>
    </row>
    <row r="970" spans="1:16" x14ac:dyDescent="0.3">
      <c r="A970" t="s">
        <v>5961</v>
      </c>
      <c r="B970" s="10">
        <v>44642</v>
      </c>
      <c r="C970" t="s">
        <v>5962</v>
      </c>
      <c r="D970" t="s">
        <v>6174</v>
      </c>
      <c r="E970">
        <v>2</v>
      </c>
      <c r="F970" t="s">
        <v>5963</v>
      </c>
      <c r="G970" t="s">
        <v>5964</v>
      </c>
      <c r="H970" t="s">
        <v>19</v>
      </c>
      <c r="I970" t="s">
        <v>6192</v>
      </c>
      <c r="J970" t="s">
        <v>6188</v>
      </c>
      <c r="K970">
        <v>0.2</v>
      </c>
      <c r="L970">
        <v>2.9849999999999999</v>
      </c>
      <c r="M970">
        <v>5.97</v>
      </c>
      <c r="N970" t="s">
        <v>22568</v>
      </c>
      <c r="O970" t="s">
        <v>22569</v>
      </c>
      <c r="P970" t="str">
        <f>_xlfn.XLOOKUP(orders_final[[#This Row],[Customer ID]], customers!$A$1:$A$1001, customers!$I$1:$I$1001, 0)</f>
        <v>No</v>
      </c>
    </row>
    <row r="971" spans="1:16" x14ac:dyDescent="0.3">
      <c r="A971" t="s">
        <v>5967</v>
      </c>
      <c r="B971" s="10">
        <v>43649</v>
      </c>
      <c r="C971" t="s">
        <v>5968</v>
      </c>
      <c r="D971" t="s">
        <v>6143</v>
      </c>
      <c r="E971">
        <v>1</v>
      </c>
      <c r="F971" t="s">
        <v>5969</v>
      </c>
      <c r="G971" t="s">
        <v>5970</v>
      </c>
      <c r="H971" t="s">
        <v>19</v>
      </c>
      <c r="I971" t="s">
        <v>6195</v>
      </c>
      <c r="J971" t="s">
        <v>6187</v>
      </c>
      <c r="K971">
        <v>1</v>
      </c>
      <c r="L971">
        <v>12.95</v>
      </c>
      <c r="M971">
        <v>12.95</v>
      </c>
      <c r="N971" t="s">
        <v>22574</v>
      </c>
      <c r="O971" t="s">
        <v>22575</v>
      </c>
      <c r="P971" t="str">
        <f>_xlfn.XLOOKUP(orders_final[[#This Row],[Customer ID]], customers!$A$1:$A$1001, customers!$I$1:$I$1001, 0)</f>
        <v>Yes</v>
      </c>
    </row>
    <row r="972" spans="1:16" x14ac:dyDescent="0.3">
      <c r="A972" t="s">
        <v>5973</v>
      </c>
      <c r="B972" s="10">
        <v>43729</v>
      </c>
      <c r="C972" t="s">
        <v>5974</v>
      </c>
      <c r="D972" t="s">
        <v>6139</v>
      </c>
      <c r="E972">
        <v>1</v>
      </c>
      <c r="F972" t="s">
        <v>5975</v>
      </c>
      <c r="G972" t="s">
        <v>22573</v>
      </c>
      <c r="H972" t="s">
        <v>19</v>
      </c>
      <c r="I972" t="s">
        <v>6194</v>
      </c>
      <c r="J972" t="s">
        <v>6188</v>
      </c>
      <c r="K972">
        <v>0.5</v>
      </c>
      <c r="L972">
        <v>8.25</v>
      </c>
      <c r="M972">
        <v>8.25</v>
      </c>
      <c r="N972" t="s">
        <v>22570</v>
      </c>
      <c r="O972" t="s">
        <v>22569</v>
      </c>
      <c r="P972" t="str">
        <f>_xlfn.XLOOKUP(orders_final[[#This Row],[Customer ID]], customers!$A$1:$A$1001, customers!$I$1:$I$1001, 0)</f>
        <v>No</v>
      </c>
    </row>
    <row r="973" spans="1:16" x14ac:dyDescent="0.3">
      <c r="A973" t="s">
        <v>5978</v>
      </c>
      <c r="B973" s="10">
        <v>43703</v>
      </c>
      <c r="C973" t="s">
        <v>5979</v>
      </c>
      <c r="D973" t="s">
        <v>6182</v>
      </c>
      <c r="E973">
        <v>5</v>
      </c>
      <c r="F973" t="s">
        <v>5980</v>
      </c>
      <c r="G973" t="s">
        <v>5981</v>
      </c>
      <c r="H973" t="s">
        <v>19</v>
      </c>
      <c r="I973" t="s">
        <v>6193</v>
      </c>
      <c r="J973" t="s">
        <v>6186</v>
      </c>
      <c r="K973">
        <v>2.5</v>
      </c>
      <c r="L973">
        <v>29.784999999999997</v>
      </c>
      <c r="M973">
        <v>148.92499999999998</v>
      </c>
      <c r="N973" t="s">
        <v>22571</v>
      </c>
      <c r="O973" t="s">
        <v>22572</v>
      </c>
      <c r="P973" t="str">
        <f>_xlfn.XLOOKUP(orders_final[[#This Row],[Customer ID]], customers!$A$1:$A$1001, customers!$I$1:$I$1001, 0)</f>
        <v>No</v>
      </c>
    </row>
    <row r="974" spans="1:16" x14ac:dyDescent="0.3">
      <c r="A974" t="s">
        <v>5984</v>
      </c>
      <c r="B974" s="10">
        <v>44411</v>
      </c>
      <c r="C974" t="s">
        <v>5985</v>
      </c>
      <c r="D974" t="s">
        <v>6182</v>
      </c>
      <c r="E974">
        <v>3</v>
      </c>
      <c r="F974" t="s">
        <v>5986</v>
      </c>
      <c r="G974" t="s">
        <v>22573</v>
      </c>
      <c r="H974" t="s">
        <v>318</v>
      </c>
      <c r="I974" t="s">
        <v>6193</v>
      </c>
      <c r="J974" t="s">
        <v>6186</v>
      </c>
      <c r="K974">
        <v>2.5</v>
      </c>
      <c r="L974">
        <v>29.784999999999997</v>
      </c>
      <c r="M974">
        <v>89.35499999999999</v>
      </c>
      <c r="N974" t="s">
        <v>22571</v>
      </c>
      <c r="O974" t="s">
        <v>22572</v>
      </c>
      <c r="P974" t="str">
        <f>_xlfn.XLOOKUP(orders_final[[#This Row],[Customer ID]], customers!$A$1:$A$1001, customers!$I$1:$I$1001, 0)</f>
        <v>Yes</v>
      </c>
    </row>
    <row r="975" spans="1:16" x14ac:dyDescent="0.3">
      <c r="A975" t="s">
        <v>5989</v>
      </c>
      <c r="B975" s="10">
        <v>44493</v>
      </c>
      <c r="C975" t="s">
        <v>5990</v>
      </c>
      <c r="D975" t="s">
        <v>6162</v>
      </c>
      <c r="E975">
        <v>6</v>
      </c>
      <c r="F975" t="s">
        <v>5991</v>
      </c>
      <c r="G975" t="s">
        <v>5992</v>
      </c>
      <c r="H975" t="s">
        <v>19</v>
      </c>
      <c r="I975" t="s">
        <v>6195</v>
      </c>
      <c r="J975" t="s">
        <v>6188</v>
      </c>
      <c r="K975">
        <v>1</v>
      </c>
      <c r="L975">
        <v>14.55</v>
      </c>
      <c r="M975">
        <v>87.300000000000011</v>
      </c>
      <c r="N975" t="s">
        <v>22574</v>
      </c>
      <c r="O975" t="s">
        <v>22569</v>
      </c>
      <c r="P975" t="str">
        <f>_xlfn.XLOOKUP(orders_final[[#This Row],[Customer ID]], customers!$A$1:$A$1001, customers!$I$1:$I$1001, 0)</f>
        <v>No</v>
      </c>
    </row>
    <row r="976" spans="1:16" x14ac:dyDescent="0.3">
      <c r="A976" t="s">
        <v>5995</v>
      </c>
      <c r="B976" s="10">
        <v>43556</v>
      </c>
      <c r="C976" t="s">
        <v>5996</v>
      </c>
      <c r="D976" t="s">
        <v>6172</v>
      </c>
      <c r="E976">
        <v>1</v>
      </c>
      <c r="F976" t="s">
        <v>5997</v>
      </c>
      <c r="G976" t="s">
        <v>5998</v>
      </c>
      <c r="H976" t="s">
        <v>19</v>
      </c>
      <c r="I976" t="s">
        <v>6192</v>
      </c>
      <c r="J976" t="s">
        <v>6187</v>
      </c>
      <c r="K976">
        <v>0.5</v>
      </c>
      <c r="L976">
        <v>5.3699999999999992</v>
      </c>
      <c r="M976">
        <v>5.3699999999999992</v>
      </c>
      <c r="N976" t="s">
        <v>22568</v>
      </c>
      <c r="O976" t="s">
        <v>22575</v>
      </c>
      <c r="P976" t="str">
        <f>_xlfn.XLOOKUP(orders_final[[#This Row],[Customer ID]], customers!$A$1:$A$1001, customers!$I$1:$I$1001, 0)</f>
        <v>Yes</v>
      </c>
    </row>
    <row r="977" spans="1:16" x14ac:dyDescent="0.3">
      <c r="A977" t="s">
        <v>6001</v>
      </c>
      <c r="B977" s="10">
        <v>44538</v>
      </c>
      <c r="C977" t="s">
        <v>6002</v>
      </c>
      <c r="D977" t="s">
        <v>6154</v>
      </c>
      <c r="E977">
        <v>3</v>
      </c>
      <c r="F977" t="s">
        <v>6003</v>
      </c>
      <c r="G977" t="s">
        <v>6004</v>
      </c>
      <c r="H977" t="s">
        <v>318</v>
      </c>
      <c r="I977" t="s">
        <v>6193</v>
      </c>
      <c r="J977" t="s">
        <v>6187</v>
      </c>
      <c r="K977">
        <v>0.2</v>
      </c>
      <c r="L977">
        <v>2.9849999999999999</v>
      </c>
      <c r="M977">
        <v>8.9550000000000001</v>
      </c>
      <c r="N977" t="s">
        <v>22571</v>
      </c>
      <c r="O977" t="s">
        <v>22575</v>
      </c>
      <c r="P977" t="str">
        <f>_xlfn.XLOOKUP(orders_final[[#This Row],[Customer ID]], customers!$A$1:$A$1001, customers!$I$1:$I$1001, 0)</f>
        <v>Yes</v>
      </c>
    </row>
    <row r="978" spans="1:16" x14ac:dyDescent="0.3">
      <c r="A978" t="s">
        <v>6007</v>
      </c>
      <c r="B978" s="10">
        <v>43643</v>
      </c>
      <c r="C978" t="s">
        <v>6008</v>
      </c>
      <c r="D978" t="s">
        <v>6142</v>
      </c>
      <c r="E978">
        <v>5</v>
      </c>
      <c r="F978" t="s">
        <v>6009</v>
      </c>
      <c r="G978" t="s">
        <v>6010</v>
      </c>
      <c r="H978" t="s">
        <v>19</v>
      </c>
      <c r="I978" t="s">
        <v>6192</v>
      </c>
      <c r="J978" t="s">
        <v>6186</v>
      </c>
      <c r="K978">
        <v>2.5</v>
      </c>
      <c r="L978">
        <v>27.484999999999996</v>
      </c>
      <c r="M978">
        <v>137.42499999999998</v>
      </c>
      <c r="N978" t="s">
        <v>22568</v>
      </c>
      <c r="O978" t="s">
        <v>22572</v>
      </c>
      <c r="P978" t="str">
        <f>_xlfn.XLOOKUP(orders_final[[#This Row],[Customer ID]], customers!$A$1:$A$1001, customers!$I$1:$I$1001, 0)</f>
        <v>Yes</v>
      </c>
    </row>
    <row r="979" spans="1:16" x14ac:dyDescent="0.3">
      <c r="A979" t="s">
        <v>6013</v>
      </c>
      <c r="B979" s="10">
        <v>44026</v>
      </c>
      <c r="C979" t="s">
        <v>6014</v>
      </c>
      <c r="D979" t="s">
        <v>6179</v>
      </c>
      <c r="E979">
        <v>5</v>
      </c>
      <c r="F979" t="s">
        <v>6015</v>
      </c>
      <c r="G979" t="s">
        <v>6016</v>
      </c>
      <c r="H979" t="s">
        <v>19</v>
      </c>
      <c r="I979" t="s">
        <v>6192</v>
      </c>
      <c r="J979" t="s">
        <v>6186</v>
      </c>
      <c r="K979">
        <v>1</v>
      </c>
      <c r="L979">
        <v>11.95</v>
      </c>
      <c r="M979">
        <v>59.75</v>
      </c>
      <c r="N979" t="s">
        <v>22568</v>
      </c>
      <c r="O979" t="s">
        <v>22572</v>
      </c>
      <c r="P979" t="str">
        <f>_xlfn.XLOOKUP(orders_final[[#This Row],[Customer ID]], customers!$A$1:$A$1001, customers!$I$1:$I$1001, 0)</f>
        <v>No</v>
      </c>
    </row>
    <row r="980" spans="1:16" x14ac:dyDescent="0.3">
      <c r="A980" t="s">
        <v>6019</v>
      </c>
      <c r="B980" s="10">
        <v>43913</v>
      </c>
      <c r="C980" t="s">
        <v>5990</v>
      </c>
      <c r="D980" t="s">
        <v>6180</v>
      </c>
      <c r="E980">
        <v>3</v>
      </c>
      <c r="F980" t="s">
        <v>5991</v>
      </c>
      <c r="G980" t="s">
        <v>5992</v>
      </c>
      <c r="H980" t="s">
        <v>19</v>
      </c>
      <c r="I980" t="s">
        <v>6193</v>
      </c>
      <c r="J980" t="s">
        <v>6186</v>
      </c>
      <c r="K980">
        <v>0.5</v>
      </c>
      <c r="L980">
        <v>7.77</v>
      </c>
      <c r="M980">
        <v>23.31</v>
      </c>
      <c r="N980" t="s">
        <v>22571</v>
      </c>
      <c r="O980" t="s">
        <v>22572</v>
      </c>
      <c r="P980" t="str">
        <f>_xlfn.XLOOKUP(orders_final[[#This Row],[Customer ID]], customers!$A$1:$A$1001, customers!$I$1:$I$1001, 0)</f>
        <v>No</v>
      </c>
    </row>
    <row r="981" spans="1:16" x14ac:dyDescent="0.3">
      <c r="A981" t="s">
        <v>6025</v>
      </c>
      <c r="B981" s="10">
        <v>43856</v>
      </c>
      <c r="C981" t="s">
        <v>6026</v>
      </c>
      <c r="D981" t="s">
        <v>6172</v>
      </c>
      <c r="E981">
        <v>2</v>
      </c>
      <c r="F981" t="s">
        <v>6027</v>
      </c>
      <c r="G981" t="s">
        <v>22573</v>
      </c>
      <c r="H981" t="s">
        <v>19</v>
      </c>
      <c r="I981" t="s">
        <v>6192</v>
      </c>
      <c r="J981" t="s">
        <v>6187</v>
      </c>
      <c r="K981">
        <v>0.5</v>
      </c>
      <c r="L981">
        <v>5.3699999999999992</v>
      </c>
      <c r="M981">
        <v>10.739999999999998</v>
      </c>
      <c r="N981" t="s">
        <v>22568</v>
      </c>
      <c r="O981" t="s">
        <v>22575</v>
      </c>
      <c r="P981" t="str">
        <f>_xlfn.XLOOKUP(orders_final[[#This Row],[Customer ID]], customers!$A$1:$A$1001, customers!$I$1:$I$1001, 0)</f>
        <v>No</v>
      </c>
    </row>
    <row r="982" spans="1:16" x14ac:dyDescent="0.3">
      <c r="A982" t="s">
        <v>6030</v>
      </c>
      <c r="B982" s="10">
        <v>43982</v>
      </c>
      <c r="C982" t="s">
        <v>6031</v>
      </c>
      <c r="D982" t="s">
        <v>6185</v>
      </c>
      <c r="E982">
        <v>6</v>
      </c>
      <c r="F982" t="s">
        <v>6032</v>
      </c>
      <c r="G982" t="s">
        <v>22573</v>
      </c>
      <c r="H982" t="s">
        <v>19</v>
      </c>
      <c r="I982" t="s">
        <v>6194</v>
      </c>
      <c r="J982" t="s">
        <v>6187</v>
      </c>
      <c r="K982">
        <v>2.5</v>
      </c>
      <c r="L982">
        <v>27.945</v>
      </c>
      <c r="M982">
        <v>167.67000000000002</v>
      </c>
      <c r="N982" t="s">
        <v>22570</v>
      </c>
      <c r="O982" t="s">
        <v>22575</v>
      </c>
      <c r="P982" t="str">
        <f>_xlfn.XLOOKUP(orders_final[[#This Row],[Customer ID]], customers!$A$1:$A$1001, customers!$I$1:$I$1001, 0)</f>
        <v>Yes</v>
      </c>
    </row>
    <row r="983" spans="1:16" x14ac:dyDescent="0.3">
      <c r="A983" t="s">
        <v>6035</v>
      </c>
      <c r="B983" s="10">
        <v>44397</v>
      </c>
      <c r="C983" t="s">
        <v>6036</v>
      </c>
      <c r="D983" t="s">
        <v>6153</v>
      </c>
      <c r="E983">
        <v>6</v>
      </c>
      <c r="F983" t="s">
        <v>6037</v>
      </c>
      <c r="G983" t="s">
        <v>6038</v>
      </c>
      <c r="H983" t="s">
        <v>19</v>
      </c>
      <c r="I983" t="s">
        <v>6194</v>
      </c>
      <c r="J983" t="s">
        <v>6187</v>
      </c>
      <c r="K983">
        <v>0.2</v>
      </c>
      <c r="L983">
        <v>3.645</v>
      </c>
      <c r="M983">
        <v>21.87</v>
      </c>
      <c r="N983" t="s">
        <v>22570</v>
      </c>
      <c r="O983" t="s">
        <v>22575</v>
      </c>
      <c r="P983" t="str">
        <f>_xlfn.XLOOKUP(orders_final[[#This Row],[Customer ID]], customers!$A$1:$A$1001, customers!$I$1:$I$1001, 0)</f>
        <v>Yes</v>
      </c>
    </row>
    <row r="984" spans="1:16" x14ac:dyDescent="0.3">
      <c r="A984" t="s">
        <v>6041</v>
      </c>
      <c r="B984" s="10">
        <v>44785</v>
      </c>
      <c r="C984" t="s">
        <v>6042</v>
      </c>
      <c r="D984" t="s">
        <v>6179</v>
      </c>
      <c r="E984">
        <v>2</v>
      </c>
      <c r="F984" t="s">
        <v>6043</v>
      </c>
      <c r="G984" t="s">
        <v>6044</v>
      </c>
      <c r="H984" t="s">
        <v>19</v>
      </c>
      <c r="I984" t="s">
        <v>6192</v>
      </c>
      <c r="J984" t="s">
        <v>6186</v>
      </c>
      <c r="K984">
        <v>1</v>
      </c>
      <c r="L984">
        <v>11.95</v>
      </c>
      <c r="M984">
        <v>23.9</v>
      </c>
      <c r="N984" t="s">
        <v>22568</v>
      </c>
      <c r="O984" t="s">
        <v>22572</v>
      </c>
      <c r="P984" t="str">
        <f>_xlfn.XLOOKUP(orders_final[[#This Row],[Customer ID]], customers!$A$1:$A$1001, customers!$I$1:$I$1001, 0)</f>
        <v>Yes</v>
      </c>
    </row>
    <row r="985" spans="1:16" x14ac:dyDescent="0.3">
      <c r="A985" t="s">
        <v>6047</v>
      </c>
      <c r="B985" s="10">
        <v>43831</v>
      </c>
      <c r="C985" t="s">
        <v>6048</v>
      </c>
      <c r="D985" t="s">
        <v>6152</v>
      </c>
      <c r="E985">
        <v>2</v>
      </c>
      <c r="F985" t="s">
        <v>6049</v>
      </c>
      <c r="G985" t="s">
        <v>6050</v>
      </c>
      <c r="H985" t="s">
        <v>19</v>
      </c>
      <c r="I985" t="s">
        <v>6193</v>
      </c>
      <c r="J985" t="s">
        <v>6188</v>
      </c>
      <c r="K985">
        <v>0.2</v>
      </c>
      <c r="L985">
        <v>3.375</v>
      </c>
      <c r="M985">
        <v>6.75</v>
      </c>
      <c r="N985" t="s">
        <v>22571</v>
      </c>
      <c r="O985" t="s">
        <v>22569</v>
      </c>
      <c r="P985" t="str">
        <f>_xlfn.XLOOKUP(orders_final[[#This Row],[Customer ID]], customers!$A$1:$A$1001, customers!$I$1:$I$1001, 0)</f>
        <v>Yes</v>
      </c>
    </row>
    <row r="986" spans="1:16" x14ac:dyDescent="0.3">
      <c r="A986" t="s">
        <v>6053</v>
      </c>
      <c r="B986" s="10">
        <v>44214</v>
      </c>
      <c r="C986" t="s">
        <v>6054</v>
      </c>
      <c r="D986" t="s">
        <v>6166</v>
      </c>
      <c r="E986">
        <v>1</v>
      </c>
      <c r="F986" t="s">
        <v>6055</v>
      </c>
      <c r="G986" t="s">
        <v>6056</v>
      </c>
      <c r="H986" t="s">
        <v>318</v>
      </c>
      <c r="I986" t="s">
        <v>6194</v>
      </c>
      <c r="J986" t="s">
        <v>6188</v>
      </c>
      <c r="K986">
        <v>2.5</v>
      </c>
      <c r="L986">
        <v>31.624999999999996</v>
      </c>
      <c r="M986">
        <v>31.624999999999996</v>
      </c>
      <c r="N986" t="s">
        <v>22570</v>
      </c>
      <c r="O986" t="s">
        <v>22569</v>
      </c>
      <c r="P986" t="str">
        <f>_xlfn.XLOOKUP(orders_final[[#This Row],[Customer ID]], customers!$A$1:$A$1001, customers!$I$1:$I$1001, 0)</f>
        <v>Yes</v>
      </c>
    </row>
    <row r="987" spans="1:16" x14ac:dyDescent="0.3">
      <c r="A987" t="s">
        <v>6058</v>
      </c>
      <c r="B987" s="10">
        <v>44561</v>
      </c>
      <c r="C987" t="s">
        <v>6059</v>
      </c>
      <c r="D987" t="s">
        <v>6179</v>
      </c>
      <c r="E987">
        <v>4</v>
      </c>
      <c r="F987" t="s">
        <v>6060</v>
      </c>
      <c r="G987" t="s">
        <v>6061</v>
      </c>
      <c r="H987" t="s">
        <v>19</v>
      </c>
      <c r="I987" t="s">
        <v>6192</v>
      </c>
      <c r="J987" t="s">
        <v>6186</v>
      </c>
      <c r="K987">
        <v>1</v>
      </c>
      <c r="L987">
        <v>11.95</v>
      </c>
      <c r="M987">
        <v>47.8</v>
      </c>
      <c r="N987" t="s">
        <v>22568</v>
      </c>
      <c r="O987" t="s">
        <v>22572</v>
      </c>
      <c r="P987" t="str">
        <f>_xlfn.XLOOKUP(orders_final[[#This Row],[Customer ID]], customers!$A$1:$A$1001, customers!$I$1:$I$1001, 0)</f>
        <v>No</v>
      </c>
    </row>
    <row r="988" spans="1:16" x14ac:dyDescent="0.3">
      <c r="A988" t="s">
        <v>6064</v>
      </c>
      <c r="B988" s="10">
        <v>43955</v>
      </c>
      <c r="C988" t="s">
        <v>6065</v>
      </c>
      <c r="D988" t="s">
        <v>6181</v>
      </c>
      <c r="E988">
        <v>1</v>
      </c>
      <c r="F988" t="s">
        <v>6066</v>
      </c>
      <c r="G988" t="s">
        <v>6067</v>
      </c>
      <c r="H988" t="s">
        <v>19</v>
      </c>
      <c r="I988" t="s">
        <v>6195</v>
      </c>
      <c r="J988" t="s">
        <v>6188</v>
      </c>
      <c r="K988">
        <v>2.5</v>
      </c>
      <c r="L988">
        <v>33.464999999999996</v>
      </c>
      <c r="M988">
        <v>33.464999999999996</v>
      </c>
      <c r="N988" t="s">
        <v>22574</v>
      </c>
      <c r="O988" t="s">
        <v>22569</v>
      </c>
      <c r="P988" t="str">
        <f>_xlfn.XLOOKUP(orders_final[[#This Row],[Customer ID]], customers!$A$1:$A$1001, customers!$I$1:$I$1001, 0)</f>
        <v>No</v>
      </c>
    </row>
    <row r="989" spans="1:16" x14ac:dyDescent="0.3">
      <c r="A989" t="s">
        <v>6070</v>
      </c>
      <c r="B989" s="10">
        <v>44247</v>
      </c>
      <c r="C989" t="s">
        <v>6071</v>
      </c>
      <c r="D989" t="s">
        <v>6158</v>
      </c>
      <c r="E989">
        <v>5</v>
      </c>
      <c r="F989" t="s">
        <v>6072</v>
      </c>
      <c r="G989" t="s">
        <v>6073</v>
      </c>
      <c r="H989" t="s">
        <v>28</v>
      </c>
      <c r="I989" t="s">
        <v>6193</v>
      </c>
      <c r="J989" t="s">
        <v>6187</v>
      </c>
      <c r="K989">
        <v>0.5</v>
      </c>
      <c r="L989">
        <v>5.97</v>
      </c>
      <c r="M989">
        <v>29.849999999999998</v>
      </c>
      <c r="N989" t="s">
        <v>22571</v>
      </c>
      <c r="O989" t="s">
        <v>22575</v>
      </c>
      <c r="P989" t="str">
        <f>_xlfn.XLOOKUP(orders_final[[#This Row],[Customer ID]], customers!$A$1:$A$1001, customers!$I$1:$I$1001, 0)</f>
        <v>Yes</v>
      </c>
    </row>
    <row r="990" spans="1:16" x14ac:dyDescent="0.3">
      <c r="A990" t="s">
        <v>6076</v>
      </c>
      <c r="B990" s="10">
        <v>43897</v>
      </c>
      <c r="C990" t="s">
        <v>6077</v>
      </c>
      <c r="D990" t="s">
        <v>6138</v>
      </c>
      <c r="E990">
        <v>3</v>
      </c>
      <c r="F990" t="s">
        <v>6078</v>
      </c>
      <c r="G990" t="s">
        <v>22573</v>
      </c>
      <c r="H990" t="s">
        <v>28</v>
      </c>
      <c r="I990" t="s">
        <v>6192</v>
      </c>
      <c r="J990" t="s">
        <v>6188</v>
      </c>
      <c r="K990">
        <v>1</v>
      </c>
      <c r="L990">
        <v>9.9499999999999993</v>
      </c>
      <c r="M990">
        <v>29.849999999999998</v>
      </c>
      <c r="N990" t="s">
        <v>22568</v>
      </c>
      <c r="O990" t="s">
        <v>22569</v>
      </c>
      <c r="P990" t="str">
        <f>_xlfn.XLOOKUP(orders_final[[#This Row],[Customer ID]], customers!$A$1:$A$1001, customers!$I$1:$I$1001, 0)</f>
        <v>Yes</v>
      </c>
    </row>
    <row r="991" spans="1:16" x14ac:dyDescent="0.3">
      <c r="A991" t="s">
        <v>6081</v>
      </c>
      <c r="B991" s="10">
        <v>43560</v>
      </c>
      <c r="C991" t="s">
        <v>6082</v>
      </c>
      <c r="D991" t="s">
        <v>6175</v>
      </c>
      <c r="E991">
        <v>6</v>
      </c>
      <c r="F991" t="s">
        <v>6083</v>
      </c>
      <c r="G991" t="s">
        <v>22573</v>
      </c>
      <c r="H991" t="s">
        <v>19</v>
      </c>
      <c r="I991" t="s">
        <v>6193</v>
      </c>
      <c r="J991" t="s">
        <v>6188</v>
      </c>
      <c r="K991">
        <v>2.5</v>
      </c>
      <c r="L991">
        <v>25.874999999999996</v>
      </c>
      <c r="M991">
        <v>155.24999999999997</v>
      </c>
      <c r="N991" t="s">
        <v>22571</v>
      </c>
      <c r="O991" t="s">
        <v>22569</v>
      </c>
      <c r="P991" t="str">
        <f>_xlfn.XLOOKUP(orders_final[[#This Row],[Customer ID]], customers!$A$1:$A$1001, customers!$I$1:$I$1001, 0)</f>
        <v>Yes</v>
      </c>
    </row>
    <row r="992" spans="1:16" x14ac:dyDescent="0.3">
      <c r="A992" t="s">
        <v>6086</v>
      </c>
      <c r="B992" s="10">
        <v>44718</v>
      </c>
      <c r="C992" t="s">
        <v>6118</v>
      </c>
      <c r="D992" t="s">
        <v>6153</v>
      </c>
      <c r="E992">
        <v>5</v>
      </c>
      <c r="F992" t="s">
        <v>6119</v>
      </c>
      <c r="G992" t="s">
        <v>22573</v>
      </c>
      <c r="H992" t="s">
        <v>19</v>
      </c>
      <c r="I992" t="s">
        <v>6194</v>
      </c>
      <c r="J992" t="s">
        <v>6187</v>
      </c>
      <c r="K992">
        <v>0.2</v>
      </c>
      <c r="L992">
        <v>3.645</v>
      </c>
      <c r="M992">
        <v>18.225000000000001</v>
      </c>
      <c r="N992" t="s">
        <v>22570</v>
      </c>
      <c r="O992" t="s">
        <v>22575</v>
      </c>
      <c r="P992" t="str">
        <f>_xlfn.XLOOKUP(orders_final[[#This Row],[Customer ID]], customers!$A$1:$A$1001, customers!$I$1:$I$1001, 0)</f>
        <v>No</v>
      </c>
    </row>
    <row r="993" spans="1:16" x14ac:dyDescent="0.3">
      <c r="A993" t="s">
        <v>6086</v>
      </c>
      <c r="B993" s="10">
        <v>44718</v>
      </c>
      <c r="C993" t="s">
        <v>6118</v>
      </c>
      <c r="D993" t="s">
        <v>6169</v>
      </c>
      <c r="E993">
        <v>2</v>
      </c>
      <c r="F993" t="s">
        <v>6119</v>
      </c>
      <c r="G993" t="s">
        <v>22573</v>
      </c>
      <c r="H993" t="s">
        <v>19</v>
      </c>
      <c r="I993" t="s">
        <v>6195</v>
      </c>
      <c r="J993" t="s">
        <v>6187</v>
      </c>
      <c r="K993">
        <v>0.5</v>
      </c>
      <c r="L993">
        <v>7.77</v>
      </c>
      <c r="M993">
        <v>15.54</v>
      </c>
      <c r="N993" t="s">
        <v>22574</v>
      </c>
      <c r="O993" t="s">
        <v>22575</v>
      </c>
      <c r="P993" t="str">
        <f>_xlfn.XLOOKUP(orders_final[[#This Row],[Customer ID]], customers!$A$1:$A$1001, customers!$I$1:$I$1001, 0)</f>
        <v>No</v>
      </c>
    </row>
    <row r="994" spans="1:16" x14ac:dyDescent="0.3">
      <c r="A994" t="s">
        <v>6096</v>
      </c>
      <c r="B994" s="10">
        <v>44276</v>
      </c>
      <c r="C994" t="s">
        <v>6097</v>
      </c>
      <c r="D994" t="s">
        <v>6164</v>
      </c>
      <c r="E994">
        <v>3</v>
      </c>
      <c r="F994" t="s">
        <v>6098</v>
      </c>
      <c r="G994" t="s">
        <v>22573</v>
      </c>
      <c r="H994" t="s">
        <v>318</v>
      </c>
      <c r="I994" t="s">
        <v>6195</v>
      </c>
      <c r="J994" t="s">
        <v>6186</v>
      </c>
      <c r="K994">
        <v>2.5</v>
      </c>
      <c r="L994">
        <v>36.454999999999998</v>
      </c>
      <c r="M994">
        <v>109.36499999999999</v>
      </c>
      <c r="N994" t="s">
        <v>22574</v>
      </c>
      <c r="O994" t="s">
        <v>22572</v>
      </c>
      <c r="P994" t="str">
        <f>_xlfn.XLOOKUP(orders_final[[#This Row],[Customer ID]], customers!$A$1:$A$1001, customers!$I$1:$I$1001, 0)</f>
        <v>No</v>
      </c>
    </row>
    <row r="995" spans="1:16" x14ac:dyDescent="0.3">
      <c r="A995" t="s">
        <v>6101</v>
      </c>
      <c r="B995" s="10">
        <v>44549</v>
      </c>
      <c r="C995" t="s">
        <v>6102</v>
      </c>
      <c r="D995" t="s">
        <v>6140</v>
      </c>
      <c r="E995">
        <v>6</v>
      </c>
      <c r="F995" t="s">
        <v>6103</v>
      </c>
      <c r="G995" t="s">
        <v>22573</v>
      </c>
      <c r="H995" t="s">
        <v>19</v>
      </c>
      <c r="I995" t="s">
        <v>6193</v>
      </c>
      <c r="J995" t="s">
        <v>6186</v>
      </c>
      <c r="K995">
        <v>1</v>
      </c>
      <c r="L995">
        <v>12.95</v>
      </c>
      <c r="M995">
        <v>77.699999999999989</v>
      </c>
      <c r="N995" t="s">
        <v>22571</v>
      </c>
      <c r="O995" t="s">
        <v>22572</v>
      </c>
      <c r="P995" t="str">
        <f>_xlfn.XLOOKUP(orders_final[[#This Row],[Customer ID]], customers!$A$1:$A$1001, customers!$I$1:$I$1001, 0)</f>
        <v>No</v>
      </c>
    </row>
    <row r="996" spans="1:16" x14ac:dyDescent="0.3">
      <c r="A996" t="s">
        <v>6106</v>
      </c>
      <c r="B996" s="10">
        <v>44244</v>
      </c>
      <c r="C996" t="s">
        <v>6107</v>
      </c>
      <c r="D996" t="s">
        <v>6154</v>
      </c>
      <c r="E996">
        <v>3</v>
      </c>
      <c r="F996" t="s">
        <v>6108</v>
      </c>
      <c r="G996" t="s">
        <v>22573</v>
      </c>
      <c r="H996" t="s">
        <v>318</v>
      </c>
      <c r="I996" t="s">
        <v>6193</v>
      </c>
      <c r="J996" t="s">
        <v>6187</v>
      </c>
      <c r="K996">
        <v>0.2</v>
      </c>
      <c r="L996">
        <v>2.9849999999999999</v>
      </c>
      <c r="M996">
        <v>8.9550000000000001</v>
      </c>
      <c r="N996" t="s">
        <v>22571</v>
      </c>
      <c r="O996" t="s">
        <v>22575</v>
      </c>
      <c r="P996" t="str">
        <f>_xlfn.XLOOKUP(orders_final[[#This Row],[Customer ID]], customers!$A$1:$A$1001, customers!$I$1:$I$1001, 0)</f>
        <v>No</v>
      </c>
    </row>
    <row r="997" spans="1:16" x14ac:dyDescent="0.3">
      <c r="A997" t="s">
        <v>6111</v>
      </c>
      <c r="B997" s="10">
        <v>43836</v>
      </c>
      <c r="C997" t="s">
        <v>6112</v>
      </c>
      <c r="D997" t="s">
        <v>6142</v>
      </c>
      <c r="E997">
        <v>1</v>
      </c>
      <c r="F997" t="s">
        <v>6113</v>
      </c>
      <c r="G997" t="s">
        <v>6114</v>
      </c>
      <c r="H997" t="s">
        <v>19</v>
      </c>
      <c r="I997" t="s">
        <v>6192</v>
      </c>
      <c r="J997" t="s">
        <v>6186</v>
      </c>
      <c r="K997">
        <v>2.5</v>
      </c>
      <c r="L997">
        <v>27.484999999999996</v>
      </c>
      <c r="M997">
        <v>27.484999999999996</v>
      </c>
      <c r="N997" t="s">
        <v>22568</v>
      </c>
      <c r="O997" t="s">
        <v>22572</v>
      </c>
      <c r="P997" t="str">
        <f>_xlfn.XLOOKUP(orders_final[[#This Row],[Customer ID]], customers!$A$1:$A$1001, customers!$I$1:$I$1001, 0)</f>
        <v>No</v>
      </c>
    </row>
    <row r="998" spans="1:16" x14ac:dyDescent="0.3">
      <c r="A998" t="s">
        <v>6117</v>
      </c>
      <c r="B998" s="10">
        <v>44685</v>
      </c>
      <c r="C998" t="s">
        <v>6118</v>
      </c>
      <c r="D998" t="s">
        <v>6146</v>
      </c>
      <c r="E998">
        <v>5</v>
      </c>
      <c r="F998" t="s">
        <v>6119</v>
      </c>
      <c r="G998" t="s">
        <v>22573</v>
      </c>
      <c r="H998" t="s">
        <v>19</v>
      </c>
      <c r="I998" t="s">
        <v>6192</v>
      </c>
      <c r="J998" t="s">
        <v>6188</v>
      </c>
      <c r="K998">
        <v>0.5</v>
      </c>
      <c r="L998">
        <v>5.97</v>
      </c>
      <c r="M998">
        <v>29.849999999999998</v>
      </c>
      <c r="N998" t="s">
        <v>22568</v>
      </c>
      <c r="O998" t="s">
        <v>22569</v>
      </c>
      <c r="P998" t="str">
        <f>_xlfn.XLOOKUP(orders_final[[#This Row],[Customer ID]], customers!$A$1:$A$1001, customers!$I$1:$I$1001, 0)</f>
        <v>No</v>
      </c>
    </row>
    <row r="999" spans="1:16" x14ac:dyDescent="0.3">
      <c r="A999" t="s">
        <v>6122</v>
      </c>
      <c r="B999" s="10">
        <v>43749</v>
      </c>
      <c r="C999" t="s">
        <v>6118</v>
      </c>
      <c r="D999" t="s">
        <v>6157</v>
      </c>
      <c r="E999">
        <v>4</v>
      </c>
      <c r="F999" t="s">
        <v>6119</v>
      </c>
      <c r="G999" t="s">
        <v>22573</v>
      </c>
      <c r="H999" t="s">
        <v>19</v>
      </c>
      <c r="I999" t="s">
        <v>6193</v>
      </c>
      <c r="J999" t="s">
        <v>6188</v>
      </c>
      <c r="K999">
        <v>0.5</v>
      </c>
      <c r="L999">
        <v>6.75</v>
      </c>
      <c r="M999">
        <v>27</v>
      </c>
      <c r="N999" t="s">
        <v>22571</v>
      </c>
      <c r="O999" t="s">
        <v>22569</v>
      </c>
      <c r="P999" t="str">
        <f>_xlfn.XLOOKUP(orders_final[[#This Row],[Customer ID]], customers!$A$1:$A$1001, customers!$I$1:$I$1001, 0)</f>
        <v>No</v>
      </c>
    </row>
    <row r="1000" spans="1:16" x14ac:dyDescent="0.3">
      <c r="A1000" t="s">
        <v>6127</v>
      </c>
      <c r="B1000" s="10">
        <v>44411</v>
      </c>
      <c r="C1000" t="s">
        <v>6128</v>
      </c>
      <c r="D1000" t="s">
        <v>6147</v>
      </c>
      <c r="E1000">
        <v>1</v>
      </c>
      <c r="F1000" t="s">
        <v>6129</v>
      </c>
      <c r="G1000" t="s">
        <v>6130</v>
      </c>
      <c r="H1000" t="s">
        <v>19</v>
      </c>
      <c r="I1000" t="s">
        <v>6193</v>
      </c>
      <c r="J1000" t="s">
        <v>6187</v>
      </c>
      <c r="K1000">
        <v>1</v>
      </c>
      <c r="L1000">
        <v>9.9499999999999993</v>
      </c>
      <c r="M1000">
        <v>9.9499999999999993</v>
      </c>
      <c r="N1000" t="s">
        <v>22571</v>
      </c>
      <c r="O1000" t="s">
        <v>22575</v>
      </c>
      <c r="P1000" t="str">
        <f>_xlfn.XLOOKUP(orders_final[[#This Row],[Customer ID]], customers!$A$1:$A$1001, customers!$I$1:$I$1001, 0)</f>
        <v>No</v>
      </c>
    </row>
    <row r="1001" spans="1:16" x14ac:dyDescent="0.3">
      <c r="A1001" t="s">
        <v>6133</v>
      </c>
      <c r="B1001" s="10">
        <v>44119</v>
      </c>
      <c r="C1001" t="s">
        <v>6134</v>
      </c>
      <c r="D1001" t="s">
        <v>6156</v>
      </c>
      <c r="E1001">
        <v>3</v>
      </c>
      <c r="F1001" t="s">
        <v>6135</v>
      </c>
      <c r="G1001" t="s">
        <v>22573</v>
      </c>
      <c r="H1001" t="s">
        <v>28</v>
      </c>
      <c r="I1001" t="s">
        <v>6194</v>
      </c>
      <c r="J1001" t="s">
        <v>6188</v>
      </c>
      <c r="K1001">
        <v>0.2</v>
      </c>
      <c r="L1001">
        <v>4.125</v>
      </c>
      <c r="M1001">
        <v>12.375</v>
      </c>
      <c r="N1001" t="s">
        <v>22570</v>
      </c>
      <c r="O1001" t="s">
        <v>22569</v>
      </c>
      <c r="P1001" t="str">
        <f>_xlfn.XLOOKUP(orders_final[[#This Row],[Customer ID]], customers!$A$1:$A$1001, customers!$I$1:$I$1001, 0)</f>
        <v>Yes</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6B3E6-283C-4DBF-88F2-BEDE2B2B71F5}">
  <dimension ref="A3:V49"/>
  <sheetViews>
    <sheetView topLeftCell="G1" zoomScale="71" zoomScaleNormal="71" workbookViewId="0">
      <selection activeCell="J39" sqref="J39"/>
    </sheetView>
  </sheetViews>
  <sheetFormatPr defaultRowHeight="14.4" x14ac:dyDescent="0.3"/>
  <cols>
    <col min="1" max="1" width="12.5546875" bestFit="1" customWidth="1"/>
    <col min="2" max="2" width="22.44140625" bestFit="1" customWidth="1"/>
    <col min="3" max="6" width="20.109375" bestFit="1" customWidth="1"/>
    <col min="7" max="7" width="10.88671875" bestFit="1" customWidth="1"/>
    <col min="8" max="10" width="18.88671875" bestFit="1" customWidth="1"/>
    <col min="11" max="11" width="16.44140625" bestFit="1" customWidth="1"/>
    <col min="12" max="12" width="17.5546875" bestFit="1" customWidth="1"/>
  </cols>
  <sheetData>
    <row r="3" spans="1:7" x14ac:dyDescent="0.3">
      <c r="A3" s="9" t="s">
        <v>22590</v>
      </c>
      <c r="C3" s="9" t="s">
        <v>6196</v>
      </c>
    </row>
    <row r="4" spans="1:7" x14ac:dyDescent="0.3">
      <c r="A4" s="9" t="s">
        <v>22588</v>
      </c>
      <c r="B4" s="9" t="s">
        <v>22589</v>
      </c>
      <c r="C4" t="s">
        <v>22571</v>
      </c>
      <c r="D4" t="s">
        <v>22570</v>
      </c>
      <c r="E4" t="s">
        <v>22574</v>
      </c>
      <c r="F4" t="s">
        <v>22568</v>
      </c>
      <c r="G4" t="s">
        <v>22576</v>
      </c>
    </row>
    <row r="5" spans="1:7" x14ac:dyDescent="0.3">
      <c r="A5" t="s">
        <v>22577</v>
      </c>
      <c r="B5" t="s">
        <v>22592</v>
      </c>
      <c r="C5" s="11">
        <v>186.85499999999999</v>
      </c>
      <c r="D5" s="11">
        <v>305.97000000000003</v>
      </c>
      <c r="E5" s="11">
        <v>213.15999999999997</v>
      </c>
      <c r="F5" s="11">
        <v>123</v>
      </c>
      <c r="G5" s="11">
        <v>828.98500000000001</v>
      </c>
    </row>
    <row r="6" spans="1:7" x14ac:dyDescent="0.3">
      <c r="B6" t="s">
        <v>22578</v>
      </c>
      <c r="C6" s="11">
        <v>251.96499999999997</v>
      </c>
      <c r="D6" s="11">
        <v>129.46</v>
      </c>
      <c r="E6" s="11">
        <v>434.03999999999996</v>
      </c>
      <c r="F6" s="11">
        <v>171.93999999999997</v>
      </c>
      <c r="G6" s="11">
        <v>987.40499999999986</v>
      </c>
    </row>
    <row r="7" spans="1:7" x14ac:dyDescent="0.3">
      <c r="B7" t="s">
        <v>22579</v>
      </c>
      <c r="C7" s="11">
        <v>224.94499999999999</v>
      </c>
      <c r="D7" s="11">
        <v>349.12</v>
      </c>
      <c r="E7" s="11">
        <v>321.04000000000002</v>
      </c>
      <c r="F7" s="11">
        <v>126.035</v>
      </c>
      <c r="G7" s="11">
        <v>1021.14</v>
      </c>
    </row>
    <row r="8" spans="1:7" x14ac:dyDescent="0.3">
      <c r="B8" t="s">
        <v>22580</v>
      </c>
      <c r="C8" s="11">
        <v>307.12</v>
      </c>
      <c r="D8" s="11">
        <v>681.07499999999993</v>
      </c>
      <c r="E8" s="11">
        <v>533.70499999999993</v>
      </c>
      <c r="F8" s="11">
        <v>158.85</v>
      </c>
      <c r="G8" s="11">
        <v>1680.7499999999998</v>
      </c>
    </row>
    <row r="9" spans="1:7" x14ac:dyDescent="0.3">
      <c r="B9" t="s">
        <v>22581</v>
      </c>
      <c r="C9" s="11">
        <v>53.664999999999992</v>
      </c>
      <c r="D9" s="11">
        <v>83.025000000000006</v>
      </c>
      <c r="E9" s="11">
        <v>193.83499999999998</v>
      </c>
      <c r="F9" s="11">
        <v>68.039999999999992</v>
      </c>
      <c r="G9" s="11">
        <v>398.56499999999994</v>
      </c>
    </row>
    <row r="10" spans="1:7" x14ac:dyDescent="0.3">
      <c r="B10" t="s">
        <v>22582</v>
      </c>
      <c r="C10" s="11">
        <v>163.01999999999998</v>
      </c>
      <c r="D10" s="11">
        <v>678.3599999999999</v>
      </c>
      <c r="E10" s="11">
        <v>171.04500000000002</v>
      </c>
      <c r="F10" s="11">
        <v>372.255</v>
      </c>
      <c r="G10" s="11">
        <v>1384.6799999999998</v>
      </c>
    </row>
    <row r="11" spans="1:7" x14ac:dyDescent="0.3">
      <c r="B11" t="s">
        <v>22583</v>
      </c>
      <c r="C11" s="11">
        <v>345.02</v>
      </c>
      <c r="D11" s="11">
        <v>273.86999999999995</v>
      </c>
      <c r="E11" s="11">
        <v>184.12999999999997</v>
      </c>
      <c r="F11" s="11">
        <v>201.11499999999998</v>
      </c>
      <c r="G11" s="11">
        <v>1004.1349999999999</v>
      </c>
    </row>
    <row r="12" spans="1:7" x14ac:dyDescent="0.3">
      <c r="B12" t="s">
        <v>22584</v>
      </c>
      <c r="C12" s="11">
        <v>334.89</v>
      </c>
      <c r="D12" s="11">
        <v>70.95</v>
      </c>
      <c r="E12" s="11">
        <v>134.23000000000002</v>
      </c>
      <c r="F12" s="11">
        <v>166.27499999999998</v>
      </c>
      <c r="G12" s="11">
        <v>706.34499999999991</v>
      </c>
    </row>
    <row r="13" spans="1:7" x14ac:dyDescent="0.3">
      <c r="B13" t="s">
        <v>22585</v>
      </c>
      <c r="C13" s="11">
        <v>178.70999999999998</v>
      </c>
      <c r="D13" s="11">
        <v>166.1</v>
      </c>
      <c r="E13" s="11">
        <v>439.30999999999995</v>
      </c>
      <c r="F13" s="11">
        <v>492.9</v>
      </c>
      <c r="G13" s="11">
        <v>1277.02</v>
      </c>
    </row>
    <row r="14" spans="1:7" x14ac:dyDescent="0.3">
      <c r="B14" t="s">
        <v>22586</v>
      </c>
      <c r="C14" s="11">
        <v>301.98500000000001</v>
      </c>
      <c r="D14" s="11">
        <v>153.76499999999999</v>
      </c>
      <c r="E14" s="11">
        <v>215.55499999999998</v>
      </c>
      <c r="F14" s="11">
        <v>213.66499999999999</v>
      </c>
      <c r="G14" s="11">
        <v>884.96999999999991</v>
      </c>
    </row>
    <row r="15" spans="1:7" x14ac:dyDescent="0.3">
      <c r="B15" t="s">
        <v>22587</v>
      </c>
      <c r="C15" s="11">
        <v>312.83499999999998</v>
      </c>
      <c r="D15" s="11">
        <v>63.249999999999993</v>
      </c>
      <c r="E15" s="11">
        <v>350.89500000000004</v>
      </c>
      <c r="F15" s="11">
        <v>96.405000000000001</v>
      </c>
      <c r="G15" s="11">
        <v>823.38499999999999</v>
      </c>
    </row>
    <row r="16" spans="1:7" x14ac:dyDescent="0.3">
      <c r="B16" t="s">
        <v>22593</v>
      </c>
      <c r="C16" s="11">
        <v>265.62</v>
      </c>
      <c r="D16" s="11">
        <v>526.51499999999987</v>
      </c>
      <c r="E16" s="11">
        <v>187.06</v>
      </c>
      <c r="F16" s="11">
        <v>210.58999999999997</v>
      </c>
      <c r="G16" s="11">
        <v>1189.7849999999999</v>
      </c>
    </row>
    <row r="17" spans="1:22" x14ac:dyDescent="0.3">
      <c r="A17" t="s">
        <v>22594</v>
      </c>
      <c r="B17" t="s">
        <v>22592</v>
      </c>
      <c r="C17" s="11">
        <v>47.25</v>
      </c>
      <c r="D17" s="11">
        <v>65.805000000000007</v>
      </c>
      <c r="E17" s="11">
        <v>274.67500000000001</v>
      </c>
      <c r="F17" s="11">
        <v>179.22</v>
      </c>
      <c r="G17" s="11">
        <v>566.95000000000005</v>
      </c>
      <c r="V17" t="s">
        <v>22591</v>
      </c>
    </row>
    <row r="18" spans="1:22" x14ac:dyDescent="0.3">
      <c r="B18" t="s">
        <v>22578</v>
      </c>
      <c r="C18" s="11">
        <v>745.44999999999993</v>
      </c>
      <c r="D18" s="11">
        <v>428.88499999999999</v>
      </c>
      <c r="E18" s="11">
        <v>194.17499999999998</v>
      </c>
      <c r="F18" s="11">
        <v>429.82999999999993</v>
      </c>
      <c r="G18" s="11">
        <v>1798.34</v>
      </c>
    </row>
    <row r="19" spans="1:22" x14ac:dyDescent="0.3">
      <c r="B19" t="s">
        <v>22579</v>
      </c>
      <c r="C19" s="11">
        <v>130.47</v>
      </c>
      <c r="D19" s="11">
        <v>271.48500000000001</v>
      </c>
      <c r="E19" s="11">
        <v>281.20499999999998</v>
      </c>
      <c r="F19" s="11">
        <v>231.63000000000002</v>
      </c>
      <c r="G19" s="11">
        <v>914.79000000000008</v>
      </c>
    </row>
    <row r="20" spans="1:22" x14ac:dyDescent="0.3">
      <c r="B20" t="s">
        <v>22580</v>
      </c>
      <c r="C20" s="11">
        <v>27</v>
      </c>
      <c r="D20" s="11">
        <v>347.26</v>
      </c>
      <c r="E20" s="11">
        <v>147.51</v>
      </c>
      <c r="F20" s="11">
        <v>240.04</v>
      </c>
      <c r="G20" s="11">
        <v>761.81</v>
      </c>
    </row>
    <row r="21" spans="1:22" x14ac:dyDescent="0.3">
      <c r="B21" t="s">
        <v>22581</v>
      </c>
      <c r="C21" s="11">
        <v>255.11499999999995</v>
      </c>
      <c r="D21" s="11">
        <v>541.73</v>
      </c>
      <c r="E21" s="11">
        <v>83.43</v>
      </c>
      <c r="F21" s="11">
        <v>59.079999999999991</v>
      </c>
      <c r="G21" s="11">
        <v>939.35500000000013</v>
      </c>
    </row>
    <row r="22" spans="1:22" x14ac:dyDescent="0.3">
      <c r="B22" t="s">
        <v>22582</v>
      </c>
      <c r="C22" s="11">
        <v>584.78999999999985</v>
      </c>
      <c r="D22" s="11">
        <v>357.42999999999995</v>
      </c>
      <c r="E22" s="11">
        <v>355.34</v>
      </c>
      <c r="F22" s="11">
        <v>140.88</v>
      </c>
      <c r="G22" s="11">
        <v>1438.4399999999996</v>
      </c>
    </row>
    <row r="23" spans="1:22" x14ac:dyDescent="0.3">
      <c r="B23" t="s">
        <v>22583</v>
      </c>
      <c r="C23" s="11">
        <v>430.62</v>
      </c>
      <c r="D23" s="11">
        <v>227.42500000000001</v>
      </c>
      <c r="E23" s="11">
        <v>236.315</v>
      </c>
      <c r="F23" s="11">
        <v>414.58499999999992</v>
      </c>
      <c r="G23" s="11">
        <v>1308.9450000000002</v>
      </c>
    </row>
    <row r="24" spans="1:22" x14ac:dyDescent="0.3">
      <c r="B24" t="s">
        <v>22584</v>
      </c>
      <c r="C24" s="11">
        <v>22.5</v>
      </c>
      <c r="D24" s="11">
        <v>77.72</v>
      </c>
      <c r="E24" s="11">
        <v>60.5</v>
      </c>
      <c r="F24" s="11">
        <v>139.67999999999998</v>
      </c>
      <c r="G24" s="11">
        <v>300.39999999999998</v>
      </c>
    </row>
    <row r="25" spans="1:22" x14ac:dyDescent="0.3">
      <c r="B25" t="s">
        <v>22585</v>
      </c>
      <c r="C25" s="11">
        <v>126.14999999999999</v>
      </c>
      <c r="D25" s="11">
        <v>195.11</v>
      </c>
      <c r="E25" s="11">
        <v>89.13</v>
      </c>
      <c r="F25" s="11">
        <v>302.65999999999997</v>
      </c>
      <c r="G25" s="11">
        <v>713.05</v>
      </c>
    </row>
    <row r="26" spans="1:22" x14ac:dyDescent="0.3">
      <c r="B26" t="s">
        <v>22586</v>
      </c>
      <c r="C26" s="11">
        <v>376.03</v>
      </c>
      <c r="D26" s="11">
        <v>523.24</v>
      </c>
      <c r="E26" s="11">
        <v>440.96499999999997</v>
      </c>
      <c r="F26" s="11">
        <v>174.46999999999997</v>
      </c>
      <c r="G26" s="11">
        <v>1514.7049999999999</v>
      </c>
    </row>
    <row r="27" spans="1:22" x14ac:dyDescent="0.3">
      <c r="B27" t="s">
        <v>22587</v>
      </c>
      <c r="C27" s="11">
        <v>515.17999999999995</v>
      </c>
      <c r="D27" s="11">
        <v>142.56</v>
      </c>
      <c r="E27" s="11">
        <v>347.03999999999996</v>
      </c>
      <c r="F27" s="11">
        <v>104.08499999999999</v>
      </c>
      <c r="G27" s="11">
        <v>1108.865</v>
      </c>
    </row>
    <row r="28" spans="1:22" x14ac:dyDescent="0.3">
      <c r="B28" t="s">
        <v>22593</v>
      </c>
      <c r="C28" s="11">
        <v>95.859999999999985</v>
      </c>
      <c r="D28" s="11">
        <v>484.76</v>
      </c>
      <c r="E28" s="11">
        <v>94.17</v>
      </c>
      <c r="F28" s="11">
        <v>77.10499999999999</v>
      </c>
      <c r="G28" s="11">
        <v>751.89499999999998</v>
      </c>
    </row>
    <row r="29" spans="1:22" x14ac:dyDescent="0.3">
      <c r="A29" t="s">
        <v>22595</v>
      </c>
      <c r="B29" t="s">
        <v>22592</v>
      </c>
      <c r="C29" s="11">
        <v>258.34500000000003</v>
      </c>
      <c r="D29" s="11">
        <v>139.625</v>
      </c>
      <c r="E29" s="11">
        <v>279.52000000000004</v>
      </c>
      <c r="F29" s="11">
        <v>160.19499999999999</v>
      </c>
      <c r="G29" s="11">
        <v>837.68499999999995</v>
      </c>
    </row>
    <row r="30" spans="1:22" x14ac:dyDescent="0.3">
      <c r="B30" t="s">
        <v>22578</v>
      </c>
      <c r="C30" s="11">
        <v>342.2</v>
      </c>
      <c r="D30" s="11">
        <v>284.24999999999994</v>
      </c>
      <c r="E30" s="11">
        <v>251.83</v>
      </c>
      <c r="F30" s="11">
        <v>80.550000000000011</v>
      </c>
      <c r="G30" s="11">
        <v>958.82999999999993</v>
      </c>
    </row>
    <row r="31" spans="1:22" x14ac:dyDescent="0.3">
      <c r="B31" t="s">
        <v>22579</v>
      </c>
      <c r="C31" s="11">
        <v>418.30499999999989</v>
      </c>
      <c r="D31" s="11">
        <v>468.125</v>
      </c>
      <c r="E31" s="11">
        <v>405.05500000000006</v>
      </c>
      <c r="F31" s="11">
        <v>253.15499999999997</v>
      </c>
      <c r="G31" s="11">
        <v>1544.6399999999999</v>
      </c>
    </row>
    <row r="32" spans="1:22" x14ac:dyDescent="0.3">
      <c r="B32" t="s">
        <v>22580</v>
      </c>
      <c r="C32" s="11">
        <v>102.32999999999998</v>
      </c>
      <c r="D32" s="11">
        <v>242.14000000000001</v>
      </c>
      <c r="E32" s="11">
        <v>554.875</v>
      </c>
      <c r="F32" s="11">
        <v>106.23999999999998</v>
      </c>
      <c r="G32" s="11">
        <v>1005.585</v>
      </c>
    </row>
    <row r="33" spans="1:7" x14ac:dyDescent="0.3">
      <c r="B33" t="s">
        <v>22581</v>
      </c>
      <c r="C33" s="11">
        <v>234.71999999999997</v>
      </c>
      <c r="D33" s="11">
        <v>133.08000000000001</v>
      </c>
      <c r="E33" s="11">
        <v>267.2</v>
      </c>
      <c r="F33" s="11">
        <v>272.68999999999994</v>
      </c>
      <c r="G33" s="11">
        <v>907.68999999999994</v>
      </c>
    </row>
    <row r="34" spans="1:7" x14ac:dyDescent="0.3">
      <c r="B34" t="s">
        <v>22582</v>
      </c>
      <c r="C34" s="11">
        <v>430.39</v>
      </c>
      <c r="D34" s="11">
        <v>136.20500000000001</v>
      </c>
      <c r="E34" s="11">
        <v>209.6</v>
      </c>
      <c r="F34" s="11">
        <v>88.334999999999994</v>
      </c>
      <c r="G34" s="11">
        <v>864.53000000000009</v>
      </c>
    </row>
    <row r="35" spans="1:7" x14ac:dyDescent="0.3">
      <c r="B35" t="s">
        <v>22583</v>
      </c>
      <c r="C35" s="11">
        <v>109.005</v>
      </c>
      <c r="D35" s="11">
        <v>393.57499999999999</v>
      </c>
      <c r="E35" s="11">
        <v>61.034999999999997</v>
      </c>
      <c r="F35" s="11">
        <v>199.48999999999998</v>
      </c>
      <c r="G35" s="11">
        <v>763.10500000000002</v>
      </c>
    </row>
    <row r="36" spans="1:7" x14ac:dyDescent="0.3">
      <c r="B36" t="s">
        <v>22584</v>
      </c>
      <c r="C36" s="11">
        <v>287.52499999999998</v>
      </c>
      <c r="D36" s="11">
        <v>288.67</v>
      </c>
      <c r="E36" s="11">
        <v>125.58</v>
      </c>
      <c r="F36" s="11">
        <v>374.13499999999999</v>
      </c>
      <c r="G36" s="11">
        <v>1075.9099999999999</v>
      </c>
    </row>
    <row r="37" spans="1:7" x14ac:dyDescent="0.3">
      <c r="B37" t="s">
        <v>22585</v>
      </c>
      <c r="C37" s="11">
        <v>840.92999999999984</v>
      </c>
      <c r="D37" s="11">
        <v>409.875</v>
      </c>
      <c r="E37" s="11">
        <v>171.32999999999998</v>
      </c>
      <c r="F37" s="11">
        <v>221.43999999999997</v>
      </c>
      <c r="G37" s="11">
        <v>1643.5749999999998</v>
      </c>
    </row>
    <row r="38" spans="1:7" x14ac:dyDescent="0.3">
      <c r="B38" t="s">
        <v>22586</v>
      </c>
      <c r="C38" s="11">
        <v>299.07</v>
      </c>
      <c r="D38" s="11">
        <v>260.32499999999999</v>
      </c>
      <c r="E38" s="11">
        <v>584.64</v>
      </c>
      <c r="F38" s="11">
        <v>256.36500000000001</v>
      </c>
      <c r="G38" s="11">
        <v>1400.3999999999999</v>
      </c>
    </row>
    <row r="39" spans="1:7" x14ac:dyDescent="0.3">
      <c r="B39" t="s">
        <v>22587</v>
      </c>
      <c r="C39" s="11">
        <v>323.32499999999999</v>
      </c>
      <c r="D39" s="11">
        <v>565.57000000000005</v>
      </c>
      <c r="E39" s="11">
        <v>537.80999999999995</v>
      </c>
      <c r="F39" s="11">
        <v>189.47499999999999</v>
      </c>
      <c r="G39" s="11">
        <v>1616.1799999999998</v>
      </c>
    </row>
    <row r="40" spans="1:7" x14ac:dyDescent="0.3">
      <c r="B40" t="s">
        <v>22593</v>
      </c>
      <c r="C40" s="11">
        <v>399.48499999999996</v>
      </c>
      <c r="D40" s="11">
        <v>148.19999999999999</v>
      </c>
      <c r="E40" s="11">
        <v>388.21999999999997</v>
      </c>
      <c r="F40" s="11">
        <v>212.07499999999999</v>
      </c>
      <c r="G40" s="11">
        <v>1147.98</v>
      </c>
    </row>
    <row r="41" spans="1:7" x14ac:dyDescent="0.3">
      <c r="A41" t="s">
        <v>22596</v>
      </c>
      <c r="B41" t="s">
        <v>22592</v>
      </c>
      <c r="C41" s="11">
        <v>112.69499999999999</v>
      </c>
      <c r="D41" s="11">
        <v>166.32</v>
      </c>
      <c r="E41" s="11">
        <v>843.71499999999992</v>
      </c>
      <c r="F41" s="11">
        <v>146.685</v>
      </c>
      <c r="G41" s="11">
        <v>1269.415</v>
      </c>
    </row>
    <row r="42" spans="1:7" x14ac:dyDescent="0.3">
      <c r="B42" t="s">
        <v>22578</v>
      </c>
      <c r="C42" s="11">
        <v>114.87999999999998</v>
      </c>
      <c r="D42" s="11">
        <v>133.815</v>
      </c>
      <c r="E42" s="11">
        <v>91.175000000000011</v>
      </c>
      <c r="F42" s="11">
        <v>53.759999999999991</v>
      </c>
      <c r="G42" s="11">
        <v>393.63</v>
      </c>
    </row>
    <row r="43" spans="1:7" x14ac:dyDescent="0.3">
      <c r="B43" t="s">
        <v>22579</v>
      </c>
      <c r="C43" s="11">
        <v>277.76</v>
      </c>
      <c r="D43" s="11">
        <v>175.41</v>
      </c>
      <c r="E43" s="11">
        <v>462.50999999999993</v>
      </c>
      <c r="F43" s="11">
        <v>399.52499999999998</v>
      </c>
      <c r="G43" s="11">
        <v>1315.2049999999999</v>
      </c>
    </row>
    <row r="44" spans="1:7" x14ac:dyDescent="0.3">
      <c r="B44" t="s">
        <v>22580</v>
      </c>
      <c r="C44" s="11">
        <v>197.89499999999998</v>
      </c>
      <c r="D44" s="11">
        <v>289.755</v>
      </c>
      <c r="E44" s="11">
        <v>88.545000000000002</v>
      </c>
      <c r="F44" s="11">
        <v>200.25499999999997</v>
      </c>
      <c r="G44" s="11">
        <v>776.44999999999993</v>
      </c>
    </row>
    <row r="45" spans="1:7" x14ac:dyDescent="0.3">
      <c r="B45" t="s">
        <v>22581</v>
      </c>
      <c r="C45" s="11">
        <v>193.11499999999998</v>
      </c>
      <c r="D45" s="11">
        <v>212.49499999999998</v>
      </c>
      <c r="E45" s="11">
        <v>292.29000000000002</v>
      </c>
      <c r="F45" s="11">
        <v>304.46999999999997</v>
      </c>
      <c r="G45" s="11">
        <v>1002.3699999999999</v>
      </c>
    </row>
    <row r="46" spans="1:7" x14ac:dyDescent="0.3">
      <c r="B46" t="s">
        <v>22582</v>
      </c>
      <c r="C46" s="11">
        <v>179.79</v>
      </c>
      <c r="D46" s="11">
        <v>426.2</v>
      </c>
      <c r="E46" s="11">
        <v>170.08999999999997</v>
      </c>
      <c r="F46" s="11">
        <v>379.31</v>
      </c>
      <c r="G46" s="11">
        <v>1155.3899999999999</v>
      </c>
    </row>
    <row r="47" spans="1:7" x14ac:dyDescent="0.3">
      <c r="B47" t="s">
        <v>22583</v>
      </c>
      <c r="C47" s="11">
        <v>247.28999999999996</v>
      </c>
      <c r="D47" s="11">
        <v>246.685</v>
      </c>
      <c r="E47" s="11">
        <v>271.05499999999995</v>
      </c>
      <c r="F47" s="11">
        <v>141.69999999999999</v>
      </c>
      <c r="G47" s="11">
        <v>906.73</v>
      </c>
    </row>
    <row r="48" spans="1:7" x14ac:dyDescent="0.3">
      <c r="B48" t="s">
        <v>22584</v>
      </c>
      <c r="C48" s="11">
        <v>116.39499999999998</v>
      </c>
      <c r="D48" s="11">
        <v>41.25</v>
      </c>
      <c r="E48" s="11">
        <v>15.54</v>
      </c>
      <c r="F48" s="11">
        <v>71.06</v>
      </c>
      <c r="G48" s="11">
        <v>244.24499999999998</v>
      </c>
    </row>
    <row r="49" spans="1:7" x14ac:dyDescent="0.3">
      <c r="A49" t="s">
        <v>22576</v>
      </c>
      <c r="C49" s="11">
        <v>11768.495000000003</v>
      </c>
      <c r="D49" s="11">
        <v>12306.440000000002</v>
      </c>
      <c r="E49" s="11">
        <v>12054.075000000003</v>
      </c>
      <c r="F49" s="11">
        <v>9005.244999999999</v>
      </c>
      <c r="G49" s="11">
        <v>45134.255000000005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EE06D-BF22-4BB7-BF5D-B475F6E44A84}">
  <dimension ref="A3:V17"/>
  <sheetViews>
    <sheetView topLeftCell="A3" zoomScale="71" zoomScaleNormal="71" workbookViewId="0">
      <selection activeCell="I29" sqref="I29"/>
    </sheetView>
  </sheetViews>
  <sheetFormatPr defaultRowHeight="14.4" x14ac:dyDescent="0.3"/>
  <cols>
    <col min="1" max="1" width="14.77734375" bestFit="1" customWidth="1"/>
    <col min="2" max="4" width="11.6640625" bestFit="1" customWidth="1"/>
    <col min="5" max="6" width="20.109375" bestFit="1" customWidth="1"/>
    <col min="7" max="7" width="10.88671875" bestFit="1" customWidth="1"/>
    <col min="8" max="10" width="18.88671875" bestFit="1" customWidth="1"/>
    <col min="11" max="11" width="16.44140625" bestFit="1" customWidth="1"/>
    <col min="12" max="12" width="17.5546875" bestFit="1" customWidth="1"/>
  </cols>
  <sheetData>
    <row r="3" spans="1:2" x14ac:dyDescent="0.3">
      <c r="A3" s="9" t="s">
        <v>7</v>
      </c>
      <c r="B3" t="s">
        <v>22590</v>
      </c>
    </row>
    <row r="4" spans="1:2" x14ac:dyDescent="0.3">
      <c r="A4" t="s">
        <v>28</v>
      </c>
      <c r="B4" s="12">
        <v>2798.5050000000001</v>
      </c>
    </row>
    <row r="5" spans="1:2" x14ac:dyDescent="0.3">
      <c r="A5" t="s">
        <v>318</v>
      </c>
      <c r="B5" s="12">
        <v>6696.8649999999989</v>
      </c>
    </row>
    <row r="6" spans="1:2" x14ac:dyDescent="0.3">
      <c r="A6" t="s">
        <v>19</v>
      </c>
      <c r="B6" s="12">
        <v>35638.88499999998</v>
      </c>
    </row>
    <row r="7" spans="1:2" x14ac:dyDescent="0.3">
      <c r="A7" t="s">
        <v>22576</v>
      </c>
      <c r="B7" s="12">
        <v>45134.254999999976</v>
      </c>
    </row>
    <row r="17" spans="22:22" x14ac:dyDescent="0.3">
      <c r="V17" t="s">
        <v>22591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E689A-2F2A-4267-B9E5-F988BD06EC6E}">
  <dimension ref="A3:V17"/>
  <sheetViews>
    <sheetView topLeftCell="E1" zoomScale="71" zoomScaleNormal="71" workbookViewId="0">
      <selection activeCell="F28" sqref="F28"/>
    </sheetView>
  </sheetViews>
  <sheetFormatPr defaultRowHeight="14.4" x14ac:dyDescent="0.3"/>
  <cols>
    <col min="1" max="1" width="18.44140625" bestFit="1" customWidth="1"/>
    <col min="2" max="4" width="11.6640625" bestFit="1" customWidth="1"/>
    <col min="5" max="6" width="20.109375" bestFit="1" customWidth="1"/>
    <col min="7" max="7" width="10.88671875" bestFit="1" customWidth="1"/>
    <col min="8" max="10" width="18.88671875" bestFit="1" customWidth="1"/>
    <col min="11" max="11" width="16.44140625" bestFit="1" customWidth="1"/>
    <col min="12" max="12" width="17.5546875" bestFit="1" customWidth="1"/>
  </cols>
  <sheetData>
    <row r="3" spans="1:2" x14ac:dyDescent="0.3">
      <c r="A3" s="9" t="s">
        <v>4</v>
      </c>
      <c r="B3" t="s">
        <v>22590</v>
      </c>
    </row>
    <row r="4" spans="1:2" x14ac:dyDescent="0.3">
      <c r="A4" t="s">
        <v>3753</v>
      </c>
      <c r="B4" s="13">
        <v>278.01</v>
      </c>
    </row>
    <row r="5" spans="1:2" x14ac:dyDescent="0.3">
      <c r="A5" t="s">
        <v>1598</v>
      </c>
      <c r="B5" s="13">
        <v>281.67499999999995</v>
      </c>
    </row>
    <row r="6" spans="1:2" x14ac:dyDescent="0.3">
      <c r="A6" t="s">
        <v>2587</v>
      </c>
      <c r="B6" s="13">
        <v>289.11</v>
      </c>
    </row>
    <row r="7" spans="1:2" x14ac:dyDescent="0.3">
      <c r="A7" t="s">
        <v>5765</v>
      </c>
      <c r="B7" s="13">
        <v>307.04499999999996</v>
      </c>
    </row>
    <row r="8" spans="1:2" x14ac:dyDescent="0.3">
      <c r="A8" t="s">
        <v>5114</v>
      </c>
      <c r="B8" s="13">
        <v>317.06999999999994</v>
      </c>
    </row>
    <row r="9" spans="1:2" x14ac:dyDescent="0.3">
      <c r="A9" t="s">
        <v>22576</v>
      </c>
      <c r="B9" s="13">
        <v>1472.9099999999999</v>
      </c>
    </row>
    <row r="17" spans="22:22" x14ac:dyDescent="0.3">
      <c r="V17" t="s">
        <v>22591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815EB-A3F5-49AF-9FCE-FA075FE687B3}">
  <dimension ref="A1:A2"/>
  <sheetViews>
    <sheetView showGridLines="0" tabSelected="1" zoomScale="57" workbookViewId="0">
      <selection activeCell="AD27" sqref="AD27"/>
    </sheetView>
  </sheetViews>
  <sheetFormatPr defaultRowHeight="14.4" x14ac:dyDescent="0.3"/>
  <cols>
    <col min="1" max="1" width="1.77734375" customWidth="1"/>
  </cols>
  <sheetData>
    <row r="1" ht="4.95" customHeight="1" x14ac:dyDescent="0.3"/>
    <row r="2"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XFD1001"/>
  <sheetViews>
    <sheetView zoomScale="115" zoomScaleNormal="115" workbookViewId="0">
      <selection activeCell="B2" sqref="B2"/>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4.33203125" bestFit="1" customWidth="1"/>
    <col min="9" max="9" width="12.6640625" customWidth="1"/>
    <col min="10" max="10" width="11.6640625" customWidth="1"/>
    <col min="11" max="11" width="5.88671875" bestFit="1" customWidth="1"/>
    <col min="12" max="12" width="10.77734375" customWidth="1"/>
    <col min="13" max="13" width="8.21875" bestFit="1" customWidth="1"/>
    <col min="14" max="14" width="18.109375" customWidth="1"/>
    <col min="15" max="15" width="17.21875" customWidth="1"/>
    <col min="16" max="24" width="10" customWidth="1"/>
    <col min="25" max="114" width="11" customWidth="1"/>
    <col min="115" max="1014" width="12.109375" customWidth="1"/>
    <col min="1015" max="10014" width="13.109375" customWidth="1"/>
    <col min="10015" max="16384" width="14.21875" customWidth="1"/>
  </cols>
  <sheetData>
    <row r="1" spans="1:16384" s="4" customFormat="1" x14ac:dyDescent="0.3">
      <c r="A1" s="3" t="s">
        <v>0</v>
      </c>
      <c r="B1" s="3" t="s">
        <v>1</v>
      </c>
      <c r="C1" s="3" t="s">
        <v>3</v>
      </c>
      <c r="D1" s="3" t="s">
        <v>11</v>
      </c>
      <c r="E1" s="3" t="s">
        <v>14</v>
      </c>
      <c r="F1" s="3" t="s">
        <v>4</v>
      </c>
      <c r="G1" s="3" t="s">
        <v>2</v>
      </c>
      <c r="H1" s="3" t="s">
        <v>7</v>
      </c>
      <c r="I1" s="3" t="s">
        <v>9</v>
      </c>
      <c r="J1" s="3" t="s">
        <v>10</v>
      </c>
      <c r="K1" s="3" t="s">
        <v>12</v>
      </c>
      <c r="L1" s="7" t="s">
        <v>13</v>
      </c>
      <c r="M1" s="7" t="s">
        <v>15</v>
      </c>
      <c r="N1" s="4" t="s">
        <v>6196</v>
      </c>
      <c r="O1" s="4" t="s">
        <v>22567</v>
      </c>
      <c r="P1" s="4" t="s">
        <v>6198</v>
      </c>
      <c r="Q1" s="4" t="s">
        <v>6199</v>
      </c>
      <c r="R1" s="4" t="s">
        <v>6200</v>
      </c>
      <c r="S1" s="4" t="s">
        <v>6201</v>
      </c>
      <c r="T1" s="4" t="s">
        <v>6202</v>
      </c>
      <c r="U1" s="4" t="s">
        <v>6203</v>
      </c>
      <c r="V1" s="4" t="s">
        <v>6204</v>
      </c>
      <c r="W1" s="4" t="s">
        <v>6205</v>
      </c>
      <c r="X1" s="4" t="s">
        <v>6206</v>
      </c>
      <c r="Y1" s="4" t="s">
        <v>6207</v>
      </c>
      <c r="Z1" s="4" t="s">
        <v>6208</v>
      </c>
      <c r="AA1" s="4" t="s">
        <v>6209</v>
      </c>
      <c r="AB1" s="4" t="s">
        <v>6210</v>
      </c>
      <c r="AC1" s="4" t="s">
        <v>6211</v>
      </c>
      <c r="AD1" s="4" t="s">
        <v>6212</v>
      </c>
      <c r="AE1" s="4" t="s">
        <v>6213</v>
      </c>
      <c r="AF1" s="4" t="s">
        <v>6214</v>
      </c>
      <c r="AG1" s="4" t="s">
        <v>6215</v>
      </c>
      <c r="AH1" s="4" t="s">
        <v>6216</v>
      </c>
      <c r="AI1" s="4" t="s">
        <v>6217</v>
      </c>
      <c r="AJ1" s="4" t="s">
        <v>6218</v>
      </c>
      <c r="AK1" s="4" t="s">
        <v>6219</v>
      </c>
      <c r="AL1" s="4" t="s">
        <v>6220</v>
      </c>
      <c r="AM1" s="4" t="s">
        <v>6221</v>
      </c>
      <c r="AN1" s="4" t="s">
        <v>6222</v>
      </c>
      <c r="AO1" s="4" t="s">
        <v>6223</v>
      </c>
      <c r="AP1" s="4" t="s">
        <v>6224</v>
      </c>
      <c r="AQ1" s="4" t="s">
        <v>6225</v>
      </c>
      <c r="AR1" s="4" t="s">
        <v>6226</v>
      </c>
      <c r="AS1" s="4" t="s">
        <v>6227</v>
      </c>
      <c r="AT1" s="4" t="s">
        <v>6228</v>
      </c>
      <c r="AU1" s="4" t="s">
        <v>6229</v>
      </c>
      <c r="AV1" s="4" t="s">
        <v>6230</v>
      </c>
      <c r="AW1" s="4" t="s">
        <v>6231</v>
      </c>
      <c r="AX1" s="4" t="s">
        <v>6232</v>
      </c>
      <c r="AY1" s="4" t="s">
        <v>6233</v>
      </c>
      <c r="AZ1" s="4" t="s">
        <v>6234</v>
      </c>
      <c r="BA1" s="4" t="s">
        <v>6235</v>
      </c>
      <c r="BB1" s="4" t="s">
        <v>6236</v>
      </c>
      <c r="BC1" s="4" t="s">
        <v>6237</v>
      </c>
      <c r="BD1" s="4" t="s">
        <v>6238</v>
      </c>
      <c r="BE1" s="4" t="s">
        <v>6239</v>
      </c>
      <c r="BF1" s="4" t="s">
        <v>6240</v>
      </c>
      <c r="BG1" s="4" t="s">
        <v>6241</v>
      </c>
      <c r="BH1" s="4" t="s">
        <v>6242</v>
      </c>
      <c r="BI1" s="4" t="s">
        <v>6243</v>
      </c>
      <c r="BJ1" s="4" t="s">
        <v>6244</v>
      </c>
      <c r="BK1" s="4" t="s">
        <v>6245</v>
      </c>
      <c r="BL1" s="4" t="s">
        <v>6246</v>
      </c>
      <c r="BM1" s="4" t="s">
        <v>6247</v>
      </c>
      <c r="BN1" s="4" t="s">
        <v>6248</v>
      </c>
      <c r="BO1" s="4" t="s">
        <v>6249</v>
      </c>
      <c r="BP1" s="4" t="s">
        <v>6250</v>
      </c>
      <c r="BQ1" s="4" t="s">
        <v>6251</v>
      </c>
      <c r="BR1" s="4" t="s">
        <v>6252</v>
      </c>
      <c r="BS1" s="4" t="s">
        <v>6253</v>
      </c>
      <c r="BT1" s="4" t="s">
        <v>6254</v>
      </c>
      <c r="BU1" s="4" t="s">
        <v>6255</v>
      </c>
      <c r="BV1" s="4" t="s">
        <v>6256</v>
      </c>
      <c r="BW1" s="4" t="s">
        <v>6257</v>
      </c>
      <c r="BX1" s="4" t="s">
        <v>6258</v>
      </c>
      <c r="BY1" s="4" t="s">
        <v>6259</v>
      </c>
      <c r="BZ1" s="4" t="s">
        <v>6260</v>
      </c>
      <c r="CA1" s="4" t="s">
        <v>6261</v>
      </c>
      <c r="CB1" s="4" t="s">
        <v>6262</v>
      </c>
      <c r="CC1" s="4" t="s">
        <v>6263</v>
      </c>
      <c r="CD1" s="4" t="s">
        <v>6264</v>
      </c>
      <c r="CE1" s="4" t="s">
        <v>6265</v>
      </c>
      <c r="CF1" s="4" t="s">
        <v>6266</v>
      </c>
      <c r="CG1" s="4" t="s">
        <v>6267</v>
      </c>
      <c r="CH1" s="4" t="s">
        <v>6268</v>
      </c>
      <c r="CI1" s="4" t="s">
        <v>6269</v>
      </c>
      <c r="CJ1" s="4" t="s">
        <v>6270</v>
      </c>
      <c r="CK1" s="4" t="s">
        <v>6271</v>
      </c>
      <c r="CL1" s="4" t="s">
        <v>6272</v>
      </c>
      <c r="CM1" s="4" t="s">
        <v>6273</v>
      </c>
      <c r="CN1" s="4" t="s">
        <v>6274</v>
      </c>
      <c r="CO1" s="4" t="s">
        <v>6275</v>
      </c>
      <c r="CP1" s="4" t="s">
        <v>6276</v>
      </c>
      <c r="CQ1" s="4" t="s">
        <v>6277</v>
      </c>
      <c r="CR1" s="4" t="s">
        <v>6278</v>
      </c>
      <c r="CS1" s="4" t="s">
        <v>6279</v>
      </c>
      <c r="CT1" s="4" t="s">
        <v>6280</v>
      </c>
      <c r="CU1" s="4" t="s">
        <v>6281</v>
      </c>
      <c r="CV1" s="4" t="s">
        <v>6282</v>
      </c>
      <c r="CW1" s="4" t="s">
        <v>6283</v>
      </c>
      <c r="CX1" s="4" t="s">
        <v>6284</v>
      </c>
      <c r="CY1" s="4" t="s">
        <v>6285</v>
      </c>
      <c r="CZ1" s="4" t="s">
        <v>6286</v>
      </c>
      <c r="DA1" s="4" t="s">
        <v>6287</v>
      </c>
      <c r="DB1" s="4" t="s">
        <v>6288</v>
      </c>
      <c r="DC1" s="4" t="s">
        <v>6289</v>
      </c>
      <c r="DD1" s="4" t="s">
        <v>6290</v>
      </c>
      <c r="DE1" s="4" t="s">
        <v>6291</v>
      </c>
      <c r="DF1" s="4" t="s">
        <v>6292</v>
      </c>
      <c r="DG1" s="4" t="s">
        <v>6293</v>
      </c>
      <c r="DH1" s="4" t="s">
        <v>6294</v>
      </c>
      <c r="DI1" s="4" t="s">
        <v>6295</v>
      </c>
      <c r="DJ1" s="4" t="s">
        <v>6296</v>
      </c>
      <c r="DK1" s="4" t="s">
        <v>6297</v>
      </c>
      <c r="DL1" s="4" t="s">
        <v>6298</v>
      </c>
      <c r="DM1" s="4" t="s">
        <v>6299</v>
      </c>
      <c r="DN1" s="4" t="s">
        <v>6300</v>
      </c>
      <c r="DO1" s="4" t="s">
        <v>6301</v>
      </c>
      <c r="DP1" s="4" t="s">
        <v>6302</v>
      </c>
      <c r="DQ1" s="4" t="s">
        <v>6303</v>
      </c>
      <c r="DR1" s="4" t="s">
        <v>6304</v>
      </c>
      <c r="DS1" s="4" t="s">
        <v>6305</v>
      </c>
      <c r="DT1" s="4" t="s">
        <v>6306</v>
      </c>
      <c r="DU1" s="4" t="s">
        <v>6307</v>
      </c>
      <c r="DV1" s="4" t="s">
        <v>6308</v>
      </c>
      <c r="DW1" s="4" t="s">
        <v>6309</v>
      </c>
      <c r="DX1" s="4" t="s">
        <v>6310</v>
      </c>
      <c r="DY1" s="4" t="s">
        <v>6311</v>
      </c>
      <c r="DZ1" s="4" t="s">
        <v>6312</v>
      </c>
      <c r="EA1" s="4" t="s">
        <v>6313</v>
      </c>
      <c r="EB1" s="4" t="s">
        <v>6314</v>
      </c>
      <c r="EC1" s="4" t="s">
        <v>6315</v>
      </c>
      <c r="ED1" s="4" t="s">
        <v>6316</v>
      </c>
      <c r="EE1" s="4" t="s">
        <v>6317</v>
      </c>
      <c r="EF1" s="4" t="s">
        <v>6318</v>
      </c>
      <c r="EG1" s="4" t="s">
        <v>6319</v>
      </c>
      <c r="EH1" s="4" t="s">
        <v>6320</v>
      </c>
      <c r="EI1" s="4" t="s">
        <v>6321</v>
      </c>
      <c r="EJ1" s="4" t="s">
        <v>6322</v>
      </c>
      <c r="EK1" s="4" t="s">
        <v>6323</v>
      </c>
      <c r="EL1" s="4" t="s">
        <v>6324</v>
      </c>
      <c r="EM1" s="4" t="s">
        <v>6325</v>
      </c>
      <c r="EN1" s="4" t="s">
        <v>6326</v>
      </c>
      <c r="EO1" s="4" t="s">
        <v>6327</v>
      </c>
      <c r="EP1" s="4" t="s">
        <v>6328</v>
      </c>
      <c r="EQ1" s="4" t="s">
        <v>6329</v>
      </c>
      <c r="ER1" s="4" t="s">
        <v>6330</v>
      </c>
      <c r="ES1" s="4" t="s">
        <v>6331</v>
      </c>
      <c r="ET1" s="4" t="s">
        <v>6332</v>
      </c>
      <c r="EU1" s="4" t="s">
        <v>6333</v>
      </c>
      <c r="EV1" s="4" t="s">
        <v>6334</v>
      </c>
      <c r="EW1" s="4" t="s">
        <v>6335</v>
      </c>
      <c r="EX1" s="4" t="s">
        <v>6336</v>
      </c>
      <c r="EY1" s="4" t="s">
        <v>6337</v>
      </c>
      <c r="EZ1" s="4" t="s">
        <v>6338</v>
      </c>
      <c r="FA1" s="4" t="s">
        <v>6339</v>
      </c>
      <c r="FB1" s="4" t="s">
        <v>6340</v>
      </c>
      <c r="FC1" s="4" t="s">
        <v>6341</v>
      </c>
      <c r="FD1" s="4" t="s">
        <v>6342</v>
      </c>
      <c r="FE1" s="4" t="s">
        <v>6343</v>
      </c>
      <c r="FF1" s="4" t="s">
        <v>6344</v>
      </c>
      <c r="FG1" s="4" t="s">
        <v>6345</v>
      </c>
      <c r="FH1" s="4" t="s">
        <v>6346</v>
      </c>
      <c r="FI1" s="4" t="s">
        <v>6347</v>
      </c>
      <c r="FJ1" s="4" t="s">
        <v>6348</v>
      </c>
      <c r="FK1" s="4" t="s">
        <v>6349</v>
      </c>
      <c r="FL1" s="4" t="s">
        <v>6350</v>
      </c>
      <c r="FM1" s="4" t="s">
        <v>6351</v>
      </c>
      <c r="FN1" s="4" t="s">
        <v>6352</v>
      </c>
      <c r="FO1" s="4" t="s">
        <v>6353</v>
      </c>
      <c r="FP1" s="4" t="s">
        <v>6354</v>
      </c>
      <c r="FQ1" s="4" t="s">
        <v>6355</v>
      </c>
      <c r="FR1" s="4" t="s">
        <v>6356</v>
      </c>
      <c r="FS1" s="4" t="s">
        <v>6357</v>
      </c>
      <c r="FT1" s="4" t="s">
        <v>6358</v>
      </c>
      <c r="FU1" s="4" t="s">
        <v>6359</v>
      </c>
      <c r="FV1" s="4" t="s">
        <v>6360</v>
      </c>
      <c r="FW1" s="4" t="s">
        <v>6361</v>
      </c>
      <c r="FX1" s="4" t="s">
        <v>6362</v>
      </c>
      <c r="FY1" s="4" t="s">
        <v>6363</v>
      </c>
      <c r="FZ1" s="4" t="s">
        <v>6364</v>
      </c>
      <c r="GA1" s="4" t="s">
        <v>6365</v>
      </c>
      <c r="GB1" s="4" t="s">
        <v>6366</v>
      </c>
      <c r="GC1" s="4" t="s">
        <v>6367</v>
      </c>
      <c r="GD1" s="4" t="s">
        <v>6368</v>
      </c>
      <c r="GE1" s="4" t="s">
        <v>6369</v>
      </c>
      <c r="GF1" s="4" t="s">
        <v>6370</v>
      </c>
      <c r="GG1" s="4" t="s">
        <v>6371</v>
      </c>
      <c r="GH1" s="4" t="s">
        <v>6372</v>
      </c>
      <c r="GI1" s="4" t="s">
        <v>6373</v>
      </c>
      <c r="GJ1" s="4" t="s">
        <v>6374</v>
      </c>
      <c r="GK1" s="4" t="s">
        <v>6375</v>
      </c>
      <c r="GL1" s="4" t="s">
        <v>6376</v>
      </c>
      <c r="GM1" s="4" t="s">
        <v>6377</v>
      </c>
      <c r="GN1" s="4" t="s">
        <v>6378</v>
      </c>
      <c r="GO1" s="4" t="s">
        <v>6379</v>
      </c>
      <c r="GP1" s="4" t="s">
        <v>6380</v>
      </c>
      <c r="GQ1" s="4" t="s">
        <v>6381</v>
      </c>
      <c r="GR1" s="4" t="s">
        <v>6382</v>
      </c>
      <c r="GS1" s="4" t="s">
        <v>6383</v>
      </c>
      <c r="GT1" s="4" t="s">
        <v>6384</v>
      </c>
      <c r="GU1" s="4" t="s">
        <v>6385</v>
      </c>
      <c r="GV1" s="4" t="s">
        <v>6386</v>
      </c>
      <c r="GW1" s="4" t="s">
        <v>6387</v>
      </c>
      <c r="GX1" s="4" t="s">
        <v>6388</v>
      </c>
      <c r="GY1" s="4" t="s">
        <v>6389</v>
      </c>
      <c r="GZ1" s="4" t="s">
        <v>6390</v>
      </c>
      <c r="HA1" s="4" t="s">
        <v>6391</v>
      </c>
      <c r="HB1" s="4" t="s">
        <v>6392</v>
      </c>
      <c r="HC1" s="4" t="s">
        <v>6393</v>
      </c>
      <c r="HD1" s="4" t="s">
        <v>6394</v>
      </c>
      <c r="HE1" s="4" t="s">
        <v>6395</v>
      </c>
      <c r="HF1" s="4" t="s">
        <v>6396</v>
      </c>
      <c r="HG1" s="4" t="s">
        <v>6397</v>
      </c>
      <c r="HH1" s="4" t="s">
        <v>6398</v>
      </c>
      <c r="HI1" s="4" t="s">
        <v>6399</v>
      </c>
      <c r="HJ1" s="4" t="s">
        <v>6400</v>
      </c>
      <c r="HK1" s="4" t="s">
        <v>6401</v>
      </c>
      <c r="HL1" s="4" t="s">
        <v>6402</v>
      </c>
      <c r="HM1" s="4" t="s">
        <v>6403</v>
      </c>
      <c r="HN1" s="4" t="s">
        <v>6404</v>
      </c>
      <c r="HO1" s="4" t="s">
        <v>6405</v>
      </c>
      <c r="HP1" s="4" t="s">
        <v>6406</v>
      </c>
      <c r="HQ1" s="4" t="s">
        <v>6407</v>
      </c>
      <c r="HR1" s="4" t="s">
        <v>6408</v>
      </c>
      <c r="HS1" s="4" t="s">
        <v>6409</v>
      </c>
      <c r="HT1" s="4" t="s">
        <v>6410</v>
      </c>
      <c r="HU1" s="4" t="s">
        <v>6411</v>
      </c>
      <c r="HV1" s="4" t="s">
        <v>6412</v>
      </c>
      <c r="HW1" s="4" t="s">
        <v>6413</v>
      </c>
      <c r="HX1" s="4" t="s">
        <v>6414</v>
      </c>
      <c r="HY1" s="4" t="s">
        <v>6415</v>
      </c>
      <c r="HZ1" s="4" t="s">
        <v>6416</v>
      </c>
      <c r="IA1" s="4" t="s">
        <v>6417</v>
      </c>
      <c r="IB1" s="4" t="s">
        <v>6418</v>
      </c>
      <c r="IC1" s="4" t="s">
        <v>6419</v>
      </c>
      <c r="ID1" s="4" t="s">
        <v>6420</v>
      </c>
      <c r="IE1" s="4" t="s">
        <v>6421</v>
      </c>
      <c r="IF1" s="4" t="s">
        <v>6422</v>
      </c>
      <c r="IG1" s="4" t="s">
        <v>6423</v>
      </c>
      <c r="IH1" s="4" t="s">
        <v>6424</v>
      </c>
      <c r="II1" s="4" t="s">
        <v>6425</v>
      </c>
      <c r="IJ1" s="4" t="s">
        <v>6426</v>
      </c>
      <c r="IK1" s="4" t="s">
        <v>6427</v>
      </c>
      <c r="IL1" s="4" t="s">
        <v>6428</v>
      </c>
      <c r="IM1" s="4" t="s">
        <v>6429</v>
      </c>
      <c r="IN1" s="4" t="s">
        <v>6430</v>
      </c>
      <c r="IO1" s="4" t="s">
        <v>6431</v>
      </c>
      <c r="IP1" s="4" t="s">
        <v>6432</v>
      </c>
      <c r="IQ1" s="4" t="s">
        <v>6433</v>
      </c>
      <c r="IR1" s="4" t="s">
        <v>6434</v>
      </c>
      <c r="IS1" s="4" t="s">
        <v>6435</v>
      </c>
      <c r="IT1" s="4" t="s">
        <v>6436</v>
      </c>
      <c r="IU1" s="4" t="s">
        <v>6437</v>
      </c>
      <c r="IV1" s="4" t="s">
        <v>6438</v>
      </c>
      <c r="IW1" s="4" t="s">
        <v>6439</v>
      </c>
      <c r="IX1" s="4" t="s">
        <v>6440</v>
      </c>
      <c r="IY1" s="4" t="s">
        <v>6441</v>
      </c>
      <c r="IZ1" s="4" t="s">
        <v>6442</v>
      </c>
      <c r="JA1" s="4" t="s">
        <v>6443</v>
      </c>
      <c r="JB1" s="4" t="s">
        <v>6444</v>
      </c>
      <c r="JC1" s="4" t="s">
        <v>6445</v>
      </c>
      <c r="JD1" s="4" t="s">
        <v>6446</v>
      </c>
      <c r="JE1" s="4" t="s">
        <v>6447</v>
      </c>
      <c r="JF1" s="4" t="s">
        <v>6448</v>
      </c>
      <c r="JG1" s="4" t="s">
        <v>6449</v>
      </c>
      <c r="JH1" s="4" t="s">
        <v>6450</v>
      </c>
      <c r="JI1" s="4" t="s">
        <v>6451</v>
      </c>
      <c r="JJ1" s="4" t="s">
        <v>6452</v>
      </c>
      <c r="JK1" s="4" t="s">
        <v>6453</v>
      </c>
      <c r="JL1" s="4" t="s">
        <v>6454</v>
      </c>
      <c r="JM1" s="4" t="s">
        <v>6455</v>
      </c>
      <c r="JN1" s="4" t="s">
        <v>6456</v>
      </c>
      <c r="JO1" s="4" t="s">
        <v>6457</v>
      </c>
      <c r="JP1" s="4" t="s">
        <v>6458</v>
      </c>
      <c r="JQ1" s="4" t="s">
        <v>6459</v>
      </c>
      <c r="JR1" s="4" t="s">
        <v>6460</v>
      </c>
      <c r="JS1" s="4" t="s">
        <v>6461</v>
      </c>
      <c r="JT1" s="4" t="s">
        <v>6462</v>
      </c>
      <c r="JU1" s="4" t="s">
        <v>6463</v>
      </c>
      <c r="JV1" s="4" t="s">
        <v>6464</v>
      </c>
      <c r="JW1" s="4" t="s">
        <v>6465</v>
      </c>
      <c r="JX1" s="4" t="s">
        <v>6466</v>
      </c>
      <c r="JY1" s="4" t="s">
        <v>6467</v>
      </c>
      <c r="JZ1" s="4" t="s">
        <v>6468</v>
      </c>
      <c r="KA1" s="4" t="s">
        <v>6469</v>
      </c>
      <c r="KB1" s="4" t="s">
        <v>6470</v>
      </c>
      <c r="KC1" s="4" t="s">
        <v>6471</v>
      </c>
      <c r="KD1" s="4" t="s">
        <v>6472</v>
      </c>
      <c r="KE1" s="4" t="s">
        <v>6473</v>
      </c>
      <c r="KF1" s="4" t="s">
        <v>6474</v>
      </c>
      <c r="KG1" s="4" t="s">
        <v>6475</v>
      </c>
      <c r="KH1" s="4" t="s">
        <v>6476</v>
      </c>
      <c r="KI1" s="4" t="s">
        <v>6477</v>
      </c>
      <c r="KJ1" s="4" t="s">
        <v>6478</v>
      </c>
      <c r="KK1" s="4" t="s">
        <v>6479</v>
      </c>
      <c r="KL1" s="4" t="s">
        <v>6480</v>
      </c>
      <c r="KM1" s="4" t="s">
        <v>6481</v>
      </c>
      <c r="KN1" s="4" t="s">
        <v>6482</v>
      </c>
      <c r="KO1" s="4" t="s">
        <v>6483</v>
      </c>
      <c r="KP1" s="4" t="s">
        <v>6484</v>
      </c>
      <c r="KQ1" s="4" t="s">
        <v>6485</v>
      </c>
      <c r="KR1" s="4" t="s">
        <v>6486</v>
      </c>
      <c r="KS1" s="4" t="s">
        <v>6487</v>
      </c>
      <c r="KT1" s="4" t="s">
        <v>6488</v>
      </c>
      <c r="KU1" s="4" t="s">
        <v>6489</v>
      </c>
      <c r="KV1" s="4" t="s">
        <v>6490</v>
      </c>
      <c r="KW1" s="4" t="s">
        <v>6491</v>
      </c>
      <c r="KX1" s="4" t="s">
        <v>6492</v>
      </c>
      <c r="KY1" s="4" t="s">
        <v>6493</v>
      </c>
      <c r="KZ1" s="4" t="s">
        <v>6494</v>
      </c>
      <c r="LA1" s="4" t="s">
        <v>6495</v>
      </c>
      <c r="LB1" s="4" t="s">
        <v>6496</v>
      </c>
      <c r="LC1" s="4" t="s">
        <v>6497</v>
      </c>
      <c r="LD1" s="4" t="s">
        <v>6498</v>
      </c>
      <c r="LE1" s="4" t="s">
        <v>6499</v>
      </c>
      <c r="LF1" s="4" t="s">
        <v>6500</v>
      </c>
      <c r="LG1" s="4" t="s">
        <v>6501</v>
      </c>
      <c r="LH1" s="4" t="s">
        <v>6502</v>
      </c>
      <c r="LI1" s="4" t="s">
        <v>6503</v>
      </c>
      <c r="LJ1" s="4" t="s">
        <v>6504</v>
      </c>
      <c r="LK1" s="4" t="s">
        <v>6505</v>
      </c>
      <c r="LL1" s="4" t="s">
        <v>6506</v>
      </c>
      <c r="LM1" s="4" t="s">
        <v>6507</v>
      </c>
      <c r="LN1" s="4" t="s">
        <v>6508</v>
      </c>
      <c r="LO1" s="4" t="s">
        <v>6509</v>
      </c>
      <c r="LP1" s="4" t="s">
        <v>6510</v>
      </c>
      <c r="LQ1" s="4" t="s">
        <v>6511</v>
      </c>
      <c r="LR1" s="4" t="s">
        <v>6512</v>
      </c>
      <c r="LS1" s="4" t="s">
        <v>6513</v>
      </c>
      <c r="LT1" s="4" t="s">
        <v>6514</v>
      </c>
      <c r="LU1" s="4" t="s">
        <v>6515</v>
      </c>
      <c r="LV1" s="4" t="s">
        <v>6516</v>
      </c>
      <c r="LW1" s="4" t="s">
        <v>6517</v>
      </c>
      <c r="LX1" s="4" t="s">
        <v>6518</v>
      </c>
      <c r="LY1" s="4" t="s">
        <v>6519</v>
      </c>
      <c r="LZ1" s="4" t="s">
        <v>6520</v>
      </c>
      <c r="MA1" s="4" t="s">
        <v>6521</v>
      </c>
      <c r="MB1" s="4" t="s">
        <v>6522</v>
      </c>
      <c r="MC1" s="4" t="s">
        <v>6523</v>
      </c>
      <c r="MD1" s="4" t="s">
        <v>6524</v>
      </c>
      <c r="ME1" s="4" t="s">
        <v>6525</v>
      </c>
      <c r="MF1" s="4" t="s">
        <v>6526</v>
      </c>
      <c r="MG1" s="4" t="s">
        <v>6527</v>
      </c>
      <c r="MH1" s="4" t="s">
        <v>6528</v>
      </c>
      <c r="MI1" s="4" t="s">
        <v>6529</v>
      </c>
      <c r="MJ1" s="4" t="s">
        <v>6530</v>
      </c>
      <c r="MK1" s="4" t="s">
        <v>6531</v>
      </c>
      <c r="ML1" s="4" t="s">
        <v>6532</v>
      </c>
      <c r="MM1" s="4" t="s">
        <v>6533</v>
      </c>
      <c r="MN1" s="4" t="s">
        <v>6534</v>
      </c>
      <c r="MO1" s="4" t="s">
        <v>6535</v>
      </c>
      <c r="MP1" s="4" t="s">
        <v>6536</v>
      </c>
      <c r="MQ1" s="4" t="s">
        <v>6537</v>
      </c>
      <c r="MR1" s="4" t="s">
        <v>6538</v>
      </c>
      <c r="MS1" s="4" t="s">
        <v>6539</v>
      </c>
      <c r="MT1" s="4" t="s">
        <v>6540</v>
      </c>
      <c r="MU1" s="4" t="s">
        <v>6541</v>
      </c>
      <c r="MV1" s="4" t="s">
        <v>6542</v>
      </c>
      <c r="MW1" s="4" t="s">
        <v>6543</v>
      </c>
      <c r="MX1" s="4" t="s">
        <v>6544</v>
      </c>
      <c r="MY1" s="4" t="s">
        <v>6545</v>
      </c>
      <c r="MZ1" s="4" t="s">
        <v>6546</v>
      </c>
      <c r="NA1" s="4" t="s">
        <v>6547</v>
      </c>
      <c r="NB1" s="4" t="s">
        <v>6548</v>
      </c>
      <c r="NC1" s="4" t="s">
        <v>6549</v>
      </c>
      <c r="ND1" s="4" t="s">
        <v>6550</v>
      </c>
      <c r="NE1" s="4" t="s">
        <v>6551</v>
      </c>
      <c r="NF1" s="4" t="s">
        <v>6552</v>
      </c>
      <c r="NG1" s="4" t="s">
        <v>6553</v>
      </c>
      <c r="NH1" s="4" t="s">
        <v>6554</v>
      </c>
      <c r="NI1" s="4" t="s">
        <v>6555</v>
      </c>
      <c r="NJ1" s="4" t="s">
        <v>6556</v>
      </c>
      <c r="NK1" s="4" t="s">
        <v>6557</v>
      </c>
      <c r="NL1" s="4" t="s">
        <v>6558</v>
      </c>
      <c r="NM1" s="4" t="s">
        <v>6559</v>
      </c>
      <c r="NN1" s="4" t="s">
        <v>6560</v>
      </c>
      <c r="NO1" s="4" t="s">
        <v>6561</v>
      </c>
      <c r="NP1" s="4" t="s">
        <v>6562</v>
      </c>
      <c r="NQ1" s="4" t="s">
        <v>6563</v>
      </c>
      <c r="NR1" s="4" t="s">
        <v>6564</v>
      </c>
      <c r="NS1" s="4" t="s">
        <v>6565</v>
      </c>
      <c r="NT1" s="4" t="s">
        <v>6566</v>
      </c>
      <c r="NU1" s="4" t="s">
        <v>6567</v>
      </c>
      <c r="NV1" s="4" t="s">
        <v>6568</v>
      </c>
      <c r="NW1" s="4" t="s">
        <v>6569</v>
      </c>
      <c r="NX1" s="4" t="s">
        <v>6570</v>
      </c>
      <c r="NY1" s="4" t="s">
        <v>6571</v>
      </c>
      <c r="NZ1" s="4" t="s">
        <v>6572</v>
      </c>
      <c r="OA1" s="4" t="s">
        <v>6573</v>
      </c>
      <c r="OB1" s="4" t="s">
        <v>6574</v>
      </c>
      <c r="OC1" s="4" t="s">
        <v>6575</v>
      </c>
      <c r="OD1" s="4" t="s">
        <v>6576</v>
      </c>
      <c r="OE1" s="4" t="s">
        <v>6577</v>
      </c>
      <c r="OF1" s="4" t="s">
        <v>6578</v>
      </c>
      <c r="OG1" s="4" t="s">
        <v>6579</v>
      </c>
      <c r="OH1" s="4" t="s">
        <v>6580</v>
      </c>
      <c r="OI1" s="4" t="s">
        <v>6581</v>
      </c>
      <c r="OJ1" s="4" t="s">
        <v>6582</v>
      </c>
      <c r="OK1" s="4" t="s">
        <v>6583</v>
      </c>
      <c r="OL1" s="4" t="s">
        <v>6584</v>
      </c>
      <c r="OM1" s="4" t="s">
        <v>6585</v>
      </c>
      <c r="ON1" s="4" t="s">
        <v>6586</v>
      </c>
      <c r="OO1" s="4" t="s">
        <v>6587</v>
      </c>
      <c r="OP1" s="4" t="s">
        <v>6588</v>
      </c>
      <c r="OQ1" s="4" t="s">
        <v>6589</v>
      </c>
      <c r="OR1" s="4" t="s">
        <v>6590</v>
      </c>
      <c r="OS1" s="4" t="s">
        <v>6591</v>
      </c>
      <c r="OT1" s="4" t="s">
        <v>6592</v>
      </c>
      <c r="OU1" s="4" t="s">
        <v>6593</v>
      </c>
      <c r="OV1" s="4" t="s">
        <v>6594</v>
      </c>
      <c r="OW1" s="4" t="s">
        <v>6595</v>
      </c>
      <c r="OX1" s="4" t="s">
        <v>6596</v>
      </c>
      <c r="OY1" s="4" t="s">
        <v>6597</v>
      </c>
      <c r="OZ1" s="4" t="s">
        <v>6598</v>
      </c>
      <c r="PA1" s="4" t="s">
        <v>6599</v>
      </c>
      <c r="PB1" s="4" t="s">
        <v>6600</v>
      </c>
      <c r="PC1" s="4" t="s">
        <v>6601</v>
      </c>
      <c r="PD1" s="4" t="s">
        <v>6602</v>
      </c>
      <c r="PE1" s="4" t="s">
        <v>6603</v>
      </c>
      <c r="PF1" s="4" t="s">
        <v>6604</v>
      </c>
      <c r="PG1" s="4" t="s">
        <v>6605</v>
      </c>
      <c r="PH1" s="4" t="s">
        <v>6606</v>
      </c>
      <c r="PI1" s="4" t="s">
        <v>6607</v>
      </c>
      <c r="PJ1" s="4" t="s">
        <v>6608</v>
      </c>
      <c r="PK1" s="4" t="s">
        <v>6609</v>
      </c>
      <c r="PL1" s="4" t="s">
        <v>6610</v>
      </c>
      <c r="PM1" s="4" t="s">
        <v>6611</v>
      </c>
      <c r="PN1" s="4" t="s">
        <v>6612</v>
      </c>
      <c r="PO1" s="4" t="s">
        <v>6613</v>
      </c>
      <c r="PP1" s="4" t="s">
        <v>6614</v>
      </c>
      <c r="PQ1" s="4" t="s">
        <v>6615</v>
      </c>
      <c r="PR1" s="4" t="s">
        <v>6616</v>
      </c>
      <c r="PS1" s="4" t="s">
        <v>6617</v>
      </c>
      <c r="PT1" s="4" t="s">
        <v>6618</v>
      </c>
      <c r="PU1" s="4" t="s">
        <v>6619</v>
      </c>
      <c r="PV1" s="4" t="s">
        <v>6620</v>
      </c>
      <c r="PW1" s="4" t="s">
        <v>6621</v>
      </c>
      <c r="PX1" s="4" t="s">
        <v>6622</v>
      </c>
      <c r="PY1" s="4" t="s">
        <v>6623</v>
      </c>
      <c r="PZ1" s="4" t="s">
        <v>6624</v>
      </c>
      <c r="QA1" s="4" t="s">
        <v>6625</v>
      </c>
      <c r="QB1" s="4" t="s">
        <v>6626</v>
      </c>
      <c r="QC1" s="4" t="s">
        <v>6627</v>
      </c>
      <c r="QD1" s="4" t="s">
        <v>6628</v>
      </c>
      <c r="QE1" s="4" t="s">
        <v>6629</v>
      </c>
      <c r="QF1" s="4" t="s">
        <v>6630</v>
      </c>
      <c r="QG1" s="4" t="s">
        <v>6631</v>
      </c>
      <c r="QH1" s="4" t="s">
        <v>6632</v>
      </c>
      <c r="QI1" s="4" t="s">
        <v>6633</v>
      </c>
      <c r="QJ1" s="4" t="s">
        <v>6634</v>
      </c>
      <c r="QK1" s="4" t="s">
        <v>6635</v>
      </c>
      <c r="QL1" s="4" t="s">
        <v>6636</v>
      </c>
      <c r="QM1" s="4" t="s">
        <v>6637</v>
      </c>
      <c r="QN1" s="4" t="s">
        <v>6638</v>
      </c>
      <c r="QO1" s="4" t="s">
        <v>6639</v>
      </c>
      <c r="QP1" s="4" t="s">
        <v>6640</v>
      </c>
      <c r="QQ1" s="4" t="s">
        <v>6641</v>
      </c>
      <c r="QR1" s="4" t="s">
        <v>6642</v>
      </c>
      <c r="QS1" s="4" t="s">
        <v>6643</v>
      </c>
      <c r="QT1" s="4" t="s">
        <v>6644</v>
      </c>
      <c r="QU1" s="4" t="s">
        <v>6645</v>
      </c>
      <c r="QV1" s="4" t="s">
        <v>6646</v>
      </c>
      <c r="QW1" s="4" t="s">
        <v>6647</v>
      </c>
      <c r="QX1" s="4" t="s">
        <v>6648</v>
      </c>
      <c r="QY1" s="4" t="s">
        <v>6649</v>
      </c>
      <c r="QZ1" s="4" t="s">
        <v>6650</v>
      </c>
      <c r="RA1" s="4" t="s">
        <v>6651</v>
      </c>
      <c r="RB1" s="4" t="s">
        <v>6652</v>
      </c>
      <c r="RC1" s="4" t="s">
        <v>6653</v>
      </c>
      <c r="RD1" s="4" t="s">
        <v>6654</v>
      </c>
      <c r="RE1" s="4" t="s">
        <v>6655</v>
      </c>
      <c r="RF1" s="4" t="s">
        <v>6656</v>
      </c>
      <c r="RG1" s="4" t="s">
        <v>6657</v>
      </c>
      <c r="RH1" s="4" t="s">
        <v>6658</v>
      </c>
      <c r="RI1" s="4" t="s">
        <v>6659</v>
      </c>
      <c r="RJ1" s="4" t="s">
        <v>6660</v>
      </c>
      <c r="RK1" s="4" t="s">
        <v>6661</v>
      </c>
      <c r="RL1" s="4" t="s">
        <v>6662</v>
      </c>
      <c r="RM1" s="4" t="s">
        <v>6663</v>
      </c>
      <c r="RN1" s="4" t="s">
        <v>6664</v>
      </c>
      <c r="RO1" s="4" t="s">
        <v>6665</v>
      </c>
      <c r="RP1" s="4" t="s">
        <v>6666</v>
      </c>
      <c r="RQ1" s="4" t="s">
        <v>6667</v>
      </c>
      <c r="RR1" s="4" t="s">
        <v>6668</v>
      </c>
      <c r="RS1" s="4" t="s">
        <v>6669</v>
      </c>
      <c r="RT1" s="4" t="s">
        <v>6670</v>
      </c>
      <c r="RU1" s="4" t="s">
        <v>6671</v>
      </c>
      <c r="RV1" s="4" t="s">
        <v>6672</v>
      </c>
      <c r="RW1" s="4" t="s">
        <v>6673</v>
      </c>
      <c r="RX1" s="4" t="s">
        <v>6674</v>
      </c>
      <c r="RY1" s="4" t="s">
        <v>6675</v>
      </c>
      <c r="RZ1" s="4" t="s">
        <v>6676</v>
      </c>
      <c r="SA1" s="4" t="s">
        <v>6677</v>
      </c>
      <c r="SB1" s="4" t="s">
        <v>6678</v>
      </c>
      <c r="SC1" s="4" t="s">
        <v>6679</v>
      </c>
      <c r="SD1" s="4" t="s">
        <v>6680</v>
      </c>
      <c r="SE1" s="4" t="s">
        <v>6681</v>
      </c>
      <c r="SF1" s="4" t="s">
        <v>6682</v>
      </c>
      <c r="SG1" s="4" t="s">
        <v>6683</v>
      </c>
      <c r="SH1" s="4" t="s">
        <v>6684</v>
      </c>
      <c r="SI1" s="4" t="s">
        <v>6685</v>
      </c>
      <c r="SJ1" s="4" t="s">
        <v>6686</v>
      </c>
      <c r="SK1" s="4" t="s">
        <v>6687</v>
      </c>
      <c r="SL1" s="4" t="s">
        <v>6688</v>
      </c>
      <c r="SM1" s="4" t="s">
        <v>6689</v>
      </c>
      <c r="SN1" s="4" t="s">
        <v>6690</v>
      </c>
      <c r="SO1" s="4" t="s">
        <v>6691</v>
      </c>
      <c r="SP1" s="4" t="s">
        <v>6692</v>
      </c>
      <c r="SQ1" s="4" t="s">
        <v>6693</v>
      </c>
      <c r="SR1" s="4" t="s">
        <v>6694</v>
      </c>
      <c r="SS1" s="4" t="s">
        <v>6695</v>
      </c>
      <c r="ST1" s="4" t="s">
        <v>6696</v>
      </c>
      <c r="SU1" s="4" t="s">
        <v>6697</v>
      </c>
      <c r="SV1" s="4" t="s">
        <v>6698</v>
      </c>
      <c r="SW1" s="4" t="s">
        <v>6699</v>
      </c>
      <c r="SX1" s="4" t="s">
        <v>6700</v>
      </c>
      <c r="SY1" s="4" t="s">
        <v>6701</v>
      </c>
      <c r="SZ1" s="4" t="s">
        <v>6702</v>
      </c>
      <c r="TA1" s="4" t="s">
        <v>6703</v>
      </c>
      <c r="TB1" s="4" t="s">
        <v>6704</v>
      </c>
      <c r="TC1" s="4" t="s">
        <v>6705</v>
      </c>
      <c r="TD1" s="4" t="s">
        <v>6706</v>
      </c>
      <c r="TE1" s="4" t="s">
        <v>6707</v>
      </c>
      <c r="TF1" s="4" t="s">
        <v>6708</v>
      </c>
      <c r="TG1" s="4" t="s">
        <v>6709</v>
      </c>
      <c r="TH1" s="4" t="s">
        <v>6710</v>
      </c>
      <c r="TI1" s="4" t="s">
        <v>6711</v>
      </c>
      <c r="TJ1" s="4" t="s">
        <v>6712</v>
      </c>
      <c r="TK1" s="4" t="s">
        <v>6713</v>
      </c>
      <c r="TL1" s="4" t="s">
        <v>6714</v>
      </c>
      <c r="TM1" s="4" t="s">
        <v>6715</v>
      </c>
      <c r="TN1" s="4" t="s">
        <v>6716</v>
      </c>
      <c r="TO1" s="4" t="s">
        <v>6717</v>
      </c>
      <c r="TP1" s="4" t="s">
        <v>6718</v>
      </c>
      <c r="TQ1" s="4" t="s">
        <v>6719</v>
      </c>
      <c r="TR1" s="4" t="s">
        <v>6720</v>
      </c>
      <c r="TS1" s="4" t="s">
        <v>6721</v>
      </c>
      <c r="TT1" s="4" t="s">
        <v>6722</v>
      </c>
      <c r="TU1" s="4" t="s">
        <v>6723</v>
      </c>
      <c r="TV1" s="4" t="s">
        <v>6724</v>
      </c>
      <c r="TW1" s="4" t="s">
        <v>6725</v>
      </c>
      <c r="TX1" s="4" t="s">
        <v>6726</v>
      </c>
      <c r="TY1" s="4" t="s">
        <v>6727</v>
      </c>
      <c r="TZ1" s="4" t="s">
        <v>6728</v>
      </c>
      <c r="UA1" s="4" t="s">
        <v>6729</v>
      </c>
      <c r="UB1" s="4" t="s">
        <v>6730</v>
      </c>
      <c r="UC1" s="4" t="s">
        <v>6731</v>
      </c>
      <c r="UD1" s="4" t="s">
        <v>6732</v>
      </c>
      <c r="UE1" s="4" t="s">
        <v>6733</v>
      </c>
      <c r="UF1" s="4" t="s">
        <v>6734</v>
      </c>
      <c r="UG1" s="4" t="s">
        <v>6735</v>
      </c>
      <c r="UH1" s="4" t="s">
        <v>6736</v>
      </c>
      <c r="UI1" s="4" t="s">
        <v>6737</v>
      </c>
      <c r="UJ1" s="4" t="s">
        <v>6738</v>
      </c>
      <c r="UK1" s="4" t="s">
        <v>6739</v>
      </c>
      <c r="UL1" s="4" t="s">
        <v>6740</v>
      </c>
      <c r="UM1" s="4" t="s">
        <v>6741</v>
      </c>
      <c r="UN1" s="4" t="s">
        <v>6742</v>
      </c>
      <c r="UO1" s="4" t="s">
        <v>6743</v>
      </c>
      <c r="UP1" s="4" t="s">
        <v>6744</v>
      </c>
      <c r="UQ1" s="4" t="s">
        <v>6745</v>
      </c>
      <c r="UR1" s="4" t="s">
        <v>6746</v>
      </c>
      <c r="US1" s="4" t="s">
        <v>6747</v>
      </c>
      <c r="UT1" s="4" t="s">
        <v>6748</v>
      </c>
      <c r="UU1" s="4" t="s">
        <v>6749</v>
      </c>
      <c r="UV1" s="4" t="s">
        <v>6750</v>
      </c>
      <c r="UW1" s="4" t="s">
        <v>6751</v>
      </c>
      <c r="UX1" s="4" t="s">
        <v>6752</v>
      </c>
      <c r="UY1" s="4" t="s">
        <v>6753</v>
      </c>
      <c r="UZ1" s="4" t="s">
        <v>6754</v>
      </c>
      <c r="VA1" s="4" t="s">
        <v>6755</v>
      </c>
      <c r="VB1" s="4" t="s">
        <v>6756</v>
      </c>
      <c r="VC1" s="4" t="s">
        <v>6757</v>
      </c>
      <c r="VD1" s="4" t="s">
        <v>6758</v>
      </c>
      <c r="VE1" s="4" t="s">
        <v>6759</v>
      </c>
      <c r="VF1" s="4" t="s">
        <v>6760</v>
      </c>
      <c r="VG1" s="4" t="s">
        <v>6761</v>
      </c>
      <c r="VH1" s="4" t="s">
        <v>6762</v>
      </c>
      <c r="VI1" s="4" t="s">
        <v>6763</v>
      </c>
      <c r="VJ1" s="4" t="s">
        <v>6764</v>
      </c>
      <c r="VK1" s="4" t="s">
        <v>6765</v>
      </c>
      <c r="VL1" s="4" t="s">
        <v>6766</v>
      </c>
      <c r="VM1" s="4" t="s">
        <v>6767</v>
      </c>
      <c r="VN1" s="4" t="s">
        <v>6768</v>
      </c>
      <c r="VO1" s="4" t="s">
        <v>6769</v>
      </c>
      <c r="VP1" s="4" t="s">
        <v>6770</v>
      </c>
      <c r="VQ1" s="4" t="s">
        <v>6771</v>
      </c>
      <c r="VR1" s="4" t="s">
        <v>6772</v>
      </c>
      <c r="VS1" s="4" t="s">
        <v>6773</v>
      </c>
      <c r="VT1" s="4" t="s">
        <v>6774</v>
      </c>
      <c r="VU1" s="4" t="s">
        <v>6775</v>
      </c>
      <c r="VV1" s="4" t="s">
        <v>6776</v>
      </c>
      <c r="VW1" s="4" t="s">
        <v>6777</v>
      </c>
      <c r="VX1" s="4" t="s">
        <v>6778</v>
      </c>
      <c r="VY1" s="4" t="s">
        <v>6779</v>
      </c>
      <c r="VZ1" s="4" t="s">
        <v>6780</v>
      </c>
      <c r="WA1" s="4" t="s">
        <v>6781</v>
      </c>
      <c r="WB1" s="4" t="s">
        <v>6782</v>
      </c>
      <c r="WC1" s="4" t="s">
        <v>6783</v>
      </c>
      <c r="WD1" s="4" t="s">
        <v>6784</v>
      </c>
      <c r="WE1" s="4" t="s">
        <v>6785</v>
      </c>
      <c r="WF1" s="4" t="s">
        <v>6786</v>
      </c>
      <c r="WG1" s="4" t="s">
        <v>6787</v>
      </c>
      <c r="WH1" s="4" t="s">
        <v>6788</v>
      </c>
      <c r="WI1" s="4" t="s">
        <v>6789</v>
      </c>
      <c r="WJ1" s="4" t="s">
        <v>6790</v>
      </c>
      <c r="WK1" s="4" t="s">
        <v>6791</v>
      </c>
      <c r="WL1" s="4" t="s">
        <v>6792</v>
      </c>
      <c r="WM1" s="4" t="s">
        <v>6793</v>
      </c>
      <c r="WN1" s="4" t="s">
        <v>6794</v>
      </c>
      <c r="WO1" s="4" t="s">
        <v>6795</v>
      </c>
      <c r="WP1" s="4" t="s">
        <v>6796</v>
      </c>
      <c r="WQ1" s="4" t="s">
        <v>6797</v>
      </c>
      <c r="WR1" s="4" t="s">
        <v>6798</v>
      </c>
      <c r="WS1" s="4" t="s">
        <v>6799</v>
      </c>
      <c r="WT1" s="4" t="s">
        <v>6800</v>
      </c>
      <c r="WU1" s="4" t="s">
        <v>6801</v>
      </c>
      <c r="WV1" s="4" t="s">
        <v>6802</v>
      </c>
      <c r="WW1" s="4" t="s">
        <v>6803</v>
      </c>
      <c r="WX1" s="4" t="s">
        <v>6804</v>
      </c>
      <c r="WY1" s="4" t="s">
        <v>6805</v>
      </c>
      <c r="WZ1" s="4" t="s">
        <v>6806</v>
      </c>
      <c r="XA1" s="4" t="s">
        <v>6807</v>
      </c>
      <c r="XB1" s="4" t="s">
        <v>6808</v>
      </c>
      <c r="XC1" s="4" t="s">
        <v>6809</v>
      </c>
      <c r="XD1" s="4" t="s">
        <v>6810</v>
      </c>
      <c r="XE1" s="4" t="s">
        <v>6811</v>
      </c>
      <c r="XF1" s="4" t="s">
        <v>6812</v>
      </c>
      <c r="XG1" s="4" t="s">
        <v>6813</v>
      </c>
      <c r="XH1" s="4" t="s">
        <v>6814</v>
      </c>
      <c r="XI1" s="4" t="s">
        <v>6815</v>
      </c>
      <c r="XJ1" s="4" t="s">
        <v>6816</v>
      </c>
      <c r="XK1" s="4" t="s">
        <v>6817</v>
      </c>
      <c r="XL1" s="4" t="s">
        <v>6818</v>
      </c>
      <c r="XM1" s="4" t="s">
        <v>6819</v>
      </c>
      <c r="XN1" s="4" t="s">
        <v>6820</v>
      </c>
      <c r="XO1" s="4" t="s">
        <v>6821</v>
      </c>
      <c r="XP1" s="4" t="s">
        <v>6822</v>
      </c>
      <c r="XQ1" s="4" t="s">
        <v>6823</v>
      </c>
      <c r="XR1" s="4" t="s">
        <v>6824</v>
      </c>
      <c r="XS1" s="4" t="s">
        <v>6825</v>
      </c>
      <c r="XT1" s="4" t="s">
        <v>6826</v>
      </c>
      <c r="XU1" s="4" t="s">
        <v>6827</v>
      </c>
      <c r="XV1" s="4" t="s">
        <v>6828</v>
      </c>
      <c r="XW1" s="4" t="s">
        <v>6829</v>
      </c>
      <c r="XX1" s="4" t="s">
        <v>6830</v>
      </c>
      <c r="XY1" s="4" t="s">
        <v>6831</v>
      </c>
      <c r="XZ1" s="4" t="s">
        <v>6832</v>
      </c>
      <c r="YA1" s="4" t="s">
        <v>6833</v>
      </c>
      <c r="YB1" s="4" t="s">
        <v>6834</v>
      </c>
      <c r="YC1" s="4" t="s">
        <v>6835</v>
      </c>
      <c r="YD1" s="4" t="s">
        <v>6836</v>
      </c>
      <c r="YE1" s="4" t="s">
        <v>6837</v>
      </c>
      <c r="YF1" s="4" t="s">
        <v>6838</v>
      </c>
      <c r="YG1" s="4" t="s">
        <v>6839</v>
      </c>
      <c r="YH1" s="4" t="s">
        <v>6840</v>
      </c>
      <c r="YI1" s="4" t="s">
        <v>6841</v>
      </c>
      <c r="YJ1" s="4" t="s">
        <v>6842</v>
      </c>
      <c r="YK1" s="4" t="s">
        <v>6843</v>
      </c>
      <c r="YL1" s="4" t="s">
        <v>6844</v>
      </c>
      <c r="YM1" s="4" t="s">
        <v>6845</v>
      </c>
      <c r="YN1" s="4" t="s">
        <v>6846</v>
      </c>
      <c r="YO1" s="4" t="s">
        <v>6847</v>
      </c>
      <c r="YP1" s="4" t="s">
        <v>6848</v>
      </c>
      <c r="YQ1" s="4" t="s">
        <v>6849</v>
      </c>
      <c r="YR1" s="4" t="s">
        <v>6850</v>
      </c>
      <c r="YS1" s="4" t="s">
        <v>6851</v>
      </c>
      <c r="YT1" s="4" t="s">
        <v>6852</v>
      </c>
      <c r="YU1" s="4" t="s">
        <v>6853</v>
      </c>
      <c r="YV1" s="4" t="s">
        <v>6854</v>
      </c>
      <c r="YW1" s="4" t="s">
        <v>6855</v>
      </c>
      <c r="YX1" s="4" t="s">
        <v>6856</v>
      </c>
      <c r="YY1" s="4" t="s">
        <v>6857</v>
      </c>
      <c r="YZ1" s="4" t="s">
        <v>6858</v>
      </c>
      <c r="ZA1" s="4" t="s">
        <v>6859</v>
      </c>
      <c r="ZB1" s="4" t="s">
        <v>6860</v>
      </c>
      <c r="ZC1" s="4" t="s">
        <v>6861</v>
      </c>
      <c r="ZD1" s="4" t="s">
        <v>6862</v>
      </c>
      <c r="ZE1" s="4" t="s">
        <v>6863</v>
      </c>
      <c r="ZF1" s="4" t="s">
        <v>6864</v>
      </c>
      <c r="ZG1" s="4" t="s">
        <v>6865</v>
      </c>
      <c r="ZH1" s="4" t="s">
        <v>6866</v>
      </c>
      <c r="ZI1" s="4" t="s">
        <v>6867</v>
      </c>
      <c r="ZJ1" s="4" t="s">
        <v>6868</v>
      </c>
      <c r="ZK1" s="4" t="s">
        <v>6869</v>
      </c>
      <c r="ZL1" s="4" t="s">
        <v>6870</v>
      </c>
      <c r="ZM1" s="4" t="s">
        <v>6871</v>
      </c>
      <c r="ZN1" s="4" t="s">
        <v>6872</v>
      </c>
      <c r="ZO1" s="4" t="s">
        <v>6873</v>
      </c>
      <c r="ZP1" s="4" t="s">
        <v>6874</v>
      </c>
      <c r="ZQ1" s="4" t="s">
        <v>6875</v>
      </c>
      <c r="ZR1" s="4" t="s">
        <v>6876</v>
      </c>
      <c r="ZS1" s="4" t="s">
        <v>6877</v>
      </c>
      <c r="ZT1" s="4" t="s">
        <v>6878</v>
      </c>
      <c r="ZU1" s="4" t="s">
        <v>6879</v>
      </c>
      <c r="ZV1" s="4" t="s">
        <v>6880</v>
      </c>
      <c r="ZW1" s="4" t="s">
        <v>6881</v>
      </c>
      <c r="ZX1" s="4" t="s">
        <v>6882</v>
      </c>
      <c r="ZY1" s="4" t="s">
        <v>6883</v>
      </c>
      <c r="ZZ1" s="4" t="s">
        <v>6884</v>
      </c>
      <c r="AAA1" s="4" t="s">
        <v>6885</v>
      </c>
      <c r="AAB1" s="4" t="s">
        <v>6886</v>
      </c>
      <c r="AAC1" s="4" t="s">
        <v>6887</v>
      </c>
      <c r="AAD1" s="4" t="s">
        <v>6888</v>
      </c>
      <c r="AAE1" s="4" t="s">
        <v>6889</v>
      </c>
      <c r="AAF1" s="4" t="s">
        <v>6890</v>
      </c>
      <c r="AAG1" s="4" t="s">
        <v>6891</v>
      </c>
      <c r="AAH1" s="4" t="s">
        <v>6892</v>
      </c>
      <c r="AAI1" s="4" t="s">
        <v>6893</v>
      </c>
      <c r="AAJ1" s="4" t="s">
        <v>6894</v>
      </c>
      <c r="AAK1" s="4" t="s">
        <v>6895</v>
      </c>
      <c r="AAL1" s="4" t="s">
        <v>6896</v>
      </c>
      <c r="AAM1" s="4" t="s">
        <v>6897</v>
      </c>
      <c r="AAN1" s="4" t="s">
        <v>6898</v>
      </c>
      <c r="AAO1" s="4" t="s">
        <v>6899</v>
      </c>
      <c r="AAP1" s="4" t="s">
        <v>6900</v>
      </c>
      <c r="AAQ1" s="4" t="s">
        <v>6901</v>
      </c>
      <c r="AAR1" s="4" t="s">
        <v>6902</v>
      </c>
      <c r="AAS1" s="4" t="s">
        <v>6903</v>
      </c>
      <c r="AAT1" s="4" t="s">
        <v>6904</v>
      </c>
      <c r="AAU1" s="4" t="s">
        <v>6905</v>
      </c>
      <c r="AAV1" s="4" t="s">
        <v>6906</v>
      </c>
      <c r="AAW1" s="4" t="s">
        <v>6907</v>
      </c>
      <c r="AAX1" s="4" t="s">
        <v>6908</v>
      </c>
      <c r="AAY1" s="4" t="s">
        <v>6909</v>
      </c>
      <c r="AAZ1" s="4" t="s">
        <v>6910</v>
      </c>
      <c r="ABA1" s="4" t="s">
        <v>6911</v>
      </c>
      <c r="ABB1" s="4" t="s">
        <v>6912</v>
      </c>
      <c r="ABC1" s="4" t="s">
        <v>6913</v>
      </c>
      <c r="ABD1" s="4" t="s">
        <v>6914</v>
      </c>
      <c r="ABE1" s="4" t="s">
        <v>6915</v>
      </c>
      <c r="ABF1" s="4" t="s">
        <v>6916</v>
      </c>
      <c r="ABG1" s="4" t="s">
        <v>6917</v>
      </c>
      <c r="ABH1" s="4" t="s">
        <v>6918</v>
      </c>
      <c r="ABI1" s="4" t="s">
        <v>6919</v>
      </c>
      <c r="ABJ1" s="4" t="s">
        <v>6920</v>
      </c>
      <c r="ABK1" s="4" t="s">
        <v>6921</v>
      </c>
      <c r="ABL1" s="4" t="s">
        <v>6922</v>
      </c>
      <c r="ABM1" s="4" t="s">
        <v>6923</v>
      </c>
      <c r="ABN1" s="4" t="s">
        <v>6924</v>
      </c>
      <c r="ABO1" s="4" t="s">
        <v>6925</v>
      </c>
      <c r="ABP1" s="4" t="s">
        <v>6926</v>
      </c>
      <c r="ABQ1" s="4" t="s">
        <v>6927</v>
      </c>
      <c r="ABR1" s="4" t="s">
        <v>6928</v>
      </c>
      <c r="ABS1" s="4" t="s">
        <v>6929</v>
      </c>
      <c r="ABT1" s="4" t="s">
        <v>6930</v>
      </c>
      <c r="ABU1" s="4" t="s">
        <v>6931</v>
      </c>
      <c r="ABV1" s="4" t="s">
        <v>6932</v>
      </c>
      <c r="ABW1" s="4" t="s">
        <v>6933</v>
      </c>
      <c r="ABX1" s="4" t="s">
        <v>6934</v>
      </c>
      <c r="ABY1" s="4" t="s">
        <v>6935</v>
      </c>
      <c r="ABZ1" s="4" t="s">
        <v>6936</v>
      </c>
      <c r="ACA1" s="4" t="s">
        <v>6937</v>
      </c>
      <c r="ACB1" s="4" t="s">
        <v>6938</v>
      </c>
      <c r="ACC1" s="4" t="s">
        <v>6939</v>
      </c>
      <c r="ACD1" s="4" t="s">
        <v>6940</v>
      </c>
      <c r="ACE1" s="4" t="s">
        <v>6941</v>
      </c>
      <c r="ACF1" s="4" t="s">
        <v>6942</v>
      </c>
      <c r="ACG1" s="4" t="s">
        <v>6943</v>
      </c>
      <c r="ACH1" s="4" t="s">
        <v>6944</v>
      </c>
      <c r="ACI1" s="4" t="s">
        <v>6945</v>
      </c>
      <c r="ACJ1" s="4" t="s">
        <v>6946</v>
      </c>
      <c r="ACK1" s="4" t="s">
        <v>6947</v>
      </c>
      <c r="ACL1" s="4" t="s">
        <v>6948</v>
      </c>
      <c r="ACM1" s="4" t="s">
        <v>6949</v>
      </c>
      <c r="ACN1" s="4" t="s">
        <v>6950</v>
      </c>
      <c r="ACO1" s="4" t="s">
        <v>6951</v>
      </c>
      <c r="ACP1" s="4" t="s">
        <v>6952</v>
      </c>
      <c r="ACQ1" s="4" t="s">
        <v>6953</v>
      </c>
      <c r="ACR1" s="4" t="s">
        <v>6954</v>
      </c>
      <c r="ACS1" s="4" t="s">
        <v>6955</v>
      </c>
      <c r="ACT1" s="4" t="s">
        <v>6956</v>
      </c>
      <c r="ACU1" s="4" t="s">
        <v>6957</v>
      </c>
      <c r="ACV1" s="4" t="s">
        <v>6958</v>
      </c>
      <c r="ACW1" s="4" t="s">
        <v>6959</v>
      </c>
      <c r="ACX1" s="4" t="s">
        <v>6960</v>
      </c>
      <c r="ACY1" s="4" t="s">
        <v>6961</v>
      </c>
      <c r="ACZ1" s="4" t="s">
        <v>6962</v>
      </c>
      <c r="ADA1" s="4" t="s">
        <v>6963</v>
      </c>
      <c r="ADB1" s="4" t="s">
        <v>6964</v>
      </c>
      <c r="ADC1" s="4" t="s">
        <v>6965</v>
      </c>
      <c r="ADD1" s="4" t="s">
        <v>6966</v>
      </c>
      <c r="ADE1" s="4" t="s">
        <v>6967</v>
      </c>
      <c r="ADF1" s="4" t="s">
        <v>6968</v>
      </c>
      <c r="ADG1" s="4" t="s">
        <v>6969</v>
      </c>
      <c r="ADH1" s="4" t="s">
        <v>6970</v>
      </c>
      <c r="ADI1" s="4" t="s">
        <v>6971</v>
      </c>
      <c r="ADJ1" s="4" t="s">
        <v>6972</v>
      </c>
      <c r="ADK1" s="4" t="s">
        <v>6973</v>
      </c>
      <c r="ADL1" s="4" t="s">
        <v>6974</v>
      </c>
      <c r="ADM1" s="4" t="s">
        <v>6975</v>
      </c>
      <c r="ADN1" s="4" t="s">
        <v>6976</v>
      </c>
      <c r="ADO1" s="4" t="s">
        <v>6977</v>
      </c>
      <c r="ADP1" s="4" t="s">
        <v>6978</v>
      </c>
      <c r="ADQ1" s="4" t="s">
        <v>6979</v>
      </c>
      <c r="ADR1" s="4" t="s">
        <v>6980</v>
      </c>
      <c r="ADS1" s="4" t="s">
        <v>6981</v>
      </c>
      <c r="ADT1" s="4" t="s">
        <v>6982</v>
      </c>
      <c r="ADU1" s="4" t="s">
        <v>6983</v>
      </c>
      <c r="ADV1" s="4" t="s">
        <v>6984</v>
      </c>
      <c r="ADW1" s="4" t="s">
        <v>6985</v>
      </c>
      <c r="ADX1" s="4" t="s">
        <v>6986</v>
      </c>
      <c r="ADY1" s="4" t="s">
        <v>6987</v>
      </c>
      <c r="ADZ1" s="4" t="s">
        <v>6988</v>
      </c>
      <c r="AEA1" s="4" t="s">
        <v>6989</v>
      </c>
      <c r="AEB1" s="4" t="s">
        <v>6990</v>
      </c>
      <c r="AEC1" s="4" t="s">
        <v>6991</v>
      </c>
      <c r="AED1" s="4" t="s">
        <v>6992</v>
      </c>
      <c r="AEE1" s="4" t="s">
        <v>6993</v>
      </c>
      <c r="AEF1" s="4" t="s">
        <v>6994</v>
      </c>
      <c r="AEG1" s="4" t="s">
        <v>6995</v>
      </c>
      <c r="AEH1" s="4" t="s">
        <v>6996</v>
      </c>
      <c r="AEI1" s="4" t="s">
        <v>6997</v>
      </c>
      <c r="AEJ1" s="4" t="s">
        <v>6998</v>
      </c>
      <c r="AEK1" s="4" t="s">
        <v>6999</v>
      </c>
      <c r="AEL1" s="4" t="s">
        <v>7000</v>
      </c>
      <c r="AEM1" s="4" t="s">
        <v>7001</v>
      </c>
      <c r="AEN1" s="4" t="s">
        <v>7002</v>
      </c>
      <c r="AEO1" s="4" t="s">
        <v>7003</v>
      </c>
      <c r="AEP1" s="4" t="s">
        <v>7004</v>
      </c>
      <c r="AEQ1" s="4" t="s">
        <v>7005</v>
      </c>
      <c r="AER1" s="4" t="s">
        <v>7006</v>
      </c>
      <c r="AES1" s="4" t="s">
        <v>7007</v>
      </c>
      <c r="AET1" s="4" t="s">
        <v>7008</v>
      </c>
      <c r="AEU1" s="4" t="s">
        <v>7009</v>
      </c>
      <c r="AEV1" s="4" t="s">
        <v>7010</v>
      </c>
      <c r="AEW1" s="4" t="s">
        <v>7011</v>
      </c>
      <c r="AEX1" s="4" t="s">
        <v>7012</v>
      </c>
      <c r="AEY1" s="4" t="s">
        <v>7013</v>
      </c>
      <c r="AEZ1" s="4" t="s">
        <v>7014</v>
      </c>
      <c r="AFA1" s="4" t="s">
        <v>7015</v>
      </c>
      <c r="AFB1" s="4" t="s">
        <v>7016</v>
      </c>
      <c r="AFC1" s="4" t="s">
        <v>7017</v>
      </c>
      <c r="AFD1" s="4" t="s">
        <v>7018</v>
      </c>
      <c r="AFE1" s="4" t="s">
        <v>7019</v>
      </c>
      <c r="AFF1" s="4" t="s">
        <v>7020</v>
      </c>
      <c r="AFG1" s="4" t="s">
        <v>7021</v>
      </c>
      <c r="AFH1" s="4" t="s">
        <v>7022</v>
      </c>
      <c r="AFI1" s="4" t="s">
        <v>7023</v>
      </c>
      <c r="AFJ1" s="4" t="s">
        <v>7024</v>
      </c>
      <c r="AFK1" s="4" t="s">
        <v>7025</v>
      </c>
      <c r="AFL1" s="4" t="s">
        <v>7026</v>
      </c>
      <c r="AFM1" s="4" t="s">
        <v>7027</v>
      </c>
      <c r="AFN1" s="4" t="s">
        <v>7028</v>
      </c>
      <c r="AFO1" s="4" t="s">
        <v>7029</v>
      </c>
      <c r="AFP1" s="4" t="s">
        <v>7030</v>
      </c>
      <c r="AFQ1" s="4" t="s">
        <v>7031</v>
      </c>
      <c r="AFR1" s="4" t="s">
        <v>7032</v>
      </c>
      <c r="AFS1" s="4" t="s">
        <v>7033</v>
      </c>
      <c r="AFT1" s="4" t="s">
        <v>7034</v>
      </c>
      <c r="AFU1" s="4" t="s">
        <v>7035</v>
      </c>
      <c r="AFV1" s="4" t="s">
        <v>7036</v>
      </c>
      <c r="AFW1" s="4" t="s">
        <v>7037</v>
      </c>
      <c r="AFX1" s="4" t="s">
        <v>7038</v>
      </c>
      <c r="AFY1" s="4" t="s">
        <v>7039</v>
      </c>
      <c r="AFZ1" s="4" t="s">
        <v>7040</v>
      </c>
      <c r="AGA1" s="4" t="s">
        <v>7041</v>
      </c>
      <c r="AGB1" s="4" t="s">
        <v>7042</v>
      </c>
      <c r="AGC1" s="4" t="s">
        <v>7043</v>
      </c>
      <c r="AGD1" s="4" t="s">
        <v>7044</v>
      </c>
      <c r="AGE1" s="4" t="s">
        <v>7045</v>
      </c>
      <c r="AGF1" s="4" t="s">
        <v>7046</v>
      </c>
      <c r="AGG1" s="4" t="s">
        <v>7047</v>
      </c>
      <c r="AGH1" s="4" t="s">
        <v>7048</v>
      </c>
      <c r="AGI1" s="4" t="s">
        <v>7049</v>
      </c>
      <c r="AGJ1" s="4" t="s">
        <v>7050</v>
      </c>
      <c r="AGK1" s="4" t="s">
        <v>7051</v>
      </c>
      <c r="AGL1" s="4" t="s">
        <v>7052</v>
      </c>
      <c r="AGM1" s="4" t="s">
        <v>7053</v>
      </c>
      <c r="AGN1" s="4" t="s">
        <v>7054</v>
      </c>
      <c r="AGO1" s="4" t="s">
        <v>7055</v>
      </c>
      <c r="AGP1" s="4" t="s">
        <v>7056</v>
      </c>
      <c r="AGQ1" s="4" t="s">
        <v>7057</v>
      </c>
      <c r="AGR1" s="4" t="s">
        <v>7058</v>
      </c>
      <c r="AGS1" s="4" t="s">
        <v>7059</v>
      </c>
      <c r="AGT1" s="4" t="s">
        <v>7060</v>
      </c>
      <c r="AGU1" s="4" t="s">
        <v>7061</v>
      </c>
      <c r="AGV1" s="4" t="s">
        <v>7062</v>
      </c>
      <c r="AGW1" s="4" t="s">
        <v>7063</v>
      </c>
      <c r="AGX1" s="4" t="s">
        <v>7064</v>
      </c>
      <c r="AGY1" s="4" t="s">
        <v>7065</v>
      </c>
      <c r="AGZ1" s="4" t="s">
        <v>7066</v>
      </c>
      <c r="AHA1" s="4" t="s">
        <v>7067</v>
      </c>
      <c r="AHB1" s="4" t="s">
        <v>7068</v>
      </c>
      <c r="AHC1" s="4" t="s">
        <v>7069</v>
      </c>
      <c r="AHD1" s="4" t="s">
        <v>7070</v>
      </c>
      <c r="AHE1" s="4" t="s">
        <v>7071</v>
      </c>
      <c r="AHF1" s="4" t="s">
        <v>7072</v>
      </c>
      <c r="AHG1" s="4" t="s">
        <v>7073</v>
      </c>
      <c r="AHH1" s="4" t="s">
        <v>7074</v>
      </c>
      <c r="AHI1" s="4" t="s">
        <v>7075</v>
      </c>
      <c r="AHJ1" s="4" t="s">
        <v>7076</v>
      </c>
      <c r="AHK1" s="4" t="s">
        <v>7077</v>
      </c>
      <c r="AHL1" s="4" t="s">
        <v>7078</v>
      </c>
      <c r="AHM1" s="4" t="s">
        <v>7079</v>
      </c>
      <c r="AHN1" s="4" t="s">
        <v>7080</v>
      </c>
      <c r="AHO1" s="4" t="s">
        <v>7081</v>
      </c>
      <c r="AHP1" s="4" t="s">
        <v>7082</v>
      </c>
      <c r="AHQ1" s="4" t="s">
        <v>7083</v>
      </c>
      <c r="AHR1" s="4" t="s">
        <v>7084</v>
      </c>
      <c r="AHS1" s="4" t="s">
        <v>7085</v>
      </c>
      <c r="AHT1" s="4" t="s">
        <v>7086</v>
      </c>
      <c r="AHU1" s="4" t="s">
        <v>7087</v>
      </c>
      <c r="AHV1" s="4" t="s">
        <v>7088</v>
      </c>
      <c r="AHW1" s="4" t="s">
        <v>7089</v>
      </c>
      <c r="AHX1" s="4" t="s">
        <v>7090</v>
      </c>
      <c r="AHY1" s="4" t="s">
        <v>7091</v>
      </c>
      <c r="AHZ1" s="4" t="s">
        <v>7092</v>
      </c>
      <c r="AIA1" s="4" t="s">
        <v>7093</v>
      </c>
      <c r="AIB1" s="4" t="s">
        <v>7094</v>
      </c>
      <c r="AIC1" s="4" t="s">
        <v>7095</v>
      </c>
      <c r="AID1" s="4" t="s">
        <v>7096</v>
      </c>
      <c r="AIE1" s="4" t="s">
        <v>7097</v>
      </c>
      <c r="AIF1" s="4" t="s">
        <v>7098</v>
      </c>
      <c r="AIG1" s="4" t="s">
        <v>7099</v>
      </c>
      <c r="AIH1" s="4" t="s">
        <v>7100</v>
      </c>
      <c r="AII1" s="4" t="s">
        <v>7101</v>
      </c>
      <c r="AIJ1" s="4" t="s">
        <v>7102</v>
      </c>
      <c r="AIK1" s="4" t="s">
        <v>7103</v>
      </c>
      <c r="AIL1" s="4" t="s">
        <v>7104</v>
      </c>
      <c r="AIM1" s="4" t="s">
        <v>7105</v>
      </c>
      <c r="AIN1" s="4" t="s">
        <v>7106</v>
      </c>
      <c r="AIO1" s="4" t="s">
        <v>7107</v>
      </c>
      <c r="AIP1" s="4" t="s">
        <v>7108</v>
      </c>
      <c r="AIQ1" s="4" t="s">
        <v>7109</v>
      </c>
      <c r="AIR1" s="4" t="s">
        <v>7110</v>
      </c>
      <c r="AIS1" s="4" t="s">
        <v>7111</v>
      </c>
      <c r="AIT1" s="4" t="s">
        <v>7112</v>
      </c>
      <c r="AIU1" s="4" t="s">
        <v>7113</v>
      </c>
      <c r="AIV1" s="4" t="s">
        <v>7114</v>
      </c>
      <c r="AIW1" s="4" t="s">
        <v>7115</v>
      </c>
      <c r="AIX1" s="4" t="s">
        <v>7116</v>
      </c>
      <c r="AIY1" s="4" t="s">
        <v>7117</v>
      </c>
      <c r="AIZ1" s="4" t="s">
        <v>7118</v>
      </c>
      <c r="AJA1" s="4" t="s">
        <v>7119</v>
      </c>
      <c r="AJB1" s="4" t="s">
        <v>7120</v>
      </c>
      <c r="AJC1" s="4" t="s">
        <v>7121</v>
      </c>
      <c r="AJD1" s="4" t="s">
        <v>7122</v>
      </c>
      <c r="AJE1" s="4" t="s">
        <v>7123</v>
      </c>
      <c r="AJF1" s="4" t="s">
        <v>7124</v>
      </c>
      <c r="AJG1" s="4" t="s">
        <v>7125</v>
      </c>
      <c r="AJH1" s="4" t="s">
        <v>7126</v>
      </c>
      <c r="AJI1" s="4" t="s">
        <v>7127</v>
      </c>
      <c r="AJJ1" s="4" t="s">
        <v>7128</v>
      </c>
      <c r="AJK1" s="4" t="s">
        <v>7129</v>
      </c>
      <c r="AJL1" s="4" t="s">
        <v>7130</v>
      </c>
      <c r="AJM1" s="4" t="s">
        <v>7131</v>
      </c>
      <c r="AJN1" s="4" t="s">
        <v>7132</v>
      </c>
      <c r="AJO1" s="4" t="s">
        <v>7133</v>
      </c>
      <c r="AJP1" s="4" t="s">
        <v>7134</v>
      </c>
      <c r="AJQ1" s="4" t="s">
        <v>7135</v>
      </c>
      <c r="AJR1" s="4" t="s">
        <v>7136</v>
      </c>
      <c r="AJS1" s="4" t="s">
        <v>7137</v>
      </c>
      <c r="AJT1" s="4" t="s">
        <v>7138</v>
      </c>
      <c r="AJU1" s="4" t="s">
        <v>7139</v>
      </c>
      <c r="AJV1" s="4" t="s">
        <v>7140</v>
      </c>
      <c r="AJW1" s="4" t="s">
        <v>7141</v>
      </c>
      <c r="AJX1" s="4" t="s">
        <v>7142</v>
      </c>
      <c r="AJY1" s="4" t="s">
        <v>7143</v>
      </c>
      <c r="AJZ1" s="4" t="s">
        <v>7144</v>
      </c>
      <c r="AKA1" s="4" t="s">
        <v>7145</v>
      </c>
      <c r="AKB1" s="4" t="s">
        <v>7146</v>
      </c>
      <c r="AKC1" s="4" t="s">
        <v>7147</v>
      </c>
      <c r="AKD1" s="4" t="s">
        <v>7148</v>
      </c>
      <c r="AKE1" s="4" t="s">
        <v>7149</v>
      </c>
      <c r="AKF1" s="4" t="s">
        <v>7150</v>
      </c>
      <c r="AKG1" s="4" t="s">
        <v>7151</v>
      </c>
      <c r="AKH1" s="4" t="s">
        <v>7152</v>
      </c>
      <c r="AKI1" s="4" t="s">
        <v>7153</v>
      </c>
      <c r="AKJ1" s="4" t="s">
        <v>7154</v>
      </c>
      <c r="AKK1" s="4" t="s">
        <v>7155</v>
      </c>
      <c r="AKL1" s="4" t="s">
        <v>7156</v>
      </c>
      <c r="AKM1" s="4" t="s">
        <v>7157</v>
      </c>
      <c r="AKN1" s="4" t="s">
        <v>7158</v>
      </c>
      <c r="AKO1" s="4" t="s">
        <v>7159</v>
      </c>
      <c r="AKP1" s="4" t="s">
        <v>7160</v>
      </c>
      <c r="AKQ1" s="4" t="s">
        <v>7161</v>
      </c>
      <c r="AKR1" s="4" t="s">
        <v>7162</v>
      </c>
      <c r="AKS1" s="4" t="s">
        <v>7163</v>
      </c>
      <c r="AKT1" s="4" t="s">
        <v>7164</v>
      </c>
      <c r="AKU1" s="4" t="s">
        <v>7165</v>
      </c>
      <c r="AKV1" s="4" t="s">
        <v>7166</v>
      </c>
      <c r="AKW1" s="4" t="s">
        <v>7167</v>
      </c>
      <c r="AKX1" s="4" t="s">
        <v>7168</v>
      </c>
      <c r="AKY1" s="4" t="s">
        <v>7169</v>
      </c>
      <c r="AKZ1" s="4" t="s">
        <v>7170</v>
      </c>
      <c r="ALA1" s="4" t="s">
        <v>7171</v>
      </c>
      <c r="ALB1" s="4" t="s">
        <v>7172</v>
      </c>
      <c r="ALC1" s="4" t="s">
        <v>7173</v>
      </c>
      <c r="ALD1" s="4" t="s">
        <v>7174</v>
      </c>
      <c r="ALE1" s="4" t="s">
        <v>7175</v>
      </c>
      <c r="ALF1" s="4" t="s">
        <v>7176</v>
      </c>
      <c r="ALG1" s="4" t="s">
        <v>7177</v>
      </c>
      <c r="ALH1" s="4" t="s">
        <v>7178</v>
      </c>
      <c r="ALI1" s="4" t="s">
        <v>7179</v>
      </c>
      <c r="ALJ1" s="4" t="s">
        <v>7180</v>
      </c>
      <c r="ALK1" s="4" t="s">
        <v>7181</v>
      </c>
      <c r="ALL1" s="4" t="s">
        <v>7182</v>
      </c>
      <c r="ALM1" s="4" t="s">
        <v>7183</v>
      </c>
      <c r="ALN1" s="4" t="s">
        <v>7184</v>
      </c>
      <c r="ALO1" s="4" t="s">
        <v>7185</v>
      </c>
      <c r="ALP1" s="4" t="s">
        <v>7186</v>
      </c>
      <c r="ALQ1" s="4" t="s">
        <v>7187</v>
      </c>
      <c r="ALR1" s="4" t="s">
        <v>7188</v>
      </c>
      <c r="ALS1" s="4" t="s">
        <v>7189</v>
      </c>
      <c r="ALT1" s="4" t="s">
        <v>7190</v>
      </c>
      <c r="ALU1" s="4" t="s">
        <v>7191</v>
      </c>
      <c r="ALV1" s="4" t="s">
        <v>7192</v>
      </c>
      <c r="ALW1" s="4" t="s">
        <v>7193</v>
      </c>
      <c r="ALX1" s="4" t="s">
        <v>7194</v>
      </c>
      <c r="ALY1" s="4" t="s">
        <v>7195</v>
      </c>
      <c r="ALZ1" s="4" t="s">
        <v>7196</v>
      </c>
      <c r="AMA1" s="4" t="s">
        <v>7197</v>
      </c>
      <c r="AMB1" s="4" t="s">
        <v>7198</v>
      </c>
      <c r="AMC1" s="4" t="s">
        <v>7199</v>
      </c>
      <c r="AMD1" s="4" t="s">
        <v>7200</v>
      </c>
      <c r="AME1" s="4" t="s">
        <v>7201</v>
      </c>
      <c r="AMF1" s="4" t="s">
        <v>7202</v>
      </c>
      <c r="AMG1" s="4" t="s">
        <v>7203</v>
      </c>
      <c r="AMH1" s="4" t="s">
        <v>7204</v>
      </c>
      <c r="AMI1" s="4" t="s">
        <v>7205</v>
      </c>
      <c r="AMJ1" s="4" t="s">
        <v>7206</v>
      </c>
      <c r="AMK1" s="4" t="s">
        <v>7207</v>
      </c>
      <c r="AML1" s="4" t="s">
        <v>7208</v>
      </c>
      <c r="AMM1" s="4" t="s">
        <v>7209</v>
      </c>
      <c r="AMN1" s="4" t="s">
        <v>7210</v>
      </c>
      <c r="AMO1" s="4" t="s">
        <v>7211</v>
      </c>
      <c r="AMP1" s="4" t="s">
        <v>7212</v>
      </c>
      <c r="AMQ1" s="4" t="s">
        <v>7213</v>
      </c>
      <c r="AMR1" s="4" t="s">
        <v>7214</v>
      </c>
      <c r="AMS1" s="4" t="s">
        <v>7215</v>
      </c>
      <c r="AMT1" s="4" t="s">
        <v>7216</v>
      </c>
      <c r="AMU1" s="4" t="s">
        <v>7217</v>
      </c>
      <c r="AMV1" s="4" t="s">
        <v>7218</v>
      </c>
      <c r="AMW1" s="4" t="s">
        <v>7219</v>
      </c>
      <c r="AMX1" s="4" t="s">
        <v>7220</v>
      </c>
      <c r="AMY1" s="4" t="s">
        <v>7221</v>
      </c>
      <c r="AMZ1" s="4" t="s">
        <v>7222</v>
      </c>
      <c r="ANA1" s="4" t="s">
        <v>7223</v>
      </c>
      <c r="ANB1" s="4" t="s">
        <v>7224</v>
      </c>
      <c r="ANC1" s="4" t="s">
        <v>7225</v>
      </c>
      <c r="AND1" s="4" t="s">
        <v>7226</v>
      </c>
      <c r="ANE1" s="4" t="s">
        <v>7227</v>
      </c>
      <c r="ANF1" s="4" t="s">
        <v>7228</v>
      </c>
      <c r="ANG1" s="4" t="s">
        <v>7229</v>
      </c>
      <c r="ANH1" s="4" t="s">
        <v>7230</v>
      </c>
      <c r="ANI1" s="4" t="s">
        <v>7231</v>
      </c>
      <c r="ANJ1" s="4" t="s">
        <v>7232</v>
      </c>
      <c r="ANK1" s="4" t="s">
        <v>7233</v>
      </c>
      <c r="ANL1" s="4" t="s">
        <v>7234</v>
      </c>
      <c r="ANM1" s="4" t="s">
        <v>7235</v>
      </c>
      <c r="ANN1" s="4" t="s">
        <v>7236</v>
      </c>
      <c r="ANO1" s="4" t="s">
        <v>7237</v>
      </c>
      <c r="ANP1" s="4" t="s">
        <v>7238</v>
      </c>
      <c r="ANQ1" s="4" t="s">
        <v>7239</v>
      </c>
      <c r="ANR1" s="4" t="s">
        <v>7240</v>
      </c>
      <c r="ANS1" s="4" t="s">
        <v>7241</v>
      </c>
      <c r="ANT1" s="4" t="s">
        <v>7242</v>
      </c>
      <c r="ANU1" s="4" t="s">
        <v>7243</v>
      </c>
      <c r="ANV1" s="4" t="s">
        <v>7244</v>
      </c>
      <c r="ANW1" s="4" t="s">
        <v>7245</v>
      </c>
      <c r="ANX1" s="4" t="s">
        <v>7246</v>
      </c>
      <c r="ANY1" s="4" t="s">
        <v>7247</v>
      </c>
      <c r="ANZ1" s="4" t="s">
        <v>7248</v>
      </c>
      <c r="AOA1" s="4" t="s">
        <v>7249</v>
      </c>
      <c r="AOB1" s="4" t="s">
        <v>7250</v>
      </c>
      <c r="AOC1" s="4" t="s">
        <v>7251</v>
      </c>
      <c r="AOD1" s="4" t="s">
        <v>7252</v>
      </c>
      <c r="AOE1" s="4" t="s">
        <v>7253</v>
      </c>
      <c r="AOF1" s="4" t="s">
        <v>7254</v>
      </c>
      <c r="AOG1" s="4" t="s">
        <v>7255</v>
      </c>
      <c r="AOH1" s="4" t="s">
        <v>7256</v>
      </c>
      <c r="AOI1" s="4" t="s">
        <v>7257</v>
      </c>
      <c r="AOJ1" s="4" t="s">
        <v>7258</v>
      </c>
      <c r="AOK1" s="4" t="s">
        <v>7259</v>
      </c>
      <c r="AOL1" s="4" t="s">
        <v>7260</v>
      </c>
      <c r="AOM1" s="4" t="s">
        <v>7261</v>
      </c>
      <c r="AON1" s="4" t="s">
        <v>7262</v>
      </c>
      <c r="AOO1" s="4" t="s">
        <v>7263</v>
      </c>
      <c r="AOP1" s="4" t="s">
        <v>7264</v>
      </c>
      <c r="AOQ1" s="4" t="s">
        <v>7265</v>
      </c>
      <c r="AOR1" s="4" t="s">
        <v>7266</v>
      </c>
      <c r="AOS1" s="4" t="s">
        <v>7267</v>
      </c>
      <c r="AOT1" s="4" t="s">
        <v>7268</v>
      </c>
      <c r="AOU1" s="4" t="s">
        <v>7269</v>
      </c>
      <c r="AOV1" s="4" t="s">
        <v>7270</v>
      </c>
      <c r="AOW1" s="4" t="s">
        <v>7271</v>
      </c>
      <c r="AOX1" s="4" t="s">
        <v>7272</v>
      </c>
      <c r="AOY1" s="4" t="s">
        <v>7273</v>
      </c>
      <c r="AOZ1" s="4" t="s">
        <v>7274</v>
      </c>
      <c r="APA1" s="4" t="s">
        <v>7275</v>
      </c>
      <c r="APB1" s="4" t="s">
        <v>7276</v>
      </c>
      <c r="APC1" s="4" t="s">
        <v>7277</v>
      </c>
      <c r="APD1" s="4" t="s">
        <v>7278</v>
      </c>
      <c r="APE1" s="4" t="s">
        <v>7279</v>
      </c>
      <c r="APF1" s="4" t="s">
        <v>7280</v>
      </c>
      <c r="APG1" s="4" t="s">
        <v>7281</v>
      </c>
      <c r="APH1" s="4" t="s">
        <v>7282</v>
      </c>
      <c r="API1" s="4" t="s">
        <v>7283</v>
      </c>
      <c r="APJ1" s="4" t="s">
        <v>7284</v>
      </c>
      <c r="APK1" s="4" t="s">
        <v>7285</v>
      </c>
      <c r="APL1" s="4" t="s">
        <v>7286</v>
      </c>
      <c r="APM1" s="4" t="s">
        <v>7287</v>
      </c>
      <c r="APN1" s="4" t="s">
        <v>7288</v>
      </c>
      <c r="APO1" s="4" t="s">
        <v>7289</v>
      </c>
      <c r="APP1" s="4" t="s">
        <v>7290</v>
      </c>
      <c r="APQ1" s="4" t="s">
        <v>7291</v>
      </c>
      <c r="APR1" s="4" t="s">
        <v>7292</v>
      </c>
      <c r="APS1" s="4" t="s">
        <v>7293</v>
      </c>
      <c r="APT1" s="4" t="s">
        <v>7294</v>
      </c>
      <c r="APU1" s="4" t="s">
        <v>7295</v>
      </c>
      <c r="APV1" s="4" t="s">
        <v>7296</v>
      </c>
      <c r="APW1" s="4" t="s">
        <v>7297</v>
      </c>
      <c r="APX1" s="4" t="s">
        <v>7298</v>
      </c>
      <c r="APY1" s="4" t="s">
        <v>7299</v>
      </c>
      <c r="APZ1" s="4" t="s">
        <v>7300</v>
      </c>
      <c r="AQA1" s="4" t="s">
        <v>7301</v>
      </c>
      <c r="AQB1" s="4" t="s">
        <v>7302</v>
      </c>
      <c r="AQC1" s="4" t="s">
        <v>7303</v>
      </c>
      <c r="AQD1" s="4" t="s">
        <v>7304</v>
      </c>
      <c r="AQE1" s="4" t="s">
        <v>7305</v>
      </c>
      <c r="AQF1" s="4" t="s">
        <v>7306</v>
      </c>
      <c r="AQG1" s="4" t="s">
        <v>7307</v>
      </c>
      <c r="AQH1" s="4" t="s">
        <v>7308</v>
      </c>
      <c r="AQI1" s="4" t="s">
        <v>7309</v>
      </c>
      <c r="AQJ1" s="4" t="s">
        <v>7310</v>
      </c>
      <c r="AQK1" s="4" t="s">
        <v>7311</v>
      </c>
      <c r="AQL1" s="4" t="s">
        <v>7312</v>
      </c>
      <c r="AQM1" s="4" t="s">
        <v>7313</v>
      </c>
      <c r="AQN1" s="4" t="s">
        <v>7314</v>
      </c>
      <c r="AQO1" s="4" t="s">
        <v>7315</v>
      </c>
      <c r="AQP1" s="4" t="s">
        <v>7316</v>
      </c>
      <c r="AQQ1" s="4" t="s">
        <v>7317</v>
      </c>
      <c r="AQR1" s="4" t="s">
        <v>7318</v>
      </c>
      <c r="AQS1" s="4" t="s">
        <v>7319</v>
      </c>
      <c r="AQT1" s="4" t="s">
        <v>7320</v>
      </c>
      <c r="AQU1" s="4" t="s">
        <v>7321</v>
      </c>
      <c r="AQV1" s="4" t="s">
        <v>7322</v>
      </c>
      <c r="AQW1" s="4" t="s">
        <v>7323</v>
      </c>
      <c r="AQX1" s="4" t="s">
        <v>7324</v>
      </c>
      <c r="AQY1" s="4" t="s">
        <v>7325</v>
      </c>
      <c r="AQZ1" s="4" t="s">
        <v>7326</v>
      </c>
      <c r="ARA1" s="4" t="s">
        <v>7327</v>
      </c>
      <c r="ARB1" s="4" t="s">
        <v>7328</v>
      </c>
      <c r="ARC1" s="4" t="s">
        <v>7329</v>
      </c>
      <c r="ARD1" s="4" t="s">
        <v>7330</v>
      </c>
      <c r="ARE1" s="4" t="s">
        <v>7331</v>
      </c>
      <c r="ARF1" s="4" t="s">
        <v>7332</v>
      </c>
      <c r="ARG1" s="4" t="s">
        <v>7333</v>
      </c>
      <c r="ARH1" s="4" t="s">
        <v>7334</v>
      </c>
      <c r="ARI1" s="4" t="s">
        <v>7335</v>
      </c>
      <c r="ARJ1" s="4" t="s">
        <v>7336</v>
      </c>
      <c r="ARK1" s="4" t="s">
        <v>7337</v>
      </c>
      <c r="ARL1" s="4" t="s">
        <v>7338</v>
      </c>
      <c r="ARM1" s="4" t="s">
        <v>7339</v>
      </c>
      <c r="ARN1" s="4" t="s">
        <v>7340</v>
      </c>
      <c r="ARO1" s="4" t="s">
        <v>7341</v>
      </c>
      <c r="ARP1" s="4" t="s">
        <v>7342</v>
      </c>
      <c r="ARQ1" s="4" t="s">
        <v>7343</v>
      </c>
      <c r="ARR1" s="4" t="s">
        <v>7344</v>
      </c>
      <c r="ARS1" s="4" t="s">
        <v>7345</v>
      </c>
      <c r="ART1" s="4" t="s">
        <v>7346</v>
      </c>
      <c r="ARU1" s="4" t="s">
        <v>7347</v>
      </c>
      <c r="ARV1" s="4" t="s">
        <v>7348</v>
      </c>
      <c r="ARW1" s="4" t="s">
        <v>7349</v>
      </c>
      <c r="ARX1" s="4" t="s">
        <v>7350</v>
      </c>
      <c r="ARY1" s="4" t="s">
        <v>7351</v>
      </c>
      <c r="ARZ1" s="4" t="s">
        <v>7352</v>
      </c>
      <c r="ASA1" s="4" t="s">
        <v>7353</v>
      </c>
      <c r="ASB1" s="4" t="s">
        <v>7354</v>
      </c>
      <c r="ASC1" s="4" t="s">
        <v>7355</v>
      </c>
      <c r="ASD1" s="4" t="s">
        <v>7356</v>
      </c>
      <c r="ASE1" s="4" t="s">
        <v>7357</v>
      </c>
      <c r="ASF1" s="4" t="s">
        <v>7358</v>
      </c>
      <c r="ASG1" s="4" t="s">
        <v>7359</v>
      </c>
      <c r="ASH1" s="4" t="s">
        <v>7360</v>
      </c>
      <c r="ASI1" s="4" t="s">
        <v>7361</v>
      </c>
      <c r="ASJ1" s="4" t="s">
        <v>7362</v>
      </c>
      <c r="ASK1" s="4" t="s">
        <v>7363</v>
      </c>
      <c r="ASL1" s="4" t="s">
        <v>7364</v>
      </c>
      <c r="ASM1" s="4" t="s">
        <v>7365</v>
      </c>
      <c r="ASN1" s="4" t="s">
        <v>7366</v>
      </c>
      <c r="ASO1" s="4" t="s">
        <v>7367</v>
      </c>
      <c r="ASP1" s="4" t="s">
        <v>7368</v>
      </c>
      <c r="ASQ1" s="4" t="s">
        <v>7369</v>
      </c>
      <c r="ASR1" s="4" t="s">
        <v>7370</v>
      </c>
      <c r="ASS1" s="4" t="s">
        <v>7371</v>
      </c>
      <c r="AST1" s="4" t="s">
        <v>7372</v>
      </c>
      <c r="ASU1" s="4" t="s">
        <v>7373</v>
      </c>
      <c r="ASV1" s="4" t="s">
        <v>7374</v>
      </c>
      <c r="ASW1" s="4" t="s">
        <v>7375</v>
      </c>
      <c r="ASX1" s="4" t="s">
        <v>7376</v>
      </c>
      <c r="ASY1" s="4" t="s">
        <v>7377</v>
      </c>
      <c r="ASZ1" s="4" t="s">
        <v>7378</v>
      </c>
      <c r="ATA1" s="4" t="s">
        <v>7379</v>
      </c>
      <c r="ATB1" s="4" t="s">
        <v>7380</v>
      </c>
      <c r="ATC1" s="4" t="s">
        <v>7381</v>
      </c>
      <c r="ATD1" s="4" t="s">
        <v>7382</v>
      </c>
      <c r="ATE1" s="4" t="s">
        <v>7383</v>
      </c>
      <c r="ATF1" s="4" t="s">
        <v>7384</v>
      </c>
      <c r="ATG1" s="4" t="s">
        <v>7385</v>
      </c>
      <c r="ATH1" s="4" t="s">
        <v>7386</v>
      </c>
      <c r="ATI1" s="4" t="s">
        <v>7387</v>
      </c>
      <c r="ATJ1" s="4" t="s">
        <v>7388</v>
      </c>
      <c r="ATK1" s="4" t="s">
        <v>7389</v>
      </c>
      <c r="ATL1" s="4" t="s">
        <v>7390</v>
      </c>
      <c r="ATM1" s="4" t="s">
        <v>7391</v>
      </c>
      <c r="ATN1" s="4" t="s">
        <v>7392</v>
      </c>
      <c r="ATO1" s="4" t="s">
        <v>7393</v>
      </c>
      <c r="ATP1" s="4" t="s">
        <v>7394</v>
      </c>
      <c r="ATQ1" s="4" t="s">
        <v>7395</v>
      </c>
      <c r="ATR1" s="4" t="s">
        <v>7396</v>
      </c>
      <c r="ATS1" s="4" t="s">
        <v>7397</v>
      </c>
      <c r="ATT1" s="4" t="s">
        <v>7398</v>
      </c>
      <c r="ATU1" s="4" t="s">
        <v>7399</v>
      </c>
      <c r="ATV1" s="4" t="s">
        <v>7400</v>
      </c>
      <c r="ATW1" s="4" t="s">
        <v>7401</v>
      </c>
      <c r="ATX1" s="4" t="s">
        <v>7402</v>
      </c>
      <c r="ATY1" s="4" t="s">
        <v>7403</v>
      </c>
      <c r="ATZ1" s="4" t="s">
        <v>7404</v>
      </c>
      <c r="AUA1" s="4" t="s">
        <v>7405</v>
      </c>
      <c r="AUB1" s="4" t="s">
        <v>7406</v>
      </c>
      <c r="AUC1" s="4" t="s">
        <v>7407</v>
      </c>
      <c r="AUD1" s="4" t="s">
        <v>7408</v>
      </c>
      <c r="AUE1" s="4" t="s">
        <v>7409</v>
      </c>
      <c r="AUF1" s="4" t="s">
        <v>7410</v>
      </c>
      <c r="AUG1" s="4" t="s">
        <v>7411</v>
      </c>
      <c r="AUH1" s="4" t="s">
        <v>7412</v>
      </c>
      <c r="AUI1" s="4" t="s">
        <v>7413</v>
      </c>
      <c r="AUJ1" s="4" t="s">
        <v>7414</v>
      </c>
      <c r="AUK1" s="4" t="s">
        <v>7415</v>
      </c>
      <c r="AUL1" s="4" t="s">
        <v>7416</v>
      </c>
      <c r="AUM1" s="4" t="s">
        <v>7417</v>
      </c>
      <c r="AUN1" s="4" t="s">
        <v>7418</v>
      </c>
      <c r="AUO1" s="4" t="s">
        <v>7419</v>
      </c>
      <c r="AUP1" s="4" t="s">
        <v>7420</v>
      </c>
      <c r="AUQ1" s="4" t="s">
        <v>7421</v>
      </c>
      <c r="AUR1" s="4" t="s">
        <v>7422</v>
      </c>
      <c r="AUS1" s="4" t="s">
        <v>7423</v>
      </c>
      <c r="AUT1" s="4" t="s">
        <v>7424</v>
      </c>
      <c r="AUU1" s="4" t="s">
        <v>7425</v>
      </c>
      <c r="AUV1" s="4" t="s">
        <v>7426</v>
      </c>
      <c r="AUW1" s="4" t="s">
        <v>7427</v>
      </c>
      <c r="AUX1" s="4" t="s">
        <v>7428</v>
      </c>
      <c r="AUY1" s="4" t="s">
        <v>7429</v>
      </c>
      <c r="AUZ1" s="4" t="s">
        <v>7430</v>
      </c>
      <c r="AVA1" s="4" t="s">
        <v>7431</v>
      </c>
      <c r="AVB1" s="4" t="s">
        <v>7432</v>
      </c>
      <c r="AVC1" s="4" t="s">
        <v>7433</v>
      </c>
      <c r="AVD1" s="4" t="s">
        <v>7434</v>
      </c>
      <c r="AVE1" s="4" t="s">
        <v>7435</v>
      </c>
      <c r="AVF1" s="4" t="s">
        <v>7436</v>
      </c>
      <c r="AVG1" s="4" t="s">
        <v>7437</v>
      </c>
      <c r="AVH1" s="4" t="s">
        <v>7438</v>
      </c>
      <c r="AVI1" s="4" t="s">
        <v>7439</v>
      </c>
      <c r="AVJ1" s="4" t="s">
        <v>7440</v>
      </c>
      <c r="AVK1" s="4" t="s">
        <v>7441</v>
      </c>
      <c r="AVL1" s="4" t="s">
        <v>7442</v>
      </c>
      <c r="AVM1" s="4" t="s">
        <v>7443</v>
      </c>
      <c r="AVN1" s="4" t="s">
        <v>7444</v>
      </c>
      <c r="AVO1" s="4" t="s">
        <v>7445</v>
      </c>
      <c r="AVP1" s="4" t="s">
        <v>7446</v>
      </c>
      <c r="AVQ1" s="4" t="s">
        <v>7447</v>
      </c>
      <c r="AVR1" s="4" t="s">
        <v>7448</v>
      </c>
      <c r="AVS1" s="4" t="s">
        <v>7449</v>
      </c>
      <c r="AVT1" s="4" t="s">
        <v>7450</v>
      </c>
      <c r="AVU1" s="4" t="s">
        <v>7451</v>
      </c>
      <c r="AVV1" s="4" t="s">
        <v>7452</v>
      </c>
      <c r="AVW1" s="4" t="s">
        <v>7453</v>
      </c>
      <c r="AVX1" s="4" t="s">
        <v>7454</v>
      </c>
      <c r="AVY1" s="4" t="s">
        <v>7455</v>
      </c>
      <c r="AVZ1" s="4" t="s">
        <v>7456</v>
      </c>
      <c r="AWA1" s="4" t="s">
        <v>7457</v>
      </c>
      <c r="AWB1" s="4" t="s">
        <v>7458</v>
      </c>
      <c r="AWC1" s="4" t="s">
        <v>7459</v>
      </c>
      <c r="AWD1" s="4" t="s">
        <v>7460</v>
      </c>
      <c r="AWE1" s="4" t="s">
        <v>7461</v>
      </c>
      <c r="AWF1" s="4" t="s">
        <v>7462</v>
      </c>
      <c r="AWG1" s="4" t="s">
        <v>7463</v>
      </c>
      <c r="AWH1" s="4" t="s">
        <v>7464</v>
      </c>
      <c r="AWI1" s="4" t="s">
        <v>7465</v>
      </c>
      <c r="AWJ1" s="4" t="s">
        <v>7466</v>
      </c>
      <c r="AWK1" s="4" t="s">
        <v>7467</v>
      </c>
      <c r="AWL1" s="4" t="s">
        <v>7468</v>
      </c>
      <c r="AWM1" s="4" t="s">
        <v>7469</v>
      </c>
      <c r="AWN1" s="4" t="s">
        <v>7470</v>
      </c>
      <c r="AWO1" s="4" t="s">
        <v>7471</v>
      </c>
      <c r="AWP1" s="4" t="s">
        <v>7472</v>
      </c>
      <c r="AWQ1" s="4" t="s">
        <v>7473</v>
      </c>
      <c r="AWR1" s="4" t="s">
        <v>7474</v>
      </c>
      <c r="AWS1" s="4" t="s">
        <v>7475</v>
      </c>
      <c r="AWT1" s="4" t="s">
        <v>7476</v>
      </c>
      <c r="AWU1" s="4" t="s">
        <v>7477</v>
      </c>
      <c r="AWV1" s="4" t="s">
        <v>7478</v>
      </c>
      <c r="AWW1" s="4" t="s">
        <v>7479</v>
      </c>
      <c r="AWX1" s="4" t="s">
        <v>7480</v>
      </c>
      <c r="AWY1" s="4" t="s">
        <v>7481</v>
      </c>
      <c r="AWZ1" s="4" t="s">
        <v>7482</v>
      </c>
      <c r="AXA1" s="4" t="s">
        <v>7483</v>
      </c>
      <c r="AXB1" s="4" t="s">
        <v>7484</v>
      </c>
      <c r="AXC1" s="4" t="s">
        <v>7485</v>
      </c>
      <c r="AXD1" s="4" t="s">
        <v>7486</v>
      </c>
      <c r="AXE1" s="4" t="s">
        <v>7487</v>
      </c>
      <c r="AXF1" s="4" t="s">
        <v>7488</v>
      </c>
      <c r="AXG1" s="4" t="s">
        <v>7489</v>
      </c>
      <c r="AXH1" s="4" t="s">
        <v>7490</v>
      </c>
      <c r="AXI1" s="4" t="s">
        <v>7491</v>
      </c>
      <c r="AXJ1" s="4" t="s">
        <v>7492</v>
      </c>
      <c r="AXK1" s="4" t="s">
        <v>7493</v>
      </c>
      <c r="AXL1" s="4" t="s">
        <v>7494</v>
      </c>
      <c r="AXM1" s="4" t="s">
        <v>7495</v>
      </c>
      <c r="AXN1" s="4" t="s">
        <v>7496</v>
      </c>
      <c r="AXO1" s="4" t="s">
        <v>7497</v>
      </c>
      <c r="AXP1" s="4" t="s">
        <v>7498</v>
      </c>
      <c r="AXQ1" s="4" t="s">
        <v>7499</v>
      </c>
      <c r="AXR1" s="4" t="s">
        <v>7500</v>
      </c>
      <c r="AXS1" s="4" t="s">
        <v>7501</v>
      </c>
      <c r="AXT1" s="4" t="s">
        <v>7502</v>
      </c>
      <c r="AXU1" s="4" t="s">
        <v>7503</v>
      </c>
      <c r="AXV1" s="4" t="s">
        <v>7504</v>
      </c>
      <c r="AXW1" s="4" t="s">
        <v>7505</v>
      </c>
      <c r="AXX1" s="4" t="s">
        <v>7506</v>
      </c>
      <c r="AXY1" s="4" t="s">
        <v>7507</v>
      </c>
      <c r="AXZ1" s="4" t="s">
        <v>7508</v>
      </c>
      <c r="AYA1" s="4" t="s">
        <v>7509</v>
      </c>
      <c r="AYB1" s="4" t="s">
        <v>7510</v>
      </c>
      <c r="AYC1" s="4" t="s">
        <v>7511</v>
      </c>
      <c r="AYD1" s="4" t="s">
        <v>7512</v>
      </c>
      <c r="AYE1" s="4" t="s">
        <v>7513</v>
      </c>
      <c r="AYF1" s="4" t="s">
        <v>7514</v>
      </c>
      <c r="AYG1" s="4" t="s">
        <v>7515</v>
      </c>
      <c r="AYH1" s="4" t="s">
        <v>7516</v>
      </c>
      <c r="AYI1" s="4" t="s">
        <v>7517</v>
      </c>
      <c r="AYJ1" s="4" t="s">
        <v>7518</v>
      </c>
      <c r="AYK1" s="4" t="s">
        <v>7519</v>
      </c>
      <c r="AYL1" s="4" t="s">
        <v>7520</v>
      </c>
      <c r="AYM1" s="4" t="s">
        <v>7521</v>
      </c>
      <c r="AYN1" s="4" t="s">
        <v>7522</v>
      </c>
      <c r="AYO1" s="4" t="s">
        <v>7523</v>
      </c>
      <c r="AYP1" s="4" t="s">
        <v>7524</v>
      </c>
      <c r="AYQ1" s="4" t="s">
        <v>7525</v>
      </c>
      <c r="AYR1" s="4" t="s">
        <v>7526</v>
      </c>
      <c r="AYS1" s="4" t="s">
        <v>7527</v>
      </c>
      <c r="AYT1" s="4" t="s">
        <v>7528</v>
      </c>
      <c r="AYU1" s="4" t="s">
        <v>7529</v>
      </c>
      <c r="AYV1" s="4" t="s">
        <v>7530</v>
      </c>
      <c r="AYW1" s="4" t="s">
        <v>7531</v>
      </c>
      <c r="AYX1" s="4" t="s">
        <v>7532</v>
      </c>
      <c r="AYY1" s="4" t="s">
        <v>7533</v>
      </c>
      <c r="AYZ1" s="4" t="s">
        <v>7534</v>
      </c>
      <c r="AZA1" s="4" t="s">
        <v>7535</v>
      </c>
      <c r="AZB1" s="4" t="s">
        <v>7536</v>
      </c>
      <c r="AZC1" s="4" t="s">
        <v>7537</v>
      </c>
      <c r="AZD1" s="4" t="s">
        <v>7538</v>
      </c>
      <c r="AZE1" s="4" t="s">
        <v>7539</v>
      </c>
      <c r="AZF1" s="4" t="s">
        <v>7540</v>
      </c>
      <c r="AZG1" s="4" t="s">
        <v>7541</v>
      </c>
      <c r="AZH1" s="4" t="s">
        <v>7542</v>
      </c>
      <c r="AZI1" s="4" t="s">
        <v>7543</v>
      </c>
      <c r="AZJ1" s="4" t="s">
        <v>7544</v>
      </c>
      <c r="AZK1" s="4" t="s">
        <v>7545</v>
      </c>
      <c r="AZL1" s="4" t="s">
        <v>7546</v>
      </c>
      <c r="AZM1" s="4" t="s">
        <v>7547</v>
      </c>
      <c r="AZN1" s="4" t="s">
        <v>7548</v>
      </c>
      <c r="AZO1" s="4" t="s">
        <v>7549</v>
      </c>
      <c r="AZP1" s="4" t="s">
        <v>7550</v>
      </c>
      <c r="AZQ1" s="4" t="s">
        <v>7551</v>
      </c>
      <c r="AZR1" s="4" t="s">
        <v>7552</v>
      </c>
      <c r="AZS1" s="4" t="s">
        <v>7553</v>
      </c>
      <c r="AZT1" s="4" t="s">
        <v>7554</v>
      </c>
      <c r="AZU1" s="4" t="s">
        <v>7555</v>
      </c>
      <c r="AZV1" s="4" t="s">
        <v>7556</v>
      </c>
      <c r="AZW1" s="4" t="s">
        <v>7557</v>
      </c>
      <c r="AZX1" s="4" t="s">
        <v>7558</v>
      </c>
      <c r="AZY1" s="4" t="s">
        <v>7559</v>
      </c>
      <c r="AZZ1" s="4" t="s">
        <v>7560</v>
      </c>
      <c r="BAA1" s="4" t="s">
        <v>7561</v>
      </c>
      <c r="BAB1" s="4" t="s">
        <v>7562</v>
      </c>
      <c r="BAC1" s="4" t="s">
        <v>7563</v>
      </c>
      <c r="BAD1" s="4" t="s">
        <v>7564</v>
      </c>
      <c r="BAE1" s="4" t="s">
        <v>7565</v>
      </c>
      <c r="BAF1" s="4" t="s">
        <v>7566</v>
      </c>
      <c r="BAG1" s="4" t="s">
        <v>7567</v>
      </c>
      <c r="BAH1" s="4" t="s">
        <v>7568</v>
      </c>
      <c r="BAI1" s="4" t="s">
        <v>7569</v>
      </c>
      <c r="BAJ1" s="4" t="s">
        <v>7570</v>
      </c>
      <c r="BAK1" s="4" t="s">
        <v>7571</v>
      </c>
      <c r="BAL1" s="4" t="s">
        <v>7572</v>
      </c>
      <c r="BAM1" s="4" t="s">
        <v>7573</v>
      </c>
      <c r="BAN1" s="4" t="s">
        <v>7574</v>
      </c>
      <c r="BAO1" s="4" t="s">
        <v>7575</v>
      </c>
      <c r="BAP1" s="4" t="s">
        <v>7576</v>
      </c>
      <c r="BAQ1" s="4" t="s">
        <v>7577</v>
      </c>
      <c r="BAR1" s="4" t="s">
        <v>7578</v>
      </c>
      <c r="BAS1" s="4" t="s">
        <v>7579</v>
      </c>
      <c r="BAT1" s="4" t="s">
        <v>7580</v>
      </c>
      <c r="BAU1" s="4" t="s">
        <v>7581</v>
      </c>
      <c r="BAV1" s="4" t="s">
        <v>7582</v>
      </c>
      <c r="BAW1" s="4" t="s">
        <v>7583</v>
      </c>
      <c r="BAX1" s="4" t="s">
        <v>7584</v>
      </c>
      <c r="BAY1" s="4" t="s">
        <v>7585</v>
      </c>
      <c r="BAZ1" s="4" t="s">
        <v>7586</v>
      </c>
      <c r="BBA1" s="4" t="s">
        <v>7587</v>
      </c>
      <c r="BBB1" s="4" t="s">
        <v>7588</v>
      </c>
      <c r="BBC1" s="4" t="s">
        <v>7589</v>
      </c>
      <c r="BBD1" s="4" t="s">
        <v>7590</v>
      </c>
      <c r="BBE1" s="4" t="s">
        <v>7591</v>
      </c>
      <c r="BBF1" s="4" t="s">
        <v>7592</v>
      </c>
      <c r="BBG1" s="4" t="s">
        <v>7593</v>
      </c>
      <c r="BBH1" s="4" t="s">
        <v>7594</v>
      </c>
      <c r="BBI1" s="4" t="s">
        <v>7595</v>
      </c>
      <c r="BBJ1" s="4" t="s">
        <v>7596</v>
      </c>
      <c r="BBK1" s="4" t="s">
        <v>7597</v>
      </c>
      <c r="BBL1" s="4" t="s">
        <v>7598</v>
      </c>
      <c r="BBM1" s="4" t="s">
        <v>7599</v>
      </c>
      <c r="BBN1" s="4" t="s">
        <v>7600</v>
      </c>
      <c r="BBO1" s="4" t="s">
        <v>7601</v>
      </c>
      <c r="BBP1" s="4" t="s">
        <v>7602</v>
      </c>
      <c r="BBQ1" s="4" t="s">
        <v>7603</v>
      </c>
      <c r="BBR1" s="4" t="s">
        <v>7604</v>
      </c>
      <c r="BBS1" s="4" t="s">
        <v>7605</v>
      </c>
      <c r="BBT1" s="4" t="s">
        <v>7606</v>
      </c>
      <c r="BBU1" s="4" t="s">
        <v>7607</v>
      </c>
      <c r="BBV1" s="4" t="s">
        <v>7608</v>
      </c>
      <c r="BBW1" s="4" t="s">
        <v>7609</v>
      </c>
      <c r="BBX1" s="4" t="s">
        <v>7610</v>
      </c>
      <c r="BBY1" s="4" t="s">
        <v>7611</v>
      </c>
      <c r="BBZ1" s="4" t="s">
        <v>7612</v>
      </c>
      <c r="BCA1" s="4" t="s">
        <v>7613</v>
      </c>
      <c r="BCB1" s="4" t="s">
        <v>7614</v>
      </c>
      <c r="BCC1" s="4" t="s">
        <v>7615</v>
      </c>
      <c r="BCD1" s="4" t="s">
        <v>7616</v>
      </c>
      <c r="BCE1" s="4" t="s">
        <v>7617</v>
      </c>
      <c r="BCF1" s="4" t="s">
        <v>7618</v>
      </c>
      <c r="BCG1" s="4" t="s">
        <v>7619</v>
      </c>
      <c r="BCH1" s="4" t="s">
        <v>7620</v>
      </c>
      <c r="BCI1" s="4" t="s">
        <v>7621</v>
      </c>
      <c r="BCJ1" s="4" t="s">
        <v>7622</v>
      </c>
      <c r="BCK1" s="4" t="s">
        <v>7623</v>
      </c>
      <c r="BCL1" s="4" t="s">
        <v>7624</v>
      </c>
      <c r="BCM1" s="4" t="s">
        <v>7625</v>
      </c>
      <c r="BCN1" s="4" t="s">
        <v>7626</v>
      </c>
      <c r="BCO1" s="4" t="s">
        <v>7627</v>
      </c>
      <c r="BCP1" s="4" t="s">
        <v>7628</v>
      </c>
      <c r="BCQ1" s="4" t="s">
        <v>7629</v>
      </c>
      <c r="BCR1" s="4" t="s">
        <v>7630</v>
      </c>
      <c r="BCS1" s="4" t="s">
        <v>7631</v>
      </c>
      <c r="BCT1" s="4" t="s">
        <v>7632</v>
      </c>
      <c r="BCU1" s="4" t="s">
        <v>7633</v>
      </c>
      <c r="BCV1" s="4" t="s">
        <v>7634</v>
      </c>
      <c r="BCW1" s="4" t="s">
        <v>7635</v>
      </c>
      <c r="BCX1" s="4" t="s">
        <v>7636</v>
      </c>
      <c r="BCY1" s="4" t="s">
        <v>7637</v>
      </c>
      <c r="BCZ1" s="4" t="s">
        <v>7638</v>
      </c>
      <c r="BDA1" s="4" t="s">
        <v>7639</v>
      </c>
      <c r="BDB1" s="4" t="s">
        <v>7640</v>
      </c>
      <c r="BDC1" s="4" t="s">
        <v>7641</v>
      </c>
      <c r="BDD1" s="4" t="s">
        <v>7642</v>
      </c>
      <c r="BDE1" s="4" t="s">
        <v>7643</v>
      </c>
      <c r="BDF1" s="4" t="s">
        <v>7644</v>
      </c>
      <c r="BDG1" s="4" t="s">
        <v>7645</v>
      </c>
      <c r="BDH1" s="4" t="s">
        <v>7646</v>
      </c>
      <c r="BDI1" s="4" t="s">
        <v>7647</v>
      </c>
      <c r="BDJ1" s="4" t="s">
        <v>7648</v>
      </c>
      <c r="BDK1" s="4" t="s">
        <v>7649</v>
      </c>
      <c r="BDL1" s="4" t="s">
        <v>7650</v>
      </c>
      <c r="BDM1" s="4" t="s">
        <v>7651</v>
      </c>
      <c r="BDN1" s="4" t="s">
        <v>7652</v>
      </c>
      <c r="BDO1" s="4" t="s">
        <v>7653</v>
      </c>
      <c r="BDP1" s="4" t="s">
        <v>7654</v>
      </c>
      <c r="BDQ1" s="4" t="s">
        <v>7655</v>
      </c>
      <c r="BDR1" s="4" t="s">
        <v>7656</v>
      </c>
      <c r="BDS1" s="4" t="s">
        <v>7657</v>
      </c>
      <c r="BDT1" s="4" t="s">
        <v>7658</v>
      </c>
      <c r="BDU1" s="4" t="s">
        <v>7659</v>
      </c>
      <c r="BDV1" s="4" t="s">
        <v>7660</v>
      </c>
      <c r="BDW1" s="4" t="s">
        <v>7661</v>
      </c>
      <c r="BDX1" s="4" t="s">
        <v>7662</v>
      </c>
      <c r="BDY1" s="4" t="s">
        <v>7663</v>
      </c>
      <c r="BDZ1" s="4" t="s">
        <v>7664</v>
      </c>
      <c r="BEA1" s="4" t="s">
        <v>7665</v>
      </c>
      <c r="BEB1" s="4" t="s">
        <v>7666</v>
      </c>
      <c r="BEC1" s="4" t="s">
        <v>7667</v>
      </c>
      <c r="BED1" s="4" t="s">
        <v>7668</v>
      </c>
      <c r="BEE1" s="4" t="s">
        <v>7669</v>
      </c>
      <c r="BEF1" s="4" t="s">
        <v>7670</v>
      </c>
      <c r="BEG1" s="4" t="s">
        <v>7671</v>
      </c>
      <c r="BEH1" s="4" t="s">
        <v>7672</v>
      </c>
      <c r="BEI1" s="4" t="s">
        <v>7673</v>
      </c>
      <c r="BEJ1" s="4" t="s">
        <v>7674</v>
      </c>
      <c r="BEK1" s="4" t="s">
        <v>7675</v>
      </c>
      <c r="BEL1" s="4" t="s">
        <v>7676</v>
      </c>
      <c r="BEM1" s="4" t="s">
        <v>7677</v>
      </c>
      <c r="BEN1" s="4" t="s">
        <v>7678</v>
      </c>
      <c r="BEO1" s="4" t="s">
        <v>7679</v>
      </c>
      <c r="BEP1" s="4" t="s">
        <v>7680</v>
      </c>
      <c r="BEQ1" s="4" t="s">
        <v>7681</v>
      </c>
      <c r="BER1" s="4" t="s">
        <v>7682</v>
      </c>
      <c r="BES1" s="4" t="s">
        <v>7683</v>
      </c>
      <c r="BET1" s="4" t="s">
        <v>7684</v>
      </c>
      <c r="BEU1" s="4" t="s">
        <v>7685</v>
      </c>
      <c r="BEV1" s="4" t="s">
        <v>7686</v>
      </c>
      <c r="BEW1" s="4" t="s">
        <v>7687</v>
      </c>
      <c r="BEX1" s="4" t="s">
        <v>7688</v>
      </c>
      <c r="BEY1" s="4" t="s">
        <v>7689</v>
      </c>
      <c r="BEZ1" s="4" t="s">
        <v>7690</v>
      </c>
      <c r="BFA1" s="4" t="s">
        <v>7691</v>
      </c>
      <c r="BFB1" s="4" t="s">
        <v>7692</v>
      </c>
      <c r="BFC1" s="4" t="s">
        <v>7693</v>
      </c>
      <c r="BFD1" s="4" t="s">
        <v>7694</v>
      </c>
      <c r="BFE1" s="4" t="s">
        <v>7695</v>
      </c>
      <c r="BFF1" s="4" t="s">
        <v>7696</v>
      </c>
      <c r="BFG1" s="4" t="s">
        <v>7697</v>
      </c>
      <c r="BFH1" s="4" t="s">
        <v>7698</v>
      </c>
      <c r="BFI1" s="4" t="s">
        <v>7699</v>
      </c>
      <c r="BFJ1" s="4" t="s">
        <v>7700</v>
      </c>
      <c r="BFK1" s="4" t="s">
        <v>7701</v>
      </c>
      <c r="BFL1" s="4" t="s">
        <v>7702</v>
      </c>
      <c r="BFM1" s="4" t="s">
        <v>7703</v>
      </c>
      <c r="BFN1" s="4" t="s">
        <v>7704</v>
      </c>
      <c r="BFO1" s="4" t="s">
        <v>7705</v>
      </c>
      <c r="BFP1" s="4" t="s">
        <v>7706</v>
      </c>
      <c r="BFQ1" s="4" t="s">
        <v>7707</v>
      </c>
      <c r="BFR1" s="4" t="s">
        <v>7708</v>
      </c>
      <c r="BFS1" s="4" t="s">
        <v>7709</v>
      </c>
      <c r="BFT1" s="4" t="s">
        <v>7710</v>
      </c>
      <c r="BFU1" s="4" t="s">
        <v>7711</v>
      </c>
      <c r="BFV1" s="4" t="s">
        <v>7712</v>
      </c>
      <c r="BFW1" s="4" t="s">
        <v>7713</v>
      </c>
      <c r="BFX1" s="4" t="s">
        <v>7714</v>
      </c>
      <c r="BFY1" s="4" t="s">
        <v>7715</v>
      </c>
      <c r="BFZ1" s="4" t="s">
        <v>7716</v>
      </c>
      <c r="BGA1" s="4" t="s">
        <v>7717</v>
      </c>
      <c r="BGB1" s="4" t="s">
        <v>7718</v>
      </c>
      <c r="BGC1" s="4" t="s">
        <v>7719</v>
      </c>
      <c r="BGD1" s="4" t="s">
        <v>7720</v>
      </c>
      <c r="BGE1" s="4" t="s">
        <v>7721</v>
      </c>
      <c r="BGF1" s="4" t="s">
        <v>7722</v>
      </c>
      <c r="BGG1" s="4" t="s">
        <v>7723</v>
      </c>
      <c r="BGH1" s="4" t="s">
        <v>7724</v>
      </c>
      <c r="BGI1" s="4" t="s">
        <v>7725</v>
      </c>
      <c r="BGJ1" s="4" t="s">
        <v>7726</v>
      </c>
      <c r="BGK1" s="4" t="s">
        <v>7727</v>
      </c>
      <c r="BGL1" s="4" t="s">
        <v>7728</v>
      </c>
      <c r="BGM1" s="4" t="s">
        <v>7729</v>
      </c>
      <c r="BGN1" s="4" t="s">
        <v>7730</v>
      </c>
      <c r="BGO1" s="4" t="s">
        <v>7731</v>
      </c>
      <c r="BGP1" s="4" t="s">
        <v>7732</v>
      </c>
      <c r="BGQ1" s="4" t="s">
        <v>7733</v>
      </c>
      <c r="BGR1" s="4" t="s">
        <v>7734</v>
      </c>
      <c r="BGS1" s="4" t="s">
        <v>7735</v>
      </c>
      <c r="BGT1" s="4" t="s">
        <v>7736</v>
      </c>
      <c r="BGU1" s="4" t="s">
        <v>7737</v>
      </c>
      <c r="BGV1" s="4" t="s">
        <v>7738</v>
      </c>
      <c r="BGW1" s="4" t="s">
        <v>7739</v>
      </c>
      <c r="BGX1" s="4" t="s">
        <v>7740</v>
      </c>
      <c r="BGY1" s="4" t="s">
        <v>7741</v>
      </c>
      <c r="BGZ1" s="4" t="s">
        <v>7742</v>
      </c>
      <c r="BHA1" s="4" t="s">
        <v>7743</v>
      </c>
      <c r="BHB1" s="4" t="s">
        <v>7744</v>
      </c>
      <c r="BHC1" s="4" t="s">
        <v>7745</v>
      </c>
      <c r="BHD1" s="4" t="s">
        <v>7746</v>
      </c>
      <c r="BHE1" s="4" t="s">
        <v>7747</v>
      </c>
      <c r="BHF1" s="4" t="s">
        <v>7748</v>
      </c>
      <c r="BHG1" s="4" t="s">
        <v>7749</v>
      </c>
      <c r="BHH1" s="4" t="s">
        <v>7750</v>
      </c>
      <c r="BHI1" s="4" t="s">
        <v>7751</v>
      </c>
      <c r="BHJ1" s="4" t="s">
        <v>7752</v>
      </c>
      <c r="BHK1" s="4" t="s">
        <v>7753</v>
      </c>
      <c r="BHL1" s="4" t="s">
        <v>7754</v>
      </c>
      <c r="BHM1" s="4" t="s">
        <v>7755</v>
      </c>
      <c r="BHN1" s="4" t="s">
        <v>7756</v>
      </c>
      <c r="BHO1" s="4" t="s">
        <v>7757</v>
      </c>
      <c r="BHP1" s="4" t="s">
        <v>7758</v>
      </c>
      <c r="BHQ1" s="4" t="s">
        <v>7759</v>
      </c>
      <c r="BHR1" s="4" t="s">
        <v>7760</v>
      </c>
      <c r="BHS1" s="4" t="s">
        <v>7761</v>
      </c>
      <c r="BHT1" s="4" t="s">
        <v>7762</v>
      </c>
      <c r="BHU1" s="4" t="s">
        <v>7763</v>
      </c>
      <c r="BHV1" s="4" t="s">
        <v>7764</v>
      </c>
      <c r="BHW1" s="4" t="s">
        <v>7765</v>
      </c>
      <c r="BHX1" s="4" t="s">
        <v>7766</v>
      </c>
      <c r="BHY1" s="4" t="s">
        <v>7767</v>
      </c>
      <c r="BHZ1" s="4" t="s">
        <v>7768</v>
      </c>
      <c r="BIA1" s="4" t="s">
        <v>7769</v>
      </c>
      <c r="BIB1" s="4" t="s">
        <v>7770</v>
      </c>
      <c r="BIC1" s="4" t="s">
        <v>7771</v>
      </c>
      <c r="BID1" s="4" t="s">
        <v>7772</v>
      </c>
      <c r="BIE1" s="4" t="s">
        <v>7773</v>
      </c>
      <c r="BIF1" s="4" t="s">
        <v>7774</v>
      </c>
      <c r="BIG1" s="4" t="s">
        <v>7775</v>
      </c>
      <c r="BIH1" s="4" t="s">
        <v>7776</v>
      </c>
      <c r="BII1" s="4" t="s">
        <v>7777</v>
      </c>
      <c r="BIJ1" s="4" t="s">
        <v>7778</v>
      </c>
      <c r="BIK1" s="4" t="s">
        <v>7779</v>
      </c>
      <c r="BIL1" s="4" t="s">
        <v>7780</v>
      </c>
      <c r="BIM1" s="4" t="s">
        <v>7781</v>
      </c>
      <c r="BIN1" s="4" t="s">
        <v>7782</v>
      </c>
      <c r="BIO1" s="4" t="s">
        <v>7783</v>
      </c>
      <c r="BIP1" s="4" t="s">
        <v>7784</v>
      </c>
      <c r="BIQ1" s="4" t="s">
        <v>7785</v>
      </c>
      <c r="BIR1" s="4" t="s">
        <v>7786</v>
      </c>
      <c r="BIS1" s="4" t="s">
        <v>7787</v>
      </c>
      <c r="BIT1" s="4" t="s">
        <v>7788</v>
      </c>
      <c r="BIU1" s="4" t="s">
        <v>7789</v>
      </c>
      <c r="BIV1" s="4" t="s">
        <v>7790</v>
      </c>
      <c r="BIW1" s="4" t="s">
        <v>7791</v>
      </c>
      <c r="BIX1" s="4" t="s">
        <v>7792</v>
      </c>
      <c r="BIY1" s="4" t="s">
        <v>7793</v>
      </c>
      <c r="BIZ1" s="4" t="s">
        <v>7794</v>
      </c>
      <c r="BJA1" s="4" t="s">
        <v>7795</v>
      </c>
      <c r="BJB1" s="4" t="s">
        <v>7796</v>
      </c>
      <c r="BJC1" s="4" t="s">
        <v>7797</v>
      </c>
      <c r="BJD1" s="4" t="s">
        <v>7798</v>
      </c>
      <c r="BJE1" s="4" t="s">
        <v>7799</v>
      </c>
      <c r="BJF1" s="4" t="s">
        <v>7800</v>
      </c>
      <c r="BJG1" s="4" t="s">
        <v>7801</v>
      </c>
      <c r="BJH1" s="4" t="s">
        <v>7802</v>
      </c>
      <c r="BJI1" s="4" t="s">
        <v>7803</v>
      </c>
      <c r="BJJ1" s="4" t="s">
        <v>7804</v>
      </c>
      <c r="BJK1" s="4" t="s">
        <v>7805</v>
      </c>
      <c r="BJL1" s="4" t="s">
        <v>7806</v>
      </c>
      <c r="BJM1" s="4" t="s">
        <v>7807</v>
      </c>
      <c r="BJN1" s="4" t="s">
        <v>7808</v>
      </c>
      <c r="BJO1" s="4" t="s">
        <v>7809</v>
      </c>
      <c r="BJP1" s="4" t="s">
        <v>7810</v>
      </c>
      <c r="BJQ1" s="4" t="s">
        <v>7811</v>
      </c>
      <c r="BJR1" s="4" t="s">
        <v>7812</v>
      </c>
      <c r="BJS1" s="4" t="s">
        <v>7813</v>
      </c>
      <c r="BJT1" s="4" t="s">
        <v>7814</v>
      </c>
      <c r="BJU1" s="4" t="s">
        <v>7815</v>
      </c>
      <c r="BJV1" s="4" t="s">
        <v>7816</v>
      </c>
      <c r="BJW1" s="4" t="s">
        <v>7817</v>
      </c>
      <c r="BJX1" s="4" t="s">
        <v>7818</v>
      </c>
      <c r="BJY1" s="4" t="s">
        <v>7819</v>
      </c>
      <c r="BJZ1" s="4" t="s">
        <v>7820</v>
      </c>
      <c r="BKA1" s="4" t="s">
        <v>7821</v>
      </c>
      <c r="BKB1" s="4" t="s">
        <v>7822</v>
      </c>
      <c r="BKC1" s="4" t="s">
        <v>7823</v>
      </c>
      <c r="BKD1" s="4" t="s">
        <v>7824</v>
      </c>
      <c r="BKE1" s="4" t="s">
        <v>7825</v>
      </c>
      <c r="BKF1" s="4" t="s">
        <v>7826</v>
      </c>
      <c r="BKG1" s="4" t="s">
        <v>7827</v>
      </c>
      <c r="BKH1" s="4" t="s">
        <v>7828</v>
      </c>
      <c r="BKI1" s="4" t="s">
        <v>7829</v>
      </c>
      <c r="BKJ1" s="4" t="s">
        <v>7830</v>
      </c>
      <c r="BKK1" s="4" t="s">
        <v>7831</v>
      </c>
      <c r="BKL1" s="4" t="s">
        <v>7832</v>
      </c>
      <c r="BKM1" s="4" t="s">
        <v>7833</v>
      </c>
      <c r="BKN1" s="4" t="s">
        <v>7834</v>
      </c>
      <c r="BKO1" s="4" t="s">
        <v>7835</v>
      </c>
      <c r="BKP1" s="4" t="s">
        <v>7836</v>
      </c>
      <c r="BKQ1" s="4" t="s">
        <v>7837</v>
      </c>
      <c r="BKR1" s="4" t="s">
        <v>7838</v>
      </c>
      <c r="BKS1" s="4" t="s">
        <v>7839</v>
      </c>
      <c r="BKT1" s="4" t="s">
        <v>7840</v>
      </c>
      <c r="BKU1" s="4" t="s">
        <v>7841</v>
      </c>
      <c r="BKV1" s="4" t="s">
        <v>7842</v>
      </c>
      <c r="BKW1" s="4" t="s">
        <v>7843</v>
      </c>
      <c r="BKX1" s="4" t="s">
        <v>7844</v>
      </c>
      <c r="BKY1" s="4" t="s">
        <v>7845</v>
      </c>
      <c r="BKZ1" s="4" t="s">
        <v>7846</v>
      </c>
      <c r="BLA1" s="4" t="s">
        <v>7847</v>
      </c>
      <c r="BLB1" s="4" t="s">
        <v>7848</v>
      </c>
      <c r="BLC1" s="4" t="s">
        <v>7849</v>
      </c>
      <c r="BLD1" s="4" t="s">
        <v>7850</v>
      </c>
      <c r="BLE1" s="4" t="s">
        <v>7851</v>
      </c>
      <c r="BLF1" s="4" t="s">
        <v>7852</v>
      </c>
      <c r="BLG1" s="4" t="s">
        <v>7853</v>
      </c>
      <c r="BLH1" s="4" t="s">
        <v>7854</v>
      </c>
      <c r="BLI1" s="4" t="s">
        <v>7855</v>
      </c>
      <c r="BLJ1" s="4" t="s">
        <v>7856</v>
      </c>
      <c r="BLK1" s="4" t="s">
        <v>7857</v>
      </c>
      <c r="BLL1" s="4" t="s">
        <v>7858</v>
      </c>
      <c r="BLM1" s="4" t="s">
        <v>7859</v>
      </c>
      <c r="BLN1" s="4" t="s">
        <v>7860</v>
      </c>
      <c r="BLO1" s="4" t="s">
        <v>7861</v>
      </c>
      <c r="BLP1" s="4" t="s">
        <v>7862</v>
      </c>
      <c r="BLQ1" s="4" t="s">
        <v>7863</v>
      </c>
      <c r="BLR1" s="4" t="s">
        <v>7864</v>
      </c>
      <c r="BLS1" s="4" t="s">
        <v>7865</v>
      </c>
      <c r="BLT1" s="4" t="s">
        <v>7866</v>
      </c>
      <c r="BLU1" s="4" t="s">
        <v>7867</v>
      </c>
      <c r="BLV1" s="4" t="s">
        <v>7868</v>
      </c>
      <c r="BLW1" s="4" t="s">
        <v>7869</v>
      </c>
      <c r="BLX1" s="4" t="s">
        <v>7870</v>
      </c>
      <c r="BLY1" s="4" t="s">
        <v>7871</v>
      </c>
      <c r="BLZ1" s="4" t="s">
        <v>7872</v>
      </c>
      <c r="BMA1" s="4" t="s">
        <v>7873</v>
      </c>
      <c r="BMB1" s="4" t="s">
        <v>7874</v>
      </c>
      <c r="BMC1" s="4" t="s">
        <v>7875</v>
      </c>
      <c r="BMD1" s="4" t="s">
        <v>7876</v>
      </c>
      <c r="BME1" s="4" t="s">
        <v>7877</v>
      </c>
      <c r="BMF1" s="4" t="s">
        <v>7878</v>
      </c>
      <c r="BMG1" s="4" t="s">
        <v>7879</v>
      </c>
      <c r="BMH1" s="4" t="s">
        <v>7880</v>
      </c>
      <c r="BMI1" s="4" t="s">
        <v>7881</v>
      </c>
      <c r="BMJ1" s="4" t="s">
        <v>7882</v>
      </c>
      <c r="BMK1" s="4" t="s">
        <v>7883</v>
      </c>
      <c r="BML1" s="4" t="s">
        <v>7884</v>
      </c>
      <c r="BMM1" s="4" t="s">
        <v>7885</v>
      </c>
      <c r="BMN1" s="4" t="s">
        <v>7886</v>
      </c>
      <c r="BMO1" s="4" t="s">
        <v>7887</v>
      </c>
      <c r="BMP1" s="4" t="s">
        <v>7888</v>
      </c>
      <c r="BMQ1" s="4" t="s">
        <v>7889</v>
      </c>
      <c r="BMR1" s="4" t="s">
        <v>7890</v>
      </c>
      <c r="BMS1" s="4" t="s">
        <v>7891</v>
      </c>
      <c r="BMT1" s="4" t="s">
        <v>7892</v>
      </c>
      <c r="BMU1" s="4" t="s">
        <v>7893</v>
      </c>
      <c r="BMV1" s="4" t="s">
        <v>7894</v>
      </c>
      <c r="BMW1" s="4" t="s">
        <v>7895</v>
      </c>
      <c r="BMX1" s="4" t="s">
        <v>7896</v>
      </c>
      <c r="BMY1" s="4" t="s">
        <v>7897</v>
      </c>
      <c r="BMZ1" s="4" t="s">
        <v>7898</v>
      </c>
      <c r="BNA1" s="4" t="s">
        <v>7899</v>
      </c>
      <c r="BNB1" s="4" t="s">
        <v>7900</v>
      </c>
      <c r="BNC1" s="4" t="s">
        <v>7901</v>
      </c>
      <c r="BND1" s="4" t="s">
        <v>7902</v>
      </c>
      <c r="BNE1" s="4" t="s">
        <v>7903</v>
      </c>
      <c r="BNF1" s="4" t="s">
        <v>7904</v>
      </c>
      <c r="BNG1" s="4" t="s">
        <v>7905</v>
      </c>
      <c r="BNH1" s="4" t="s">
        <v>7906</v>
      </c>
      <c r="BNI1" s="4" t="s">
        <v>7907</v>
      </c>
      <c r="BNJ1" s="4" t="s">
        <v>7908</v>
      </c>
      <c r="BNK1" s="4" t="s">
        <v>7909</v>
      </c>
      <c r="BNL1" s="4" t="s">
        <v>7910</v>
      </c>
      <c r="BNM1" s="4" t="s">
        <v>7911</v>
      </c>
      <c r="BNN1" s="4" t="s">
        <v>7912</v>
      </c>
      <c r="BNO1" s="4" t="s">
        <v>7913</v>
      </c>
      <c r="BNP1" s="4" t="s">
        <v>7914</v>
      </c>
      <c r="BNQ1" s="4" t="s">
        <v>7915</v>
      </c>
      <c r="BNR1" s="4" t="s">
        <v>7916</v>
      </c>
      <c r="BNS1" s="4" t="s">
        <v>7917</v>
      </c>
      <c r="BNT1" s="4" t="s">
        <v>7918</v>
      </c>
      <c r="BNU1" s="4" t="s">
        <v>7919</v>
      </c>
      <c r="BNV1" s="4" t="s">
        <v>7920</v>
      </c>
      <c r="BNW1" s="4" t="s">
        <v>7921</v>
      </c>
      <c r="BNX1" s="4" t="s">
        <v>7922</v>
      </c>
      <c r="BNY1" s="4" t="s">
        <v>7923</v>
      </c>
      <c r="BNZ1" s="4" t="s">
        <v>7924</v>
      </c>
      <c r="BOA1" s="4" t="s">
        <v>7925</v>
      </c>
      <c r="BOB1" s="4" t="s">
        <v>7926</v>
      </c>
      <c r="BOC1" s="4" t="s">
        <v>7927</v>
      </c>
      <c r="BOD1" s="4" t="s">
        <v>7928</v>
      </c>
      <c r="BOE1" s="4" t="s">
        <v>7929</v>
      </c>
      <c r="BOF1" s="4" t="s">
        <v>7930</v>
      </c>
      <c r="BOG1" s="4" t="s">
        <v>7931</v>
      </c>
      <c r="BOH1" s="4" t="s">
        <v>7932</v>
      </c>
      <c r="BOI1" s="4" t="s">
        <v>7933</v>
      </c>
      <c r="BOJ1" s="4" t="s">
        <v>7934</v>
      </c>
      <c r="BOK1" s="4" t="s">
        <v>7935</v>
      </c>
      <c r="BOL1" s="4" t="s">
        <v>7936</v>
      </c>
      <c r="BOM1" s="4" t="s">
        <v>7937</v>
      </c>
      <c r="BON1" s="4" t="s">
        <v>7938</v>
      </c>
      <c r="BOO1" s="4" t="s">
        <v>7939</v>
      </c>
      <c r="BOP1" s="4" t="s">
        <v>7940</v>
      </c>
      <c r="BOQ1" s="4" t="s">
        <v>7941</v>
      </c>
      <c r="BOR1" s="4" t="s">
        <v>7942</v>
      </c>
      <c r="BOS1" s="4" t="s">
        <v>7943</v>
      </c>
      <c r="BOT1" s="4" t="s">
        <v>7944</v>
      </c>
      <c r="BOU1" s="4" t="s">
        <v>7945</v>
      </c>
      <c r="BOV1" s="4" t="s">
        <v>7946</v>
      </c>
      <c r="BOW1" s="4" t="s">
        <v>7947</v>
      </c>
      <c r="BOX1" s="4" t="s">
        <v>7948</v>
      </c>
      <c r="BOY1" s="4" t="s">
        <v>7949</v>
      </c>
      <c r="BOZ1" s="4" t="s">
        <v>7950</v>
      </c>
      <c r="BPA1" s="4" t="s">
        <v>7951</v>
      </c>
      <c r="BPB1" s="4" t="s">
        <v>7952</v>
      </c>
      <c r="BPC1" s="4" t="s">
        <v>7953</v>
      </c>
      <c r="BPD1" s="4" t="s">
        <v>7954</v>
      </c>
      <c r="BPE1" s="4" t="s">
        <v>7955</v>
      </c>
      <c r="BPF1" s="4" t="s">
        <v>7956</v>
      </c>
      <c r="BPG1" s="4" t="s">
        <v>7957</v>
      </c>
      <c r="BPH1" s="4" t="s">
        <v>7958</v>
      </c>
      <c r="BPI1" s="4" t="s">
        <v>7959</v>
      </c>
      <c r="BPJ1" s="4" t="s">
        <v>7960</v>
      </c>
      <c r="BPK1" s="4" t="s">
        <v>7961</v>
      </c>
      <c r="BPL1" s="4" t="s">
        <v>7962</v>
      </c>
      <c r="BPM1" s="4" t="s">
        <v>7963</v>
      </c>
      <c r="BPN1" s="4" t="s">
        <v>7964</v>
      </c>
      <c r="BPO1" s="4" t="s">
        <v>7965</v>
      </c>
      <c r="BPP1" s="4" t="s">
        <v>7966</v>
      </c>
      <c r="BPQ1" s="4" t="s">
        <v>7967</v>
      </c>
      <c r="BPR1" s="4" t="s">
        <v>7968</v>
      </c>
      <c r="BPS1" s="4" t="s">
        <v>7969</v>
      </c>
      <c r="BPT1" s="4" t="s">
        <v>7970</v>
      </c>
      <c r="BPU1" s="4" t="s">
        <v>7971</v>
      </c>
      <c r="BPV1" s="4" t="s">
        <v>7972</v>
      </c>
      <c r="BPW1" s="4" t="s">
        <v>7973</v>
      </c>
      <c r="BPX1" s="4" t="s">
        <v>7974</v>
      </c>
      <c r="BPY1" s="4" t="s">
        <v>7975</v>
      </c>
      <c r="BPZ1" s="4" t="s">
        <v>7976</v>
      </c>
      <c r="BQA1" s="4" t="s">
        <v>7977</v>
      </c>
      <c r="BQB1" s="4" t="s">
        <v>7978</v>
      </c>
      <c r="BQC1" s="4" t="s">
        <v>7979</v>
      </c>
      <c r="BQD1" s="4" t="s">
        <v>7980</v>
      </c>
      <c r="BQE1" s="4" t="s">
        <v>7981</v>
      </c>
      <c r="BQF1" s="4" t="s">
        <v>7982</v>
      </c>
      <c r="BQG1" s="4" t="s">
        <v>7983</v>
      </c>
      <c r="BQH1" s="4" t="s">
        <v>7984</v>
      </c>
      <c r="BQI1" s="4" t="s">
        <v>7985</v>
      </c>
      <c r="BQJ1" s="4" t="s">
        <v>7986</v>
      </c>
      <c r="BQK1" s="4" t="s">
        <v>7987</v>
      </c>
      <c r="BQL1" s="4" t="s">
        <v>7988</v>
      </c>
      <c r="BQM1" s="4" t="s">
        <v>7989</v>
      </c>
      <c r="BQN1" s="4" t="s">
        <v>7990</v>
      </c>
      <c r="BQO1" s="4" t="s">
        <v>7991</v>
      </c>
      <c r="BQP1" s="4" t="s">
        <v>7992</v>
      </c>
      <c r="BQQ1" s="4" t="s">
        <v>7993</v>
      </c>
      <c r="BQR1" s="4" t="s">
        <v>7994</v>
      </c>
      <c r="BQS1" s="4" t="s">
        <v>7995</v>
      </c>
      <c r="BQT1" s="4" t="s">
        <v>7996</v>
      </c>
      <c r="BQU1" s="4" t="s">
        <v>7997</v>
      </c>
      <c r="BQV1" s="4" t="s">
        <v>7998</v>
      </c>
      <c r="BQW1" s="4" t="s">
        <v>7999</v>
      </c>
      <c r="BQX1" s="4" t="s">
        <v>8000</v>
      </c>
      <c r="BQY1" s="4" t="s">
        <v>8001</v>
      </c>
      <c r="BQZ1" s="4" t="s">
        <v>8002</v>
      </c>
      <c r="BRA1" s="4" t="s">
        <v>8003</v>
      </c>
      <c r="BRB1" s="4" t="s">
        <v>8004</v>
      </c>
      <c r="BRC1" s="4" t="s">
        <v>8005</v>
      </c>
      <c r="BRD1" s="4" t="s">
        <v>8006</v>
      </c>
      <c r="BRE1" s="4" t="s">
        <v>8007</v>
      </c>
      <c r="BRF1" s="4" t="s">
        <v>8008</v>
      </c>
      <c r="BRG1" s="4" t="s">
        <v>8009</v>
      </c>
      <c r="BRH1" s="4" t="s">
        <v>8010</v>
      </c>
      <c r="BRI1" s="4" t="s">
        <v>8011</v>
      </c>
      <c r="BRJ1" s="4" t="s">
        <v>8012</v>
      </c>
      <c r="BRK1" s="4" t="s">
        <v>8013</v>
      </c>
      <c r="BRL1" s="4" t="s">
        <v>8014</v>
      </c>
      <c r="BRM1" s="4" t="s">
        <v>8015</v>
      </c>
      <c r="BRN1" s="4" t="s">
        <v>8016</v>
      </c>
      <c r="BRO1" s="4" t="s">
        <v>8017</v>
      </c>
      <c r="BRP1" s="4" t="s">
        <v>8018</v>
      </c>
      <c r="BRQ1" s="4" t="s">
        <v>8019</v>
      </c>
      <c r="BRR1" s="4" t="s">
        <v>8020</v>
      </c>
      <c r="BRS1" s="4" t="s">
        <v>8021</v>
      </c>
      <c r="BRT1" s="4" t="s">
        <v>8022</v>
      </c>
      <c r="BRU1" s="4" t="s">
        <v>8023</v>
      </c>
      <c r="BRV1" s="4" t="s">
        <v>8024</v>
      </c>
      <c r="BRW1" s="4" t="s">
        <v>8025</v>
      </c>
      <c r="BRX1" s="4" t="s">
        <v>8026</v>
      </c>
      <c r="BRY1" s="4" t="s">
        <v>8027</v>
      </c>
      <c r="BRZ1" s="4" t="s">
        <v>8028</v>
      </c>
      <c r="BSA1" s="4" t="s">
        <v>8029</v>
      </c>
      <c r="BSB1" s="4" t="s">
        <v>8030</v>
      </c>
      <c r="BSC1" s="4" t="s">
        <v>8031</v>
      </c>
      <c r="BSD1" s="4" t="s">
        <v>8032</v>
      </c>
      <c r="BSE1" s="4" t="s">
        <v>8033</v>
      </c>
      <c r="BSF1" s="4" t="s">
        <v>8034</v>
      </c>
      <c r="BSG1" s="4" t="s">
        <v>8035</v>
      </c>
      <c r="BSH1" s="4" t="s">
        <v>8036</v>
      </c>
      <c r="BSI1" s="4" t="s">
        <v>8037</v>
      </c>
      <c r="BSJ1" s="4" t="s">
        <v>8038</v>
      </c>
      <c r="BSK1" s="4" t="s">
        <v>8039</v>
      </c>
      <c r="BSL1" s="4" t="s">
        <v>8040</v>
      </c>
      <c r="BSM1" s="4" t="s">
        <v>8041</v>
      </c>
      <c r="BSN1" s="4" t="s">
        <v>8042</v>
      </c>
      <c r="BSO1" s="4" t="s">
        <v>8043</v>
      </c>
      <c r="BSP1" s="4" t="s">
        <v>8044</v>
      </c>
      <c r="BSQ1" s="4" t="s">
        <v>8045</v>
      </c>
      <c r="BSR1" s="4" t="s">
        <v>8046</v>
      </c>
      <c r="BSS1" s="4" t="s">
        <v>8047</v>
      </c>
      <c r="BST1" s="4" t="s">
        <v>8048</v>
      </c>
      <c r="BSU1" s="4" t="s">
        <v>8049</v>
      </c>
      <c r="BSV1" s="4" t="s">
        <v>8050</v>
      </c>
      <c r="BSW1" s="4" t="s">
        <v>8051</v>
      </c>
      <c r="BSX1" s="4" t="s">
        <v>8052</v>
      </c>
      <c r="BSY1" s="4" t="s">
        <v>8053</v>
      </c>
      <c r="BSZ1" s="4" t="s">
        <v>8054</v>
      </c>
      <c r="BTA1" s="4" t="s">
        <v>8055</v>
      </c>
      <c r="BTB1" s="4" t="s">
        <v>8056</v>
      </c>
      <c r="BTC1" s="4" t="s">
        <v>8057</v>
      </c>
      <c r="BTD1" s="4" t="s">
        <v>8058</v>
      </c>
      <c r="BTE1" s="4" t="s">
        <v>8059</v>
      </c>
      <c r="BTF1" s="4" t="s">
        <v>8060</v>
      </c>
      <c r="BTG1" s="4" t="s">
        <v>8061</v>
      </c>
      <c r="BTH1" s="4" t="s">
        <v>8062</v>
      </c>
      <c r="BTI1" s="4" t="s">
        <v>8063</v>
      </c>
      <c r="BTJ1" s="4" t="s">
        <v>8064</v>
      </c>
      <c r="BTK1" s="4" t="s">
        <v>8065</v>
      </c>
      <c r="BTL1" s="4" t="s">
        <v>8066</v>
      </c>
      <c r="BTM1" s="4" t="s">
        <v>8067</v>
      </c>
      <c r="BTN1" s="4" t="s">
        <v>8068</v>
      </c>
      <c r="BTO1" s="4" t="s">
        <v>8069</v>
      </c>
      <c r="BTP1" s="4" t="s">
        <v>8070</v>
      </c>
      <c r="BTQ1" s="4" t="s">
        <v>8071</v>
      </c>
      <c r="BTR1" s="4" t="s">
        <v>8072</v>
      </c>
      <c r="BTS1" s="4" t="s">
        <v>8073</v>
      </c>
      <c r="BTT1" s="4" t="s">
        <v>8074</v>
      </c>
      <c r="BTU1" s="4" t="s">
        <v>8075</v>
      </c>
      <c r="BTV1" s="4" t="s">
        <v>8076</v>
      </c>
      <c r="BTW1" s="4" t="s">
        <v>8077</v>
      </c>
      <c r="BTX1" s="4" t="s">
        <v>8078</v>
      </c>
      <c r="BTY1" s="4" t="s">
        <v>8079</v>
      </c>
      <c r="BTZ1" s="4" t="s">
        <v>8080</v>
      </c>
      <c r="BUA1" s="4" t="s">
        <v>8081</v>
      </c>
      <c r="BUB1" s="4" t="s">
        <v>8082</v>
      </c>
      <c r="BUC1" s="4" t="s">
        <v>8083</v>
      </c>
      <c r="BUD1" s="4" t="s">
        <v>8084</v>
      </c>
      <c r="BUE1" s="4" t="s">
        <v>8085</v>
      </c>
      <c r="BUF1" s="4" t="s">
        <v>8086</v>
      </c>
      <c r="BUG1" s="4" t="s">
        <v>8087</v>
      </c>
      <c r="BUH1" s="4" t="s">
        <v>8088</v>
      </c>
      <c r="BUI1" s="4" t="s">
        <v>8089</v>
      </c>
      <c r="BUJ1" s="4" t="s">
        <v>8090</v>
      </c>
      <c r="BUK1" s="4" t="s">
        <v>8091</v>
      </c>
      <c r="BUL1" s="4" t="s">
        <v>8092</v>
      </c>
      <c r="BUM1" s="4" t="s">
        <v>8093</v>
      </c>
      <c r="BUN1" s="4" t="s">
        <v>8094</v>
      </c>
      <c r="BUO1" s="4" t="s">
        <v>8095</v>
      </c>
      <c r="BUP1" s="4" t="s">
        <v>8096</v>
      </c>
      <c r="BUQ1" s="4" t="s">
        <v>8097</v>
      </c>
      <c r="BUR1" s="4" t="s">
        <v>8098</v>
      </c>
      <c r="BUS1" s="4" t="s">
        <v>8099</v>
      </c>
      <c r="BUT1" s="4" t="s">
        <v>8100</v>
      </c>
      <c r="BUU1" s="4" t="s">
        <v>8101</v>
      </c>
      <c r="BUV1" s="4" t="s">
        <v>8102</v>
      </c>
      <c r="BUW1" s="4" t="s">
        <v>8103</v>
      </c>
      <c r="BUX1" s="4" t="s">
        <v>8104</v>
      </c>
      <c r="BUY1" s="4" t="s">
        <v>8105</v>
      </c>
      <c r="BUZ1" s="4" t="s">
        <v>8106</v>
      </c>
      <c r="BVA1" s="4" t="s">
        <v>8107</v>
      </c>
      <c r="BVB1" s="4" t="s">
        <v>8108</v>
      </c>
      <c r="BVC1" s="4" t="s">
        <v>8109</v>
      </c>
      <c r="BVD1" s="4" t="s">
        <v>8110</v>
      </c>
      <c r="BVE1" s="4" t="s">
        <v>8111</v>
      </c>
      <c r="BVF1" s="4" t="s">
        <v>8112</v>
      </c>
      <c r="BVG1" s="4" t="s">
        <v>8113</v>
      </c>
      <c r="BVH1" s="4" t="s">
        <v>8114</v>
      </c>
      <c r="BVI1" s="4" t="s">
        <v>8115</v>
      </c>
      <c r="BVJ1" s="4" t="s">
        <v>8116</v>
      </c>
      <c r="BVK1" s="4" t="s">
        <v>8117</v>
      </c>
      <c r="BVL1" s="4" t="s">
        <v>8118</v>
      </c>
      <c r="BVM1" s="4" t="s">
        <v>8119</v>
      </c>
      <c r="BVN1" s="4" t="s">
        <v>8120</v>
      </c>
      <c r="BVO1" s="4" t="s">
        <v>8121</v>
      </c>
      <c r="BVP1" s="4" t="s">
        <v>8122</v>
      </c>
      <c r="BVQ1" s="4" t="s">
        <v>8123</v>
      </c>
      <c r="BVR1" s="4" t="s">
        <v>8124</v>
      </c>
      <c r="BVS1" s="4" t="s">
        <v>8125</v>
      </c>
      <c r="BVT1" s="4" t="s">
        <v>8126</v>
      </c>
      <c r="BVU1" s="4" t="s">
        <v>8127</v>
      </c>
      <c r="BVV1" s="4" t="s">
        <v>8128</v>
      </c>
      <c r="BVW1" s="4" t="s">
        <v>8129</v>
      </c>
      <c r="BVX1" s="4" t="s">
        <v>8130</v>
      </c>
      <c r="BVY1" s="4" t="s">
        <v>8131</v>
      </c>
      <c r="BVZ1" s="4" t="s">
        <v>8132</v>
      </c>
      <c r="BWA1" s="4" t="s">
        <v>8133</v>
      </c>
      <c r="BWB1" s="4" t="s">
        <v>8134</v>
      </c>
      <c r="BWC1" s="4" t="s">
        <v>8135</v>
      </c>
      <c r="BWD1" s="4" t="s">
        <v>8136</v>
      </c>
      <c r="BWE1" s="4" t="s">
        <v>8137</v>
      </c>
      <c r="BWF1" s="4" t="s">
        <v>8138</v>
      </c>
      <c r="BWG1" s="4" t="s">
        <v>8139</v>
      </c>
      <c r="BWH1" s="4" t="s">
        <v>8140</v>
      </c>
      <c r="BWI1" s="4" t="s">
        <v>8141</v>
      </c>
      <c r="BWJ1" s="4" t="s">
        <v>8142</v>
      </c>
      <c r="BWK1" s="4" t="s">
        <v>8143</v>
      </c>
      <c r="BWL1" s="4" t="s">
        <v>8144</v>
      </c>
      <c r="BWM1" s="4" t="s">
        <v>8145</v>
      </c>
      <c r="BWN1" s="4" t="s">
        <v>8146</v>
      </c>
      <c r="BWO1" s="4" t="s">
        <v>8147</v>
      </c>
      <c r="BWP1" s="4" t="s">
        <v>8148</v>
      </c>
      <c r="BWQ1" s="4" t="s">
        <v>8149</v>
      </c>
      <c r="BWR1" s="4" t="s">
        <v>8150</v>
      </c>
      <c r="BWS1" s="4" t="s">
        <v>8151</v>
      </c>
      <c r="BWT1" s="4" t="s">
        <v>8152</v>
      </c>
      <c r="BWU1" s="4" t="s">
        <v>8153</v>
      </c>
      <c r="BWV1" s="4" t="s">
        <v>8154</v>
      </c>
      <c r="BWW1" s="4" t="s">
        <v>8155</v>
      </c>
      <c r="BWX1" s="4" t="s">
        <v>8156</v>
      </c>
      <c r="BWY1" s="4" t="s">
        <v>8157</v>
      </c>
      <c r="BWZ1" s="4" t="s">
        <v>8158</v>
      </c>
      <c r="BXA1" s="4" t="s">
        <v>8159</v>
      </c>
      <c r="BXB1" s="4" t="s">
        <v>8160</v>
      </c>
      <c r="BXC1" s="4" t="s">
        <v>8161</v>
      </c>
      <c r="BXD1" s="4" t="s">
        <v>8162</v>
      </c>
      <c r="BXE1" s="4" t="s">
        <v>8163</v>
      </c>
      <c r="BXF1" s="4" t="s">
        <v>8164</v>
      </c>
      <c r="BXG1" s="4" t="s">
        <v>8165</v>
      </c>
      <c r="BXH1" s="4" t="s">
        <v>8166</v>
      </c>
      <c r="BXI1" s="4" t="s">
        <v>8167</v>
      </c>
      <c r="BXJ1" s="4" t="s">
        <v>8168</v>
      </c>
      <c r="BXK1" s="4" t="s">
        <v>8169</v>
      </c>
      <c r="BXL1" s="4" t="s">
        <v>8170</v>
      </c>
      <c r="BXM1" s="4" t="s">
        <v>8171</v>
      </c>
      <c r="BXN1" s="4" t="s">
        <v>8172</v>
      </c>
      <c r="BXO1" s="4" t="s">
        <v>8173</v>
      </c>
      <c r="BXP1" s="4" t="s">
        <v>8174</v>
      </c>
      <c r="BXQ1" s="4" t="s">
        <v>8175</v>
      </c>
      <c r="BXR1" s="4" t="s">
        <v>8176</v>
      </c>
      <c r="BXS1" s="4" t="s">
        <v>8177</v>
      </c>
      <c r="BXT1" s="4" t="s">
        <v>8178</v>
      </c>
      <c r="BXU1" s="4" t="s">
        <v>8179</v>
      </c>
      <c r="BXV1" s="4" t="s">
        <v>8180</v>
      </c>
      <c r="BXW1" s="4" t="s">
        <v>8181</v>
      </c>
      <c r="BXX1" s="4" t="s">
        <v>8182</v>
      </c>
      <c r="BXY1" s="4" t="s">
        <v>8183</v>
      </c>
      <c r="BXZ1" s="4" t="s">
        <v>8184</v>
      </c>
      <c r="BYA1" s="4" t="s">
        <v>8185</v>
      </c>
      <c r="BYB1" s="4" t="s">
        <v>8186</v>
      </c>
      <c r="BYC1" s="4" t="s">
        <v>8187</v>
      </c>
      <c r="BYD1" s="4" t="s">
        <v>8188</v>
      </c>
      <c r="BYE1" s="4" t="s">
        <v>8189</v>
      </c>
      <c r="BYF1" s="4" t="s">
        <v>8190</v>
      </c>
      <c r="BYG1" s="4" t="s">
        <v>8191</v>
      </c>
      <c r="BYH1" s="4" t="s">
        <v>8192</v>
      </c>
      <c r="BYI1" s="4" t="s">
        <v>8193</v>
      </c>
      <c r="BYJ1" s="4" t="s">
        <v>8194</v>
      </c>
      <c r="BYK1" s="4" t="s">
        <v>8195</v>
      </c>
      <c r="BYL1" s="4" t="s">
        <v>8196</v>
      </c>
      <c r="BYM1" s="4" t="s">
        <v>8197</v>
      </c>
      <c r="BYN1" s="4" t="s">
        <v>8198</v>
      </c>
      <c r="BYO1" s="4" t="s">
        <v>8199</v>
      </c>
      <c r="BYP1" s="4" t="s">
        <v>8200</v>
      </c>
      <c r="BYQ1" s="4" t="s">
        <v>8201</v>
      </c>
      <c r="BYR1" s="4" t="s">
        <v>8202</v>
      </c>
      <c r="BYS1" s="4" t="s">
        <v>8203</v>
      </c>
      <c r="BYT1" s="4" t="s">
        <v>8204</v>
      </c>
      <c r="BYU1" s="4" t="s">
        <v>8205</v>
      </c>
      <c r="BYV1" s="4" t="s">
        <v>8206</v>
      </c>
      <c r="BYW1" s="4" t="s">
        <v>8207</v>
      </c>
      <c r="BYX1" s="4" t="s">
        <v>8208</v>
      </c>
      <c r="BYY1" s="4" t="s">
        <v>8209</v>
      </c>
      <c r="BYZ1" s="4" t="s">
        <v>8210</v>
      </c>
      <c r="BZA1" s="4" t="s">
        <v>8211</v>
      </c>
      <c r="BZB1" s="4" t="s">
        <v>8212</v>
      </c>
      <c r="BZC1" s="4" t="s">
        <v>8213</v>
      </c>
      <c r="BZD1" s="4" t="s">
        <v>8214</v>
      </c>
      <c r="BZE1" s="4" t="s">
        <v>8215</v>
      </c>
      <c r="BZF1" s="4" t="s">
        <v>8216</v>
      </c>
      <c r="BZG1" s="4" t="s">
        <v>8217</v>
      </c>
      <c r="BZH1" s="4" t="s">
        <v>8218</v>
      </c>
      <c r="BZI1" s="4" t="s">
        <v>8219</v>
      </c>
      <c r="BZJ1" s="4" t="s">
        <v>8220</v>
      </c>
      <c r="BZK1" s="4" t="s">
        <v>8221</v>
      </c>
      <c r="BZL1" s="4" t="s">
        <v>8222</v>
      </c>
      <c r="BZM1" s="4" t="s">
        <v>8223</v>
      </c>
      <c r="BZN1" s="4" t="s">
        <v>8224</v>
      </c>
      <c r="BZO1" s="4" t="s">
        <v>8225</v>
      </c>
      <c r="BZP1" s="4" t="s">
        <v>8226</v>
      </c>
      <c r="BZQ1" s="4" t="s">
        <v>8227</v>
      </c>
      <c r="BZR1" s="4" t="s">
        <v>8228</v>
      </c>
      <c r="BZS1" s="4" t="s">
        <v>8229</v>
      </c>
      <c r="BZT1" s="4" t="s">
        <v>8230</v>
      </c>
      <c r="BZU1" s="4" t="s">
        <v>8231</v>
      </c>
      <c r="BZV1" s="4" t="s">
        <v>8232</v>
      </c>
      <c r="BZW1" s="4" t="s">
        <v>8233</v>
      </c>
      <c r="BZX1" s="4" t="s">
        <v>8234</v>
      </c>
      <c r="BZY1" s="4" t="s">
        <v>8235</v>
      </c>
      <c r="BZZ1" s="4" t="s">
        <v>8236</v>
      </c>
      <c r="CAA1" s="4" t="s">
        <v>8237</v>
      </c>
      <c r="CAB1" s="4" t="s">
        <v>8238</v>
      </c>
      <c r="CAC1" s="4" t="s">
        <v>8239</v>
      </c>
      <c r="CAD1" s="4" t="s">
        <v>8240</v>
      </c>
      <c r="CAE1" s="4" t="s">
        <v>8241</v>
      </c>
      <c r="CAF1" s="4" t="s">
        <v>8242</v>
      </c>
      <c r="CAG1" s="4" t="s">
        <v>8243</v>
      </c>
      <c r="CAH1" s="4" t="s">
        <v>8244</v>
      </c>
      <c r="CAI1" s="4" t="s">
        <v>8245</v>
      </c>
      <c r="CAJ1" s="4" t="s">
        <v>8246</v>
      </c>
      <c r="CAK1" s="4" t="s">
        <v>8247</v>
      </c>
      <c r="CAL1" s="4" t="s">
        <v>8248</v>
      </c>
      <c r="CAM1" s="4" t="s">
        <v>8249</v>
      </c>
      <c r="CAN1" s="4" t="s">
        <v>8250</v>
      </c>
      <c r="CAO1" s="4" t="s">
        <v>8251</v>
      </c>
      <c r="CAP1" s="4" t="s">
        <v>8252</v>
      </c>
      <c r="CAQ1" s="4" t="s">
        <v>8253</v>
      </c>
      <c r="CAR1" s="4" t="s">
        <v>8254</v>
      </c>
      <c r="CAS1" s="4" t="s">
        <v>8255</v>
      </c>
      <c r="CAT1" s="4" t="s">
        <v>8256</v>
      </c>
      <c r="CAU1" s="4" t="s">
        <v>8257</v>
      </c>
      <c r="CAV1" s="4" t="s">
        <v>8258</v>
      </c>
      <c r="CAW1" s="4" t="s">
        <v>8259</v>
      </c>
      <c r="CAX1" s="4" t="s">
        <v>8260</v>
      </c>
      <c r="CAY1" s="4" t="s">
        <v>8261</v>
      </c>
      <c r="CAZ1" s="4" t="s">
        <v>8262</v>
      </c>
      <c r="CBA1" s="4" t="s">
        <v>8263</v>
      </c>
      <c r="CBB1" s="4" t="s">
        <v>8264</v>
      </c>
      <c r="CBC1" s="4" t="s">
        <v>8265</v>
      </c>
      <c r="CBD1" s="4" t="s">
        <v>8266</v>
      </c>
      <c r="CBE1" s="4" t="s">
        <v>8267</v>
      </c>
      <c r="CBF1" s="4" t="s">
        <v>8268</v>
      </c>
      <c r="CBG1" s="4" t="s">
        <v>8269</v>
      </c>
      <c r="CBH1" s="4" t="s">
        <v>8270</v>
      </c>
      <c r="CBI1" s="4" t="s">
        <v>8271</v>
      </c>
      <c r="CBJ1" s="4" t="s">
        <v>8272</v>
      </c>
      <c r="CBK1" s="4" t="s">
        <v>8273</v>
      </c>
      <c r="CBL1" s="4" t="s">
        <v>8274</v>
      </c>
      <c r="CBM1" s="4" t="s">
        <v>8275</v>
      </c>
      <c r="CBN1" s="4" t="s">
        <v>8276</v>
      </c>
      <c r="CBO1" s="4" t="s">
        <v>8277</v>
      </c>
      <c r="CBP1" s="4" t="s">
        <v>8278</v>
      </c>
      <c r="CBQ1" s="4" t="s">
        <v>8279</v>
      </c>
      <c r="CBR1" s="4" t="s">
        <v>8280</v>
      </c>
      <c r="CBS1" s="4" t="s">
        <v>8281</v>
      </c>
      <c r="CBT1" s="4" t="s">
        <v>8282</v>
      </c>
      <c r="CBU1" s="4" t="s">
        <v>8283</v>
      </c>
      <c r="CBV1" s="4" t="s">
        <v>8284</v>
      </c>
      <c r="CBW1" s="4" t="s">
        <v>8285</v>
      </c>
      <c r="CBX1" s="4" t="s">
        <v>8286</v>
      </c>
      <c r="CBY1" s="4" t="s">
        <v>8287</v>
      </c>
      <c r="CBZ1" s="4" t="s">
        <v>8288</v>
      </c>
      <c r="CCA1" s="4" t="s">
        <v>8289</v>
      </c>
      <c r="CCB1" s="4" t="s">
        <v>8290</v>
      </c>
      <c r="CCC1" s="4" t="s">
        <v>8291</v>
      </c>
      <c r="CCD1" s="4" t="s">
        <v>8292</v>
      </c>
      <c r="CCE1" s="4" t="s">
        <v>8293</v>
      </c>
      <c r="CCF1" s="4" t="s">
        <v>8294</v>
      </c>
      <c r="CCG1" s="4" t="s">
        <v>8295</v>
      </c>
      <c r="CCH1" s="4" t="s">
        <v>8296</v>
      </c>
      <c r="CCI1" s="4" t="s">
        <v>8297</v>
      </c>
      <c r="CCJ1" s="4" t="s">
        <v>8298</v>
      </c>
      <c r="CCK1" s="4" t="s">
        <v>8299</v>
      </c>
      <c r="CCL1" s="4" t="s">
        <v>8300</v>
      </c>
      <c r="CCM1" s="4" t="s">
        <v>8301</v>
      </c>
      <c r="CCN1" s="4" t="s">
        <v>8302</v>
      </c>
      <c r="CCO1" s="4" t="s">
        <v>8303</v>
      </c>
      <c r="CCP1" s="4" t="s">
        <v>8304</v>
      </c>
      <c r="CCQ1" s="4" t="s">
        <v>8305</v>
      </c>
      <c r="CCR1" s="4" t="s">
        <v>8306</v>
      </c>
      <c r="CCS1" s="4" t="s">
        <v>8307</v>
      </c>
      <c r="CCT1" s="4" t="s">
        <v>8308</v>
      </c>
      <c r="CCU1" s="4" t="s">
        <v>8309</v>
      </c>
      <c r="CCV1" s="4" t="s">
        <v>8310</v>
      </c>
      <c r="CCW1" s="4" t="s">
        <v>8311</v>
      </c>
      <c r="CCX1" s="4" t="s">
        <v>8312</v>
      </c>
      <c r="CCY1" s="4" t="s">
        <v>8313</v>
      </c>
      <c r="CCZ1" s="4" t="s">
        <v>8314</v>
      </c>
      <c r="CDA1" s="4" t="s">
        <v>8315</v>
      </c>
      <c r="CDB1" s="4" t="s">
        <v>8316</v>
      </c>
      <c r="CDC1" s="4" t="s">
        <v>8317</v>
      </c>
      <c r="CDD1" s="4" t="s">
        <v>8318</v>
      </c>
      <c r="CDE1" s="4" t="s">
        <v>8319</v>
      </c>
      <c r="CDF1" s="4" t="s">
        <v>8320</v>
      </c>
      <c r="CDG1" s="4" t="s">
        <v>8321</v>
      </c>
      <c r="CDH1" s="4" t="s">
        <v>8322</v>
      </c>
      <c r="CDI1" s="4" t="s">
        <v>8323</v>
      </c>
      <c r="CDJ1" s="4" t="s">
        <v>8324</v>
      </c>
      <c r="CDK1" s="4" t="s">
        <v>8325</v>
      </c>
      <c r="CDL1" s="4" t="s">
        <v>8326</v>
      </c>
      <c r="CDM1" s="4" t="s">
        <v>8327</v>
      </c>
      <c r="CDN1" s="4" t="s">
        <v>8328</v>
      </c>
      <c r="CDO1" s="4" t="s">
        <v>8329</v>
      </c>
      <c r="CDP1" s="4" t="s">
        <v>8330</v>
      </c>
      <c r="CDQ1" s="4" t="s">
        <v>8331</v>
      </c>
      <c r="CDR1" s="4" t="s">
        <v>8332</v>
      </c>
      <c r="CDS1" s="4" t="s">
        <v>8333</v>
      </c>
      <c r="CDT1" s="4" t="s">
        <v>8334</v>
      </c>
      <c r="CDU1" s="4" t="s">
        <v>8335</v>
      </c>
      <c r="CDV1" s="4" t="s">
        <v>8336</v>
      </c>
      <c r="CDW1" s="4" t="s">
        <v>8337</v>
      </c>
      <c r="CDX1" s="4" t="s">
        <v>8338</v>
      </c>
      <c r="CDY1" s="4" t="s">
        <v>8339</v>
      </c>
      <c r="CDZ1" s="4" t="s">
        <v>8340</v>
      </c>
      <c r="CEA1" s="4" t="s">
        <v>8341</v>
      </c>
      <c r="CEB1" s="4" t="s">
        <v>8342</v>
      </c>
      <c r="CEC1" s="4" t="s">
        <v>8343</v>
      </c>
      <c r="CED1" s="4" t="s">
        <v>8344</v>
      </c>
      <c r="CEE1" s="4" t="s">
        <v>8345</v>
      </c>
      <c r="CEF1" s="4" t="s">
        <v>8346</v>
      </c>
      <c r="CEG1" s="4" t="s">
        <v>8347</v>
      </c>
      <c r="CEH1" s="4" t="s">
        <v>8348</v>
      </c>
      <c r="CEI1" s="4" t="s">
        <v>8349</v>
      </c>
      <c r="CEJ1" s="4" t="s">
        <v>8350</v>
      </c>
      <c r="CEK1" s="4" t="s">
        <v>8351</v>
      </c>
      <c r="CEL1" s="4" t="s">
        <v>8352</v>
      </c>
      <c r="CEM1" s="4" t="s">
        <v>8353</v>
      </c>
      <c r="CEN1" s="4" t="s">
        <v>8354</v>
      </c>
      <c r="CEO1" s="4" t="s">
        <v>8355</v>
      </c>
      <c r="CEP1" s="4" t="s">
        <v>8356</v>
      </c>
      <c r="CEQ1" s="4" t="s">
        <v>8357</v>
      </c>
      <c r="CER1" s="4" t="s">
        <v>8358</v>
      </c>
      <c r="CES1" s="4" t="s">
        <v>8359</v>
      </c>
      <c r="CET1" s="4" t="s">
        <v>8360</v>
      </c>
      <c r="CEU1" s="4" t="s">
        <v>8361</v>
      </c>
      <c r="CEV1" s="4" t="s">
        <v>8362</v>
      </c>
      <c r="CEW1" s="4" t="s">
        <v>8363</v>
      </c>
      <c r="CEX1" s="4" t="s">
        <v>8364</v>
      </c>
      <c r="CEY1" s="4" t="s">
        <v>8365</v>
      </c>
      <c r="CEZ1" s="4" t="s">
        <v>8366</v>
      </c>
      <c r="CFA1" s="4" t="s">
        <v>8367</v>
      </c>
      <c r="CFB1" s="4" t="s">
        <v>8368</v>
      </c>
      <c r="CFC1" s="4" t="s">
        <v>8369</v>
      </c>
      <c r="CFD1" s="4" t="s">
        <v>8370</v>
      </c>
      <c r="CFE1" s="4" t="s">
        <v>8371</v>
      </c>
      <c r="CFF1" s="4" t="s">
        <v>8372</v>
      </c>
      <c r="CFG1" s="4" t="s">
        <v>8373</v>
      </c>
      <c r="CFH1" s="4" t="s">
        <v>8374</v>
      </c>
      <c r="CFI1" s="4" t="s">
        <v>8375</v>
      </c>
      <c r="CFJ1" s="4" t="s">
        <v>8376</v>
      </c>
      <c r="CFK1" s="4" t="s">
        <v>8377</v>
      </c>
      <c r="CFL1" s="4" t="s">
        <v>8378</v>
      </c>
      <c r="CFM1" s="4" t="s">
        <v>8379</v>
      </c>
      <c r="CFN1" s="4" t="s">
        <v>8380</v>
      </c>
      <c r="CFO1" s="4" t="s">
        <v>8381</v>
      </c>
      <c r="CFP1" s="4" t="s">
        <v>8382</v>
      </c>
      <c r="CFQ1" s="4" t="s">
        <v>8383</v>
      </c>
      <c r="CFR1" s="4" t="s">
        <v>8384</v>
      </c>
      <c r="CFS1" s="4" t="s">
        <v>8385</v>
      </c>
      <c r="CFT1" s="4" t="s">
        <v>8386</v>
      </c>
      <c r="CFU1" s="4" t="s">
        <v>8387</v>
      </c>
      <c r="CFV1" s="4" t="s">
        <v>8388</v>
      </c>
      <c r="CFW1" s="4" t="s">
        <v>8389</v>
      </c>
      <c r="CFX1" s="4" t="s">
        <v>8390</v>
      </c>
      <c r="CFY1" s="4" t="s">
        <v>8391</v>
      </c>
      <c r="CFZ1" s="4" t="s">
        <v>8392</v>
      </c>
      <c r="CGA1" s="4" t="s">
        <v>8393</v>
      </c>
      <c r="CGB1" s="4" t="s">
        <v>8394</v>
      </c>
      <c r="CGC1" s="4" t="s">
        <v>8395</v>
      </c>
      <c r="CGD1" s="4" t="s">
        <v>8396</v>
      </c>
      <c r="CGE1" s="4" t="s">
        <v>8397</v>
      </c>
      <c r="CGF1" s="4" t="s">
        <v>8398</v>
      </c>
      <c r="CGG1" s="4" t="s">
        <v>8399</v>
      </c>
      <c r="CGH1" s="4" t="s">
        <v>8400</v>
      </c>
      <c r="CGI1" s="4" t="s">
        <v>8401</v>
      </c>
      <c r="CGJ1" s="4" t="s">
        <v>8402</v>
      </c>
      <c r="CGK1" s="4" t="s">
        <v>8403</v>
      </c>
      <c r="CGL1" s="4" t="s">
        <v>8404</v>
      </c>
      <c r="CGM1" s="4" t="s">
        <v>8405</v>
      </c>
      <c r="CGN1" s="4" t="s">
        <v>8406</v>
      </c>
      <c r="CGO1" s="4" t="s">
        <v>8407</v>
      </c>
      <c r="CGP1" s="4" t="s">
        <v>8408</v>
      </c>
      <c r="CGQ1" s="4" t="s">
        <v>8409</v>
      </c>
      <c r="CGR1" s="4" t="s">
        <v>8410</v>
      </c>
      <c r="CGS1" s="4" t="s">
        <v>8411</v>
      </c>
      <c r="CGT1" s="4" t="s">
        <v>8412</v>
      </c>
      <c r="CGU1" s="4" t="s">
        <v>8413</v>
      </c>
      <c r="CGV1" s="4" t="s">
        <v>8414</v>
      </c>
      <c r="CGW1" s="4" t="s">
        <v>8415</v>
      </c>
      <c r="CGX1" s="4" t="s">
        <v>8416</v>
      </c>
      <c r="CGY1" s="4" t="s">
        <v>8417</v>
      </c>
      <c r="CGZ1" s="4" t="s">
        <v>8418</v>
      </c>
      <c r="CHA1" s="4" t="s">
        <v>8419</v>
      </c>
      <c r="CHB1" s="4" t="s">
        <v>8420</v>
      </c>
      <c r="CHC1" s="4" t="s">
        <v>8421</v>
      </c>
      <c r="CHD1" s="4" t="s">
        <v>8422</v>
      </c>
      <c r="CHE1" s="4" t="s">
        <v>8423</v>
      </c>
      <c r="CHF1" s="4" t="s">
        <v>8424</v>
      </c>
      <c r="CHG1" s="4" t="s">
        <v>8425</v>
      </c>
      <c r="CHH1" s="4" t="s">
        <v>8426</v>
      </c>
      <c r="CHI1" s="4" t="s">
        <v>8427</v>
      </c>
      <c r="CHJ1" s="4" t="s">
        <v>8428</v>
      </c>
      <c r="CHK1" s="4" t="s">
        <v>8429</v>
      </c>
      <c r="CHL1" s="4" t="s">
        <v>8430</v>
      </c>
      <c r="CHM1" s="4" t="s">
        <v>8431</v>
      </c>
      <c r="CHN1" s="4" t="s">
        <v>8432</v>
      </c>
      <c r="CHO1" s="4" t="s">
        <v>8433</v>
      </c>
      <c r="CHP1" s="4" t="s">
        <v>8434</v>
      </c>
      <c r="CHQ1" s="4" t="s">
        <v>8435</v>
      </c>
      <c r="CHR1" s="4" t="s">
        <v>8436</v>
      </c>
      <c r="CHS1" s="4" t="s">
        <v>8437</v>
      </c>
      <c r="CHT1" s="4" t="s">
        <v>8438</v>
      </c>
      <c r="CHU1" s="4" t="s">
        <v>8439</v>
      </c>
      <c r="CHV1" s="4" t="s">
        <v>8440</v>
      </c>
      <c r="CHW1" s="4" t="s">
        <v>8441</v>
      </c>
      <c r="CHX1" s="4" t="s">
        <v>8442</v>
      </c>
      <c r="CHY1" s="4" t="s">
        <v>8443</v>
      </c>
      <c r="CHZ1" s="4" t="s">
        <v>8444</v>
      </c>
      <c r="CIA1" s="4" t="s">
        <v>8445</v>
      </c>
      <c r="CIB1" s="4" t="s">
        <v>8446</v>
      </c>
      <c r="CIC1" s="4" t="s">
        <v>8447</v>
      </c>
      <c r="CID1" s="4" t="s">
        <v>8448</v>
      </c>
      <c r="CIE1" s="4" t="s">
        <v>8449</v>
      </c>
      <c r="CIF1" s="4" t="s">
        <v>8450</v>
      </c>
      <c r="CIG1" s="4" t="s">
        <v>8451</v>
      </c>
      <c r="CIH1" s="4" t="s">
        <v>8452</v>
      </c>
      <c r="CII1" s="4" t="s">
        <v>8453</v>
      </c>
      <c r="CIJ1" s="4" t="s">
        <v>8454</v>
      </c>
      <c r="CIK1" s="4" t="s">
        <v>8455</v>
      </c>
      <c r="CIL1" s="4" t="s">
        <v>8456</v>
      </c>
      <c r="CIM1" s="4" t="s">
        <v>8457</v>
      </c>
      <c r="CIN1" s="4" t="s">
        <v>8458</v>
      </c>
      <c r="CIO1" s="4" t="s">
        <v>8459</v>
      </c>
      <c r="CIP1" s="4" t="s">
        <v>8460</v>
      </c>
      <c r="CIQ1" s="4" t="s">
        <v>8461</v>
      </c>
      <c r="CIR1" s="4" t="s">
        <v>8462</v>
      </c>
      <c r="CIS1" s="4" t="s">
        <v>8463</v>
      </c>
      <c r="CIT1" s="4" t="s">
        <v>8464</v>
      </c>
      <c r="CIU1" s="4" t="s">
        <v>8465</v>
      </c>
      <c r="CIV1" s="4" t="s">
        <v>8466</v>
      </c>
      <c r="CIW1" s="4" t="s">
        <v>8467</v>
      </c>
      <c r="CIX1" s="4" t="s">
        <v>8468</v>
      </c>
      <c r="CIY1" s="4" t="s">
        <v>8469</v>
      </c>
      <c r="CIZ1" s="4" t="s">
        <v>8470</v>
      </c>
      <c r="CJA1" s="4" t="s">
        <v>8471</v>
      </c>
      <c r="CJB1" s="4" t="s">
        <v>8472</v>
      </c>
      <c r="CJC1" s="4" t="s">
        <v>8473</v>
      </c>
      <c r="CJD1" s="4" t="s">
        <v>8474</v>
      </c>
      <c r="CJE1" s="4" t="s">
        <v>8475</v>
      </c>
      <c r="CJF1" s="4" t="s">
        <v>8476</v>
      </c>
      <c r="CJG1" s="4" t="s">
        <v>8477</v>
      </c>
      <c r="CJH1" s="4" t="s">
        <v>8478</v>
      </c>
      <c r="CJI1" s="4" t="s">
        <v>8479</v>
      </c>
      <c r="CJJ1" s="4" t="s">
        <v>8480</v>
      </c>
      <c r="CJK1" s="4" t="s">
        <v>8481</v>
      </c>
      <c r="CJL1" s="4" t="s">
        <v>8482</v>
      </c>
      <c r="CJM1" s="4" t="s">
        <v>8483</v>
      </c>
      <c r="CJN1" s="4" t="s">
        <v>8484</v>
      </c>
      <c r="CJO1" s="4" t="s">
        <v>8485</v>
      </c>
      <c r="CJP1" s="4" t="s">
        <v>8486</v>
      </c>
      <c r="CJQ1" s="4" t="s">
        <v>8487</v>
      </c>
      <c r="CJR1" s="4" t="s">
        <v>8488</v>
      </c>
      <c r="CJS1" s="4" t="s">
        <v>8489</v>
      </c>
      <c r="CJT1" s="4" t="s">
        <v>8490</v>
      </c>
      <c r="CJU1" s="4" t="s">
        <v>8491</v>
      </c>
      <c r="CJV1" s="4" t="s">
        <v>8492</v>
      </c>
      <c r="CJW1" s="4" t="s">
        <v>8493</v>
      </c>
      <c r="CJX1" s="4" t="s">
        <v>8494</v>
      </c>
      <c r="CJY1" s="4" t="s">
        <v>8495</v>
      </c>
      <c r="CJZ1" s="4" t="s">
        <v>8496</v>
      </c>
      <c r="CKA1" s="4" t="s">
        <v>8497</v>
      </c>
      <c r="CKB1" s="4" t="s">
        <v>8498</v>
      </c>
      <c r="CKC1" s="4" t="s">
        <v>8499</v>
      </c>
      <c r="CKD1" s="4" t="s">
        <v>8500</v>
      </c>
      <c r="CKE1" s="4" t="s">
        <v>8501</v>
      </c>
      <c r="CKF1" s="4" t="s">
        <v>8502</v>
      </c>
      <c r="CKG1" s="4" t="s">
        <v>8503</v>
      </c>
      <c r="CKH1" s="4" t="s">
        <v>8504</v>
      </c>
      <c r="CKI1" s="4" t="s">
        <v>8505</v>
      </c>
      <c r="CKJ1" s="4" t="s">
        <v>8506</v>
      </c>
      <c r="CKK1" s="4" t="s">
        <v>8507</v>
      </c>
      <c r="CKL1" s="4" t="s">
        <v>8508</v>
      </c>
      <c r="CKM1" s="4" t="s">
        <v>8509</v>
      </c>
      <c r="CKN1" s="4" t="s">
        <v>8510</v>
      </c>
      <c r="CKO1" s="4" t="s">
        <v>8511</v>
      </c>
      <c r="CKP1" s="4" t="s">
        <v>8512</v>
      </c>
      <c r="CKQ1" s="4" t="s">
        <v>8513</v>
      </c>
      <c r="CKR1" s="4" t="s">
        <v>8514</v>
      </c>
      <c r="CKS1" s="4" t="s">
        <v>8515</v>
      </c>
      <c r="CKT1" s="4" t="s">
        <v>8516</v>
      </c>
      <c r="CKU1" s="4" t="s">
        <v>8517</v>
      </c>
      <c r="CKV1" s="4" t="s">
        <v>8518</v>
      </c>
      <c r="CKW1" s="4" t="s">
        <v>8519</v>
      </c>
      <c r="CKX1" s="4" t="s">
        <v>8520</v>
      </c>
      <c r="CKY1" s="4" t="s">
        <v>8521</v>
      </c>
      <c r="CKZ1" s="4" t="s">
        <v>8522</v>
      </c>
      <c r="CLA1" s="4" t="s">
        <v>8523</v>
      </c>
      <c r="CLB1" s="4" t="s">
        <v>8524</v>
      </c>
      <c r="CLC1" s="4" t="s">
        <v>8525</v>
      </c>
      <c r="CLD1" s="4" t="s">
        <v>8526</v>
      </c>
      <c r="CLE1" s="4" t="s">
        <v>8527</v>
      </c>
      <c r="CLF1" s="4" t="s">
        <v>8528</v>
      </c>
      <c r="CLG1" s="4" t="s">
        <v>8529</v>
      </c>
      <c r="CLH1" s="4" t="s">
        <v>8530</v>
      </c>
      <c r="CLI1" s="4" t="s">
        <v>8531</v>
      </c>
      <c r="CLJ1" s="4" t="s">
        <v>8532</v>
      </c>
      <c r="CLK1" s="4" t="s">
        <v>8533</v>
      </c>
      <c r="CLL1" s="4" t="s">
        <v>8534</v>
      </c>
      <c r="CLM1" s="4" t="s">
        <v>8535</v>
      </c>
      <c r="CLN1" s="4" t="s">
        <v>8536</v>
      </c>
      <c r="CLO1" s="4" t="s">
        <v>8537</v>
      </c>
      <c r="CLP1" s="4" t="s">
        <v>8538</v>
      </c>
      <c r="CLQ1" s="4" t="s">
        <v>8539</v>
      </c>
      <c r="CLR1" s="4" t="s">
        <v>8540</v>
      </c>
      <c r="CLS1" s="4" t="s">
        <v>8541</v>
      </c>
      <c r="CLT1" s="4" t="s">
        <v>8542</v>
      </c>
      <c r="CLU1" s="4" t="s">
        <v>8543</v>
      </c>
      <c r="CLV1" s="4" t="s">
        <v>8544</v>
      </c>
      <c r="CLW1" s="4" t="s">
        <v>8545</v>
      </c>
      <c r="CLX1" s="4" t="s">
        <v>8546</v>
      </c>
      <c r="CLY1" s="4" t="s">
        <v>8547</v>
      </c>
      <c r="CLZ1" s="4" t="s">
        <v>8548</v>
      </c>
      <c r="CMA1" s="4" t="s">
        <v>8549</v>
      </c>
      <c r="CMB1" s="4" t="s">
        <v>8550</v>
      </c>
      <c r="CMC1" s="4" t="s">
        <v>8551</v>
      </c>
      <c r="CMD1" s="4" t="s">
        <v>8552</v>
      </c>
      <c r="CME1" s="4" t="s">
        <v>8553</v>
      </c>
      <c r="CMF1" s="4" t="s">
        <v>8554</v>
      </c>
      <c r="CMG1" s="4" t="s">
        <v>8555</v>
      </c>
      <c r="CMH1" s="4" t="s">
        <v>8556</v>
      </c>
      <c r="CMI1" s="4" t="s">
        <v>8557</v>
      </c>
      <c r="CMJ1" s="4" t="s">
        <v>8558</v>
      </c>
      <c r="CMK1" s="4" t="s">
        <v>8559</v>
      </c>
      <c r="CML1" s="4" t="s">
        <v>8560</v>
      </c>
      <c r="CMM1" s="4" t="s">
        <v>8561</v>
      </c>
      <c r="CMN1" s="4" t="s">
        <v>8562</v>
      </c>
      <c r="CMO1" s="4" t="s">
        <v>8563</v>
      </c>
      <c r="CMP1" s="4" t="s">
        <v>8564</v>
      </c>
      <c r="CMQ1" s="4" t="s">
        <v>8565</v>
      </c>
      <c r="CMR1" s="4" t="s">
        <v>8566</v>
      </c>
      <c r="CMS1" s="4" t="s">
        <v>8567</v>
      </c>
      <c r="CMT1" s="4" t="s">
        <v>8568</v>
      </c>
      <c r="CMU1" s="4" t="s">
        <v>8569</v>
      </c>
      <c r="CMV1" s="4" t="s">
        <v>8570</v>
      </c>
      <c r="CMW1" s="4" t="s">
        <v>8571</v>
      </c>
      <c r="CMX1" s="4" t="s">
        <v>8572</v>
      </c>
      <c r="CMY1" s="4" t="s">
        <v>8573</v>
      </c>
      <c r="CMZ1" s="4" t="s">
        <v>8574</v>
      </c>
      <c r="CNA1" s="4" t="s">
        <v>8575</v>
      </c>
      <c r="CNB1" s="4" t="s">
        <v>8576</v>
      </c>
      <c r="CNC1" s="4" t="s">
        <v>8577</v>
      </c>
      <c r="CND1" s="4" t="s">
        <v>8578</v>
      </c>
      <c r="CNE1" s="4" t="s">
        <v>8579</v>
      </c>
      <c r="CNF1" s="4" t="s">
        <v>8580</v>
      </c>
      <c r="CNG1" s="4" t="s">
        <v>8581</v>
      </c>
      <c r="CNH1" s="4" t="s">
        <v>8582</v>
      </c>
      <c r="CNI1" s="4" t="s">
        <v>8583</v>
      </c>
      <c r="CNJ1" s="4" t="s">
        <v>8584</v>
      </c>
      <c r="CNK1" s="4" t="s">
        <v>8585</v>
      </c>
      <c r="CNL1" s="4" t="s">
        <v>8586</v>
      </c>
      <c r="CNM1" s="4" t="s">
        <v>8587</v>
      </c>
      <c r="CNN1" s="4" t="s">
        <v>8588</v>
      </c>
      <c r="CNO1" s="4" t="s">
        <v>8589</v>
      </c>
      <c r="CNP1" s="4" t="s">
        <v>8590</v>
      </c>
      <c r="CNQ1" s="4" t="s">
        <v>8591</v>
      </c>
      <c r="CNR1" s="4" t="s">
        <v>8592</v>
      </c>
      <c r="CNS1" s="4" t="s">
        <v>8593</v>
      </c>
      <c r="CNT1" s="4" t="s">
        <v>8594</v>
      </c>
      <c r="CNU1" s="4" t="s">
        <v>8595</v>
      </c>
      <c r="CNV1" s="4" t="s">
        <v>8596</v>
      </c>
      <c r="CNW1" s="4" t="s">
        <v>8597</v>
      </c>
      <c r="CNX1" s="4" t="s">
        <v>8598</v>
      </c>
      <c r="CNY1" s="4" t="s">
        <v>8599</v>
      </c>
      <c r="CNZ1" s="4" t="s">
        <v>8600</v>
      </c>
      <c r="COA1" s="4" t="s">
        <v>8601</v>
      </c>
      <c r="COB1" s="4" t="s">
        <v>8602</v>
      </c>
      <c r="COC1" s="4" t="s">
        <v>8603</v>
      </c>
      <c r="COD1" s="4" t="s">
        <v>8604</v>
      </c>
      <c r="COE1" s="4" t="s">
        <v>8605</v>
      </c>
      <c r="COF1" s="4" t="s">
        <v>8606</v>
      </c>
      <c r="COG1" s="4" t="s">
        <v>8607</v>
      </c>
      <c r="COH1" s="4" t="s">
        <v>8608</v>
      </c>
      <c r="COI1" s="4" t="s">
        <v>8609</v>
      </c>
      <c r="COJ1" s="4" t="s">
        <v>8610</v>
      </c>
      <c r="COK1" s="4" t="s">
        <v>8611</v>
      </c>
      <c r="COL1" s="4" t="s">
        <v>8612</v>
      </c>
      <c r="COM1" s="4" t="s">
        <v>8613</v>
      </c>
      <c r="CON1" s="4" t="s">
        <v>8614</v>
      </c>
      <c r="COO1" s="4" t="s">
        <v>8615</v>
      </c>
      <c r="COP1" s="4" t="s">
        <v>8616</v>
      </c>
      <c r="COQ1" s="4" t="s">
        <v>8617</v>
      </c>
      <c r="COR1" s="4" t="s">
        <v>8618</v>
      </c>
      <c r="COS1" s="4" t="s">
        <v>8619</v>
      </c>
      <c r="COT1" s="4" t="s">
        <v>8620</v>
      </c>
      <c r="COU1" s="4" t="s">
        <v>8621</v>
      </c>
      <c r="COV1" s="4" t="s">
        <v>8622</v>
      </c>
      <c r="COW1" s="4" t="s">
        <v>8623</v>
      </c>
      <c r="COX1" s="4" t="s">
        <v>8624</v>
      </c>
      <c r="COY1" s="4" t="s">
        <v>8625</v>
      </c>
      <c r="COZ1" s="4" t="s">
        <v>8626</v>
      </c>
      <c r="CPA1" s="4" t="s">
        <v>8627</v>
      </c>
      <c r="CPB1" s="4" t="s">
        <v>8628</v>
      </c>
      <c r="CPC1" s="4" t="s">
        <v>8629</v>
      </c>
      <c r="CPD1" s="4" t="s">
        <v>8630</v>
      </c>
      <c r="CPE1" s="4" t="s">
        <v>8631</v>
      </c>
      <c r="CPF1" s="4" t="s">
        <v>8632</v>
      </c>
      <c r="CPG1" s="4" t="s">
        <v>8633</v>
      </c>
      <c r="CPH1" s="4" t="s">
        <v>8634</v>
      </c>
      <c r="CPI1" s="4" t="s">
        <v>8635</v>
      </c>
      <c r="CPJ1" s="4" t="s">
        <v>8636</v>
      </c>
      <c r="CPK1" s="4" t="s">
        <v>8637</v>
      </c>
      <c r="CPL1" s="4" t="s">
        <v>8638</v>
      </c>
      <c r="CPM1" s="4" t="s">
        <v>8639</v>
      </c>
      <c r="CPN1" s="4" t="s">
        <v>8640</v>
      </c>
      <c r="CPO1" s="4" t="s">
        <v>8641</v>
      </c>
      <c r="CPP1" s="4" t="s">
        <v>8642</v>
      </c>
      <c r="CPQ1" s="4" t="s">
        <v>8643</v>
      </c>
      <c r="CPR1" s="4" t="s">
        <v>8644</v>
      </c>
      <c r="CPS1" s="4" t="s">
        <v>8645</v>
      </c>
      <c r="CPT1" s="4" t="s">
        <v>8646</v>
      </c>
      <c r="CPU1" s="4" t="s">
        <v>8647</v>
      </c>
      <c r="CPV1" s="4" t="s">
        <v>8648</v>
      </c>
      <c r="CPW1" s="4" t="s">
        <v>8649</v>
      </c>
      <c r="CPX1" s="4" t="s">
        <v>8650</v>
      </c>
      <c r="CPY1" s="4" t="s">
        <v>8651</v>
      </c>
      <c r="CPZ1" s="4" t="s">
        <v>8652</v>
      </c>
      <c r="CQA1" s="4" t="s">
        <v>8653</v>
      </c>
      <c r="CQB1" s="4" t="s">
        <v>8654</v>
      </c>
      <c r="CQC1" s="4" t="s">
        <v>8655</v>
      </c>
      <c r="CQD1" s="4" t="s">
        <v>8656</v>
      </c>
      <c r="CQE1" s="4" t="s">
        <v>8657</v>
      </c>
      <c r="CQF1" s="4" t="s">
        <v>8658</v>
      </c>
      <c r="CQG1" s="4" t="s">
        <v>8659</v>
      </c>
      <c r="CQH1" s="4" t="s">
        <v>8660</v>
      </c>
      <c r="CQI1" s="4" t="s">
        <v>8661</v>
      </c>
      <c r="CQJ1" s="4" t="s">
        <v>8662</v>
      </c>
      <c r="CQK1" s="4" t="s">
        <v>8663</v>
      </c>
      <c r="CQL1" s="4" t="s">
        <v>8664</v>
      </c>
      <c r="CQM1" s="4" t="s">
        <v>8665</v>
      </c>
      <c r="CQN1" s="4" t="s">
        <v>8666</v>
      </c>
      <c r="CQO1" s="4" t="s">
        <v>8667</v>
      </c>
      <c r="CQP1" s="4" t="s">
        <v>8668</v>
      </c>
      <c r="CQQ1" s="4" t="s">
        <v>8669</v>
      </c>
      <c r="CQR1" s="4" t="s">
        <v>8670</v>
      </c>
      <c r="CQS1" s="4" t="s">
        <v>8671</v>
      </c>
      <c r="CQT1" s="4" t="s">
        <v>8672</v>
      </c>
      <c r="CQU1" s="4" t="s">
        <v>8673</v>
      </c>
      <c r="CQV1" s="4" t="s">
        <v>8674</v>
      </c>
      <c r="CQW1" s="4" t="s">
        <v>8675</v>
      </c>
      <c r="CQX1" s="4" t="s">
        <v>8676</v>
      </c>
      <c r="CQY1" s="4" t="s">
        <v>8677</v>
      </c>
      <c r="CQZ1" s="4" t="s">
        <v>8678</v>
      </c>
      <c r="CRA1" s="4" t="s">
        <v>8679</v>
      </c>
      <c r="CRB1" s="4" t="s">
        <v>8680</v>
      </c>
      <c r="CRC1" s="4" t="s">
        <v>8681</v>
      </c>
      <c r="CRD1" s="4" t="s">
        <v>8682</v>
      </c>
      <c r="CRE1" s="4" t="s">
        <v>8683</v>
      </c>
      <c r="CRF1" s="4" t="s">
        <v>8684</v>
      </c>
      <c r="CRG1" s="4" t="s">
        <v>8685</v>
      </c>
      <c r="CRH1" s="4" t="s">
        <v>8686</v>
      </c>
      <c r="CRI1" s="4" t="s">
        <v>8687</v>
      </c>
      <c r="CRJ1" s="4" t="s">
        <v>8688</v>
      </c>
      <c r="CRK1" s="4" t="s">
        <v>8689</v>
      </c>
      <c r="CRL1" s="4" t="s">
        <v>8690</v>
      </c>
      <c r="CRM1" s="4" t="s">
        <v>8691</v>
      </c>
      <c r="CRN1" s="4" t="s">
        <v>8692</v>
      </c>
      <c r="CRO1" s="4" t="s">
        <v>8693</v>
      </c>
      <c r="CRP1" s="4" t="s">
        <v>8694</v>
      </c>
      <c r="CRQ1" s="4" t="s">
        <v>8695</v>
      </c>
      <c r="CRR1" s="4" t="s">
        <v>8696</v>
      </c>
      <c r="CRS1" s="4" t="s">
        <v>8697</v>
      </c>
      <c r="CRT1" s="4" t="s">
        <v>8698</v>
      </c>
      <c r="CRU1" s="4" t="s">
        <v>8699</v>
      </c>
      <c r="CRV1" s="4" t="s">
        <v>8700</v>
      </c>
      <c r="CRW1" s="4" t="s">
        <v>8701</v>
      </c>
      <c r="CRX1" s="4" t="s">
        <v>8702</v>
      </c>
      <c r="CRY1" s="4" t="s">
        <v>8703</v>
      </c>
      <c r="CRZ1" s="4" t="s">
        <v>8704</v>
      </c>
      <c r="CSA1" s="4" t="s">
        <v>8705</v>
      </c>
      <c r="CSB1" s="4" t="s">
        <v>8706</v>
      </c>
      <c r="CSC1" s="4" t="s">
        <v>8707</v>
      </c>
      <c r="CSD1" s="4" t="s">
        <v>8708</v>
      </c>
      <c r="CSE1" s="4" t="s">
        <v>8709</v>
      </c>
      <c r="CSF1" s="4" t="s">
        <v>8710</v>
      </c>
      <c r="CSG1" s="4" t="s">
        <v>8711</v>
      </c>
      <c r="CSH1" s="4" t="s">
        <v>8712</v>
      </c>
      <c r="CSI1" s="4" t="s">
        <v>8713</v>
      </c>
      <c r="CSJ1" s="4" t="s">
        <v>8714</v>
      </c>
      <c r="CSK1" s="4" t="s">
        <v>8715</v>
      </c>
      <c r="CSL1" s="4" t="s">
        <v>8716</v>
      </c>
      <c r="CSM1" s="4" t="s">
        <v>8717</v>
      </c>
      <c r="CSN1" s="4" t="s">
        <v>8718</v>
      </c>
      <c r="CSO1" s="4" t="s">
        <v>8719</v>
      </c>
      <c r="CSP1" s="4" t="s">
        <v>8720</v>
      </c>
      <c r="CSQ1" s="4" t="s">
        <v>8721</v>
      </c>
      <c r="CSR1" s="4" t="s">
        <v>8722</v>
      </c>
      <c r="CSS1" s="4" t="s">
        <v>8723</v>
      </c>
      <c r="CST1" s="4" t="s">
        <v>8724</v>
      </c>
      <c r="CSU1" s="4" t="s">
        <v>8725</v>
      </c>
      <c r="CSV1" s="4" t="s">
        <v>8726</v>
      </c>
      <c r="CSW1" s="4" t="s">
        <v>8727</v>
      </c>
      <c r="CSX1" s="4" t="s">
        <v>8728</v>
      </c>
      <c r="CSY1" s="4" t="s">
        <v>8729</v>
      </c>
      <c r="CSZ1" s="4" t="s">
        <v>8730</v>
      </c>
      <c r="CTA1" s="4" t="s">
        <v>8731</v>
      </c>
      <c r="CTB1" s="4" t="s">
        <v>8732</v>
      </c>
      <c r="CTC1" s="4" t="s">
        <v>8733</v>
      </c>
      <c r="CTD1" s="4" t="s">
        <v>8734</v>
      </c>
      <c r="CTE1" s="4" t="s">
        <v>8735</v>
      </c>
      <c r="CTF1" s="4" t="s">
        <v>8736</v>
      </c>
      <c r="CTG1" s="4" t="s">
        <v>8737</v>
      </c>
      <c r="CTH1" s="4" t="s">
        <v>8738</v>
      </c>
      <c r="CTI1" s="4" t="s">
        <v>8739</v>
      </c>
      <c r="CTJ1" s="4" t="s">
        <v>8740</v>
      </c>
      <c r="CTK1" s="4" t="s">
        <v>8741</v>
      </c>
      <c r="CTL1" s="4" t="s">
        <v>8742</v>
      </c>
      <c r="CTM1" s="4" t="s">
        <v>8743</v>
      </c>
      <c r="CTN1" s="4" t="s">
        <v>8744</v>
      </c>
      <c r="CTO1" s="4" t="s">
        <v>8745</v>
      </c>
      <c r="CTP1" s="4" t="s">
        <v>8746</v>
      </c>
      <c r="CTQ1" s="4" t="s">
        <v>8747</v>
      </c>
      <c r="CTR1" s="4" t="s">
        <v>8748</v>
      </c>
      <c r="CTS1" s="4" t="s">
        <v>8749</v>
      </c>
      <c r="CTT1" s="4" t="s">
        <v>8750</v>
      </c>
      <c r="CTU1" s="4" t="s">
        <v>8751</v>
      </c>
      <c r="CTV1" s="4" t="s">
        <v>8752</v>
      </c>
      <c r="CTW1" s="4" t="s">
        <v>8753</v>
      </c>
      <c r="CTX1" s="4" t="s">
        <v>8754</v>
      </c>
      <c r="CTY1" s="4" t="s">
        <v>8755</v>
      </c>
      <c r="CTZ1" s="4" t="s">
        <v>8756</v>
      </c>
      <c r="CUA1" s="4" t="s">
        <v>8757</v>
      </c>
      <c r="CUB1" s="4" t="s">
        <v>8758</v>
      </c>
      <c r="CUC1" s="4" t="s">
        <v>8759</v>
      </c>
      <c r="CUD1" s="4" t="s">
        <v>8760</v>
      </c>
      <c r="CUE1" s="4" t="s">
        <v>8761</v>
      </c>
      <c r="CUF1" s="4" t="s">
        <v>8762</v>
      </c>
      <c r="CUG1" s="4" t="s">
        <v>8763</v>
      </c>
      <c r="CUH1" s="4" t="s">
        <v>8764</v>
      </c>
      <c r="CUI1" s="4" t="s">
        <v>8765</v>
      </c>
      <c r="CUJ1" s="4" t="s">
        <v>8766</v>
      </c>
      <c r="CUK1" s="4" t="s">
        <v>8767</v>
      </c>
      <c r="CUL1" s="4" t="s">
        <v>8768</v>
      </c>
      <c r="CUM1" s="4" t="s">
        <v>8769</v>
      </c>
      <c r="CUN1" s="4" t="s">
        <v>8770</v>
      </c>
      <c r="CUO1" s="4" t="s">
        <v>8771</v>
      </c>
      <c r="CUP1" s="4" t="s">
        <v>8772</v>
      </c>
      <c r="CUQ1" s="4" t="s">
        <v>8773</v>
      </c>
      <c r="CUR1" s="4" t="s">
        <v>8774</v>
      </c>
      <c r="CUS1" s="4" t="s">
        <v>8775</v>
      </c>
      <c r="CUT1" s="4" t="s">
        <v>8776</v>
      </c>
      <c r="CUU1" s="4" t="s">
        <v>8777</v>
      </c>
      <c r="CUV1" s="4" t="s">
        <v>8778</v>
      </c>
      <c r="CUW1" s="4" t="s">
        <v>8779</v>
      </c>
      <c r="CUX1" s="4" t="s">
        <v>8780</v>
      </c>
      <c r="CUY1" s="4" t="s">
        <v>8781</v>
      </c>
      <c r="CUZ1" s="4" t="s">
        <v>8782</v>
      </c>
      <c r="CVA1" s="4" t="s">
        <v>8783</v>
      </c>
      <c r="CVB1" s="4" t="s">
        <v>8784</v>
      </c>
      <c r="CVC1" s="4" t="s">
        <v>8785</v>
      </c>
      <c r="CVD1" s="4" t="s">
        <v>8786</v>
      </c>
      <c r="CVE1" s="4" t="s">
        <v>8787</v>
      </c>
      <c r="CVF1" s="4" t="s">
        <v>8788</v>
      </c>
      <c r="CVG1" s="4" t="s">
        <v>8789</v>
      </c>
      <c r="CVH1" s="4" t="s">
        <v>8790</v>
      </c>
      <c r="CVI1" s="4" t="s">
        <v>8791</v>
      </c>
      <c r="CVJ1" s="4" t="s">
        <v>8792</v>
      </c>
      <c r="CVK1" s="4" t="s">
        <v>8793</v>
      </c>
      <c r="CVL1" s="4" t="s">
        <v>8794</v>
      </c>
      <c r="CVM1" s="4" t="s">
        <v>8795</v>
      </c>
      <c r="CVN1" s="4" t="s">
        <v>8796</v>
      </c>
      <c r="CVO1" s="4" t="s">
        <v>8797</v>
      </c>
      <c r="CVP1" s="4" t="s">
        <v>8798</v>
      </c>
      <c r="CVQ1" s="4" t="s">
        <v>8799</v>
      </c>
      <c r="CVR1" s="4" t="s">
        <v>8800</v>
      </c>
      <c r="CVS1" s="4" t="s">
        <v>8801</v>
      </c>
      <c r="CVT1" s="4" t="s">
        <v>8802</v>
      </c>
      <c r="CVU1" s="4" t="s">
        <v>8803</v>
      </c>
      <c r="CVV1" s="4" t="s">
        <v>8804</v>
      </c>
      <c r="CVW1" s="4" t="s">
        <v>8805</v>
      </c>
      <c r="CVX1" s="4" t="s">
        <v>8806</v>
      </c>
      <c r="CVY1" s="4" t="s">
        <v>8807</v>
      </c>
      <c r="CVZ1" s="4" t="s">
        <v>8808</v>
      </c>
      <c r="CWA1" s="4" t="s">
        <v>8809</v>
      </c>
      <c r="CWB1" s="4" t="s">
        <v>8810</v>
      </c>
      <c r="CWC1" s="4" t="s">
        <v>8811</v>
      </c>
      <c r="CWD1" s="4" t="s">
        <v>8812</v>
      </c>
      <c r="CWE1" s="4" t="s">
        <v>8813</v>
      </c>
      <c r="CWF1" s="4" t="s">
        <v>8814</v>
      </c>
      <c r="CWG1" s="4" t="s">
        <v>8815</v>
      </c>
      <c r="CWH1" s="4" t="s">
        <v>8816</v>
      </c>
      <c r="CWI1" s="4" t="s">
        <v>8817</v>
      </c>
      <c r="CWJ1" s="4" t="s">
        <v>8818</v>
      </c>
      <c r="CWK1" s="4" t="s">
        <v>8819</v>
      </c>
      <c r="CWL1" s="4" t="s">
        <v>8820</v>
      </c>
      <c r="CWM1" s="4" t="s">
        <v>8821</v>
      </c>
      <c r="CWN1" s="4" t="s">
        <v>8822</v>
      </c>
      <c r="CWO1" s="4" t="s">
        <v>8823</v>
      </c>
      <c r="CWP1" s="4" t="s">
        <v>8824</v>
      </c>
      <c r="CWQ1" s="4" t="s">
        <v>8825</v>
      </c>
      <c r="CWR1" s="4" t="s">
        <v>8826</v>
      </c>
      <c r="CWS1" s="4" t="s">
        <v>8827</v>
      </c>
      <c r="CWT1" s="4" t="s">
        <v>8828</v>
      </c>
      <c r="CWU1" s="4" t="s">
        <v>8829</v>
      </c>
      <c r="CWV1" s="4" t="s">
        <v>8830</v>
      </c>
      <c r="CWW1" s="4" t="s">
        <v>8831</v>
      </c>
      <c r="CWX1" s="4" t="s">
        <v>8832</v>
      </c>
      <c r="CWY1" s="4" t="s">
        <v>8833</v>
      </c>
      <c r="CWZ1" s="4" t="s">
        <v>8834</v>
      </c>
      <c r="CXA1" s="4" t="s">
        <v>8835</v>
      </c>
      <c r="CXB1" s="4" t="s">
        <v>8836</v>
      </c>
      <c r="CXC1" s="4" t="s">
        <v>8837</v>
      </c>
      <c r="CXD1" s="4" t="s">
        <v>8838</v>
      </c>
      <c r="CXE1" s="4" t="s">
        <v>8839</v>
      </c>
      <c r="CXF1" s="4" t="s">
        <v>8840</v>
      </c>
      <c r="CXG1" s="4" t="s">
        <v>8841</v>
      </c>
      <c r="CXH1" s="4" t="s">
        <v>8842</v>
      </c>
      <c r="CXI1" s="4" t="s">
        <v>8843</v>
      </c>
      <c r="CXJ1" s="4" t="s">
        <v>8844</v>
      </c>
      <c r="CXK1" s="4" t="s">
        <v>8845</v>
      </c>
      <c r="CXL1" s="4" t="s">
        <v>8846</v>
      </c>
      <c r="CXM1" s="4" t="s">
        <v>8847</v>
      </c>
      <c r="CXN1" s="4" t="s">
        <v>8848</v>
      </c>
      <c r="CXO1" s="4" t="s">
        <v>8849</v>
      </c>
      <c r="CXP1" s="4" t="s">
        <v>8850</v>
      </c>
      <c r="CXQ1" s="4" t="s">
        <v>8851</v>
      </c>
      <c r="CXR1" s="4" t="s">
        <v>8852</v>
      </c>
      <c r="CXS1" s="4" t="s">
        <v>8853</v>
      </c>
      <c r="CXT1" s="4" t="s">
        <v>8854</v>
      </c>
      <c r="CXU1" s="4" t="s">
        <v>8855</v>
      </c>
      <c r="CXV1" s="4" t="s">
        <v>8856</v>
      </c>
      <c r="CXW1" s="4" t="s">
        <v>8857</v>
      </c>
      <c r="CXX1" s="4" t="s">
        <v>8858</v>
      </c>
      <c r="CXY1" s="4" t="s">
        <v>8859</v>
      </c>
      <c r="CXZ1" s="4" t="s">
        <v>8860</v>
      </c>
      <c r="CYA1" s="4" t="s">
        <v>8861</v>
      </c>
      <c r="CYB1" s="4" t="s">
        <v>8862</v>
      </c>
      <c r="CYC1" s="4" t="s">
        <v>8863</v>
      </c>
      <c r="CYD1" s="4" t="s">
        <v>8864</v>
      </c>
      <c r="CYE1" s="4" t="s">
        <v>8865</v>
      </c>
      <c r="CYF1" s="4" t="s">
        <v>8866</v>
      </c>
      <c r="CYG1" s="4" t="s">
        <v>8867</v>
      </c>
      <c r="CYH1" s="4" t="s">
        <v>8868</v>
      </c>
      <c r="CYI1" s="4" t="s">
        <v>8869</v>
      </c>
      <c r="CYJ1" s="4" t="s">
        <v>8870</v>
      </c>
      <c r="CYK1" s="4" t="s">
        <v>8871</v>
      </c>
      <c r="CYL1" s="4" t="s">
        <v>8872</v>
      </c>
      <c r="CYM1" s="4" t="s">
        <v>8873</v>
      </c>
      <c r="CYN1" s="4" t="s">
        <v>8874</v>
      </c>
      <c r="CYO1" s="4" t="s">
        <v>8875</v>
      </c>
      <c r="CYP1" s="4" t="s">
        <v>8876</v>
      </c>
      <c r="CYQ1" s="4" t="s">
        <v>8877</v>
      </c>
      <c r="CYR1" s="4" t="s">
        <v>8878</v>
      </c>
      <c r="CYS1" s="4" t="s">
        <v>8879</v>
      </c>
      <c r="CYT1" s="4" t="s">
        <v>8880</v>
      </c>
      <c r="CYU1" s="4" t="s">
        <v>8881</v>
      </c>
      <c r="CYV1" s="4" t="s">
        <v>8882</v>
      </c>
      <c r="CYW1" s="4" t="s">
        <v>8883</v>
      </c>
      <c r="CYX1" s="4" t="s">
        <v>8884</v>
      </c>
      <c r="CYY1" s="4" t="s">
        <v>8885</v>
      </c>
      <c r="CYZ1" s="4" t="s">
        <v>8886</v>
      </c>
      <c r="CZA1" s="4" t="s">
        <v>8887</v>
      </c>
      <c r="CZB1" s="4" t="s">
        <v>8888</v>
      </c>
      <c r="CZC1" s="4" t="s">
        <v>8889</v>
      </c>
      <c r="CZD1" s="4" t="s">
        <v>8890</v>
      </c>
      <c r="CZE1" s="4" t="s">
        <v>8891</v>
      </c>
      <c r="CZF1" s="4" t="s">
        <v>8892</v>
      </c>
      <c r="CZG1" s="4" t="s">
        <v>8893</v>
      </c>
      <c r="CZH1" s="4" t="s">
        <v>8894</v>
      </c>
      <c r="CZI1" s="4" t="s">
        <v>8895</v>
      </c>
      <c r="CZJ1" s="4" t="s">
        <v>8896</v>
      </c>
      <c r="CZK1" s="4" t="s">
        <v>8897</v>
      </c>
      <c r="CZL1" s="4" t="s">
        <v>8898</v>
      </c>
      <c r="CZM1" s="4" t="s">
        <v>8899</v>
      </c>
      <c r="CZN1" s="4" t="s">
        <v>8900</v>
      </c>
      <c r="CZO1" s="4" t="s">
        <v>8901</v>
      </c>
      <c r="CZP1" s="4" t="s">
        <v>8902</v>
      </c>
      <c r="CZQ1" s="4" t="s">
        <v>8903</v>
      </c>
      <c r="CZR1" s="4" t="s">
        <v>8904</v>
      </c>
      <c r="CZS1" s="4" t="s">
        <v>8905</v>
      </c>
      <c r="CZT1" s="4" t="s">
        <v>8906</v>
      </c>
      <c r="CZU1" s="4" t="s">
        <v>8907</v>
      </c>
      <c r="CZV1" s="4" t="s">
        <v>8908</v>
      </c>
      <c r="CZW1" s="4" t="s">
        <v>8909</v>
      </c>
      <c r="CZX1" s="4" t="s">
        <v>8910</v>
      </c>
      <c r="CZY1" s="4" t="s">
        <v>8911</v>
      </c>
      <c r="CZZ1" s="4" t="s">
        <v>8912</v>
      </c>
      <c r="DAA1" s="4" t="s">
        <v>8913</v>
      </c>
      <c r="DAB1" s="4" t="s">
        <v>8914</v>
      </c>
      <c r="DAC1" s="4" t="s">
        <v>8915</v>
      </c>
      <c r="DAD1" s="4" t="s">
        <v>8916</v>
      </c>
      <c r="DAE1" s="4" t="s">
        <v>8917</v>
      </c>
      <c r="DAF1" s="4" t="s">
        <v>8918</v>
      </c>
      <c r="DAG1" s="4" t="s">
        <v>8919</v>
      </c>
      <c r="DAH1" s="4" t="s">
        <v>8920</v>
      </c>
      <c r="DAI1" s="4" t="s">
        <v>8921</v>
      </c>
      <c r="DAJ1" s="4" t="s">
        <v>8922</v>
      </c>
      <c r="DAK1" s="4" t="s">
        <v>8923</v>
      </c>
      <c r="DAL1" s="4" t="s">
        <v>8924</v>
      </c>
      <c r="DAM1" s="4" t="s">
        <v>8925</v>
      </c>
      <c r="DAN1" s="4" t="s">
        <v>8926</v>
      </c>
      <c r="DAO1" s="4" t="s">
        <v>8927</v>
      </c>
      <c r="DAP1" s="4" t="s">
        <v>8928</v>
      </c>
      <c r="DAQ1" s="4" t="s">
        <v>8929</v>
      </c>
      <c r="DAR1" s="4" t="s">
        <v>8930</v>
      </c>
      <c r="DAS1" s="4" t="s">
        <v>8931</v>
      </c>
      <c r="DAT1" s="4" t="s">
        <v>8932</v>
      </c>
      <c r="DAU1" s="4" t="s">
        <v>8933</v>
      </c>
      <c r="DAV1" s="4" t="s">
        <v>8934</v>
      </c>
      <c r="DAW1" s="4" t="s">
        <v>8935</v>
      </c>
      <c r="DAX1" s="4" t="s">
        <v>8936</v>
      </c>
      <c r="DAY1" s="4" t="s">
        <v>8937</v>
      </c>
      <c r="DAZ1" s="4" t="s">
        <v>8938</v>
      </c>
      <c r="DBA1" s="4" t="s">
        <v>8939</v>
      </c>
      <c r="DBB1" s="4" t="s">
        <v>8940</v>
      </c>
      <c r="DBC1" s="4" t="s">
        <v>8941</v>
      </c>
      <c r="DBD1" s="4" t="s">
        <v>8942</v>
      </c>
      <c r="DBE1" s="4" t="s">
        <v>8943</v>
      </c>
      <c r="DBF1" s="4" t="s">
        <v>8944</v>
      </c>
      <c r="DBG1" s="4" t="s">
        <v>8945</v>
      </c>
      <c r="DBH1" s="4" t="s">
        <v>8946</v>
      </c>
      <c r="DBI1" s="4" t="s">
        <v>8947</v>
      </c>
      <c r="DBJ1" s="4" t="s">
        <v>8948</v>
      </c>
      <c r="DBK1" s="4" t="s">
        <v>8949</v>
      </c>
      <c r="DBL1" s="4" t="s">
        <v>8950</v>
      </c>
      <c r="DBM1" s="4" t="s">
        <v>8951</v>
      </c>
      <c r="DBN1" s="4" t="s">
        <v>8952</v>
      </c>
      <c r="DBO1" s="4" t="s">
        <v>8953</v>
      </c>
      <c r="DBP1" s="4" t="s">
        <v>8954</v>
      </c>
      <c r="DBQ1" s="4" t="s">
        <v>8955</v>
      </c>
      <c r="DBR1" s="4" t="s">
        <v>8956</v>
      </c>
      <c r="DBS1" s="4" t="s">
        <v>8957</v>
      </c>
      <c r="DBT1" s="4" t="s">
        <v>8958</v>
      </c>
      <c r="DBU1" s="4" t="s">
        <v>8959</v>
      </c>
      <c r="DBV1" s="4" t="s">
        <v>8960</v>
      </c>
      <c r="DBW1" s="4" t="s">
        <v>8961</v>
      </c>
      <c r="DBX1" s="4" t="s">
        <v>8962</v>
      </c>
      <c r="DBY1" s="4" t="s">
        <v>8963</v>
      </c>
      <c r="DBZ1" s="4" t="s">
        <v>8964</v>
      </c>
      <c r="DCA1" s="4" t="s">
        <v>8965</v>
      </c>
      <c r="DCB1" s="4" t="s">
        <v>8966</v>
      </c>
      <c r="DCC1" s="4" t="s">
        <v>8967</v>
      </c>
      <c r="DCD1" s="4" t="s">
        <v>8968</v>
      </c>
      <c r="DCE1" s="4" t="s">
        <v>8969</v>
      </c>
      <c r="DCF1" s="4" t="s">
        <v>8970</v>
      </c>
      <c r="DCG1" s="4" t="s">
        <v>8971</v>
      </c>
      <c r="DCH1" s="4" t="s">
        <v>8972</v>
      </c>
      <c r="DCI1" s="4" t="s">
        <v>8973</v>
      </c>
      <c r="DCJ1" s="4" t="s">
        <v>8974</v>
      </c>
      <c r="DCK1" s="4" t="s">
        <v>8975</v>
      </c>
      <c r="DCL1" s="4" t="s">
        <v>8976</v>
      </c>
      <c r="DCM1" s="4" t="s">
        <v>8977</v>
      </c>
      <c r="DCN1" s="4" t="s">
        <v>8978</v>
      </c>
      <c r="DCO1" s="4" t="s">
        <v>8979</v>
      </c>
      <c r="DCP1" s="4" t="s">
        <v>8980</v>
      </c>
      <c r="DCQ1" s="4" t="s">
        <v>8981</v>
      </c>
      <c r="DCR1" s="4" t="s">
        <v>8982</v>
      </c>
      <c r="DCS1" s="4" t="s">
        <v>8983</v>
      </c>
      <c r="DCT1" s="4" t="s">
        <v>8984</v>
      </c>
      <c r="DCU1" s="4" t="s">
        <v>8985</v>
      </c>
      <c r="DCV1" s="4" t="s">
        <v>8986</v>
      </c>
      <c r="DCW1" s="4" t="s">
        <v>8987</v>
      </c>
      <c r="DCX1" s="4" t="s">
        <v>8988</v>
      </c>
      <c r="DCY1" s="4" t="s">
        <v>8989</v>
      </c>
      <c r="DCZ1" s="4" t="s">
        <v>8990</v>
      </c>
      <c r="DDA1" s="4" t="s">
        <v>8991</v>
      </c>
      <c r="DDB1" s="4" t="s">
        <v>8992</v>
      </c>
      <c r="DDC1" s="4" t="s">
        <v>8993</v>
      </c>
      <c r="DDD1" s="4" t="s">
        <v>8994</v>
      </c>
      <c r="DDE1" s="4" t="s">
        <v>8995</v>
      </c>
      <c r="DDF1" s="4" t="s">
        <v>8996</v>
      </c>
      <c r="DDG1" s="4" t="s">
        <v>8997</v>
      </c>
      <c r="DDH1" s="4" t="s">
        <v>8998</v>
      </c>
      <c r="DDI1" s="4" t="s">
        <v>8999</v>
      </c>
      <c r="DDJ1" s="4" t="s">
        <v>9000</v>
      </c>
      <c r="DDK1" s="4" t="s">
        <v>9001</v>
      </c>
      <c r="DDL1" s="4" t="s">
        <v>9002</v>
      </c>
      <c r="DDM1" s="4" t="s">
        <v>9003</v>
      </c>
      <c r="DDN1" s="4" t="s">
        <v>9004</v>
      </c>
      <c r="DDO1" s="4" t="s">
        <v>9005</v>
      </c>
      <c r="DDP1" s="4" t="s">
        <v>9006</v>
      </c>
      <c r="DDQ1" s="4" t="s">
        <v>9007</v>
      </c>
      <c r="DDR1" s="4" t="s">
        <v>9008</v>
      </c>
      <c r="DDS1" s="4" t="s">
        <v>9009</v>
      </c>
      <c r="DDT1" s="4" t="s">
        <v>9010</v>
      </c>
      <c r="DDU1" s="4" t="s">
        <v>9011</v>
      </c>
      <c r="DDV1" s="4" t="s">
        <v>9012</v>
      </c>
      <c r="DDW1" s="4" t="s">
        <v>9013</v>
      </c>
      <c r="DDX1" s="4" t="s">
        <v>9014</v>
      </c>
      <c r="DDY1" s="4" t="s">
        <v>9015</v>
      </c>
      <c r="DDZ1" s="4" t="s">
        <v>9016</v>
      </c>
      <c r="DEA1" s="4" t="s">
        <v>9017</v>
      </c>
      <c r="DEB1" s="4" t="s">
        <v>9018</v>
      </c>
      <c r="DEC1" s="4" t="s">
        <v>9019</v>
      </c>
      <c r="DED1" s="4" t="s">
        <v>9020</v>
      </c>
      <c r="DEE1" s="4" t="s">
        <v>9021</v>
      </c>
      <c r="DEF1" s="4" t="s">
        <v>9022</v>
      </c>
      <c r="DEG1" s="4" t="s">
        <v>9023</v>
      </c>
      <c r="DEH1" s="4" t="s">
        <v>9024</v>
      </c>
      <c r="DEI1" s="4" t="s">
        <v>9025</v>
      </c>
      <c r="DEJ1" s="4" t="s">
        <v>9026</v>
      </c>
      <c r="DEK1" s="4" t="s">
        <v>9027</v>
      </c>
      <c r="DEL1" s="4" t="s">
        <v>9028</v>
      </c>
      <c r="DEM1" s="4" t="s">
        <v>9029</v>
      </c>
      <c r="DEN1" s="4" t="s">
        <v>9030</v>
      </c>
      <c r="DEO1" s="4" t="s">
        <v>9031</v>
      </c>
      <c r="DEP1" s="4" t="s">
        <v>9032</v>
      </c>
      <c r="DEQ1" s="4" t="s">
        <v>9033</v>
      </c>
      <c r="DER1" s="4" t="s">
        <v>9034</v>
      </c>
      <c r="DES1" s="4" t="s">
        <v>9035</v>
      </c>
      <c r="DET1" s="4" t="s">
        <v>9036</v>
      </c>
      <c r="DEU1" s="4" t="s">
        <v>9037</v>
      </c>
      <c r="DEV1" s="4" t="s">
        <v>9038</v>
      </c>
      <c r="DEW1" s="4" t="s">
        <v>9039</v>
      </c>
      <c r="DEX1" s="4" t="s">
        <v>9040</v>
      </c>
      <c r="DEY1" s="4" t="s">
        <v>9041</v>
      </c>
      <c r="DEZ1" s="4" t="s">
        <v>9042</v>
      </c>
      <c r="DFA1" s="4" t="s">
        <v>9043</v>
      </c>
      <c r="DFB1" s="4" t="s">
        <v>9044</v>
      </c>
      <c r="DFC1" s="4" t="s">
        <v>9045</v>
      </c>
      <c r="DFD1" s="4" t="s">
        <v>9046</v>
      </c>
      <c r="DFE1" s="4" t="s">
        <v>9047</v>
      </c>
      <c r="DFF1" s="4" t="s">
        <v>9048</v>
      </c>
      <c r="DFG1" s="4" t="s">
        <v>9049</v>
      </c>
      <c r="DFH1" s="4" t="s">
        <v>9050</v>
      </c>
      <c r="DFI1" s="4" t="s">
        <v>9051</v>
      </c>
      <c r="DFJ1" s="4" t="s">
        <v>9052</v>
      </c>
      <c r="DFK1" s="4" t="s">
        <v>9053</v>
      </c>
      <c r="DFL1" s="4" t="s">
        <v>9054</v>
      </c>
      <c r="DFM1" s="4" t="s">
        <v>9055</v>
      </c>
      <c r="DFN1" s="4" t="s">
        <v>9056</v>
      </c>
      <c r="DFO1" s="4" t="s">
        <v>9057</v>
      </c>
      <c r="DFP1" s="4" t="s">
        <v>9058</v>
      </c>
      <c r="DFQ1" s="4" t="s">
        <v>9059</v>
      </c>
      <c r="DFR1" s="4" t="s">
        <v>9060</v>
      </c>
      <c r="DFS1" s="4" t="s">
        <v>9061</v>
      </c>
      <c r="DFT1" s="4" t="s">
        <v>9062</v>
      </c>
      <c r="DFU1" s="4" t="s">
        <v>9063</v>
      </c>
      <c r="DFV1" s="4" t="s">
        <v>9064</v>
      </c>
      <c r="DFW1" s="4" t="s">
        <v>9065</v>
      </c>
      <c r="DFX1" s="4" t="s">
        <v>9066</v>
      </c>
      <c r="DFY1" s="4" t="s">
        <v>9067</v>
      </c>
      <c r="DFZ1" s="4" t="s">
        <v>9068</v>
      </c>
      <c r="DGA1" s="4" t="s">
        <v>9069</v>
      </c>
      <c r="DGB1" s="4" t="s">
        <v>9070</v>
      </c>
      <c r="DGC1" s="4" t="s">
        <v>9071</v>
      </c>
      <c r="DGD1" s="4" t="s">
        <v>9072</v>
      </c>
      <c r="DGE1" s="4" t="s">
        <v>9073</v>
      </c>
      <c r="DGF1" s="4" t="s">
        <v>9074</v>
      </c>
      <c r="DGG1" s="4" t="s">
        <v>9075</v>
      </c>
      <c r="DGH1" s="4" t="s">
        <v>9076</v>
      </c>
      <c r="DGI1" s="4" t="s">
        <v>9077</v>
      </c>
      <c r="DGJ1" s="4" t="s">
        <v>9078</v>
      </c>
      <c r="DGK1" s="4" t="s">
        <v>9079</v>
      </c>
      <c r="DGL1" s="4" t="s">
        <v>9080</v>
      </c>
      <c r="DGM1" s="4" t="s">
        <v>9081</v>
      </c>
      <c r="DGN1" s="4" t="s">
        <v>9082</v>
      </c>
      <c r="DGO1" s="4" t="s">
        <v>9083</v>
      </c>
      <c r="DGP1" s="4" t="s">
        <v>9084</v>
      </c>
      <c r="DGQ1" s="4" t="s">
        <v>9085</v>
      </c>
      <c r="DGR1" s="4" t="s">
        <v>9086</v>
      </c>
      <c r="DGS1" s="4" t="s">
        <v>9087</v>
      </c>
      <c r="DGT1" s="4" t="s">
        <v>9088</v>
      </c>
      <c r="DGU1" s="4" t="s">
        <v>9089</v>
      </c>
      <c r="DGV1" s="4" t="s">
        <v>9090</v>
      </c>
      <c r="DGW1" s="4" t="s">
        <v>9091</v>
      </c>
      <c r="DGX1" s="4" t="s">
        <v>9092</v>
      </c>
      <c r="DGY1" s="4" t="s">
        <v>9093</v>
      </c>
      <c r="DGZ1" s="4" t="s">
        <v>9094</v>
      </c>
      <c r="DHA1" s="4" t="s">
        <v>9095</v>
      </c>
      <c r="DHB1" s="4" t="s">
        <v>9096</v>
      </c>
      <c r="DHC1" s="4" t="s">
        <v>9097</v>
      </c>
      <c r="DHD1" s="4" t="s">
        <v>9098</v>
      </c>
      <c r="DHE1" s="4" t="s">
        <v>9099</v>
      </c>
      <c r="DHF1" s="4" t="s">
        <v>9100</v>
      </c>
      <c r="DHG1" s="4" t="s">
        <v>9101</v>
      </c>
      <c r="DHH1" s="4" t="s">
        <v>9102</v>
      </c>
      <c r="DHI1" s="4" t="s">
        <v>9103</v>
      </c>
      <c r="DHJ1" s="4" t="s">
        <v>9104</v>
      </c>
      <c r="DHK1" s="4" t="s">
        <v>9105</v>
      </c>
      <c r="DHL1" s="4" t="s">
        <v>9106</v>
      </c>
      <c r="DHM1" s="4" t="s">
        <v>9107</v>
      </c>
      <c r="DHN1" s="4" t="s">
        <v>9108</v>
      </c>
      <c r="DHO1" s="4" t="s">
        <v>9109</v>
      </c>
      <c r="DHP1" s="4" t="s">
        <v>9110</v>
      </c>
      <c r="DHQ1" s="4" t="s">
        <v>9111</v>
      </c>
      <c r="DHR1" s="4" t="s">
        <v>9112</v>
      </c>
      <c r="DHS1" s="4" t="s">
        <v>9113</v>
      </c>
      <c r="DHT1" s="4" t="s">
        <v>9114</v>
      </c>
      <c r="DHU1" s="4" t="s">
        <v>9115</v>
      </c>
      <c r="DHV1" s="4" t="s">
        <v>9116</v>
      </c>
      <c r="DHW1" s="4" t="s">
        <v>9117</v>
      </c>
      <c r="DHX1" s="4" t="s">
        <v>9118</v>
      </c>
      <c r="DHY1" s="4" t="s">
        <v>9119</v>
      </c>
      <c r="DHZ1" s="4" t="s">
        <v>9120</v>
      </c>
      <c r="DIA1" s="4" t="s">
        <v>9121</v>
      </c>
      <c r="DIB1" s="4" t="s">
        <v>9122</v>
      </c>
      <c r="DIC1" s="4" t="s">
        <v>9123</v>
      </c>
      <c r="DID1" s="4" t="s">
        <v>9124</v>
      </c>
      <c r="DIE1" s="4" t="s">
        <v>9125</v>
      </c>
      <c r="DIF1" s="4" t="s">
        <v>9126</v>
      </c>
      <c r="DIG1" s="4" t="s">
        <v>9127</v>
      </c>
      <c r="DIH1" s="4" t="s">
        <v>9128</v>
      </c>
      <c r="DII1" s="4" t="s">
        <v>9129</v>
      </c>
      <c r="DIJ1" s="4" t="s">
        <v>9130</v>
      </c>
      <c r="DIK1" s="4" t="s">
        <v>9131</v>
      </c>
      <c r="DIL1" s="4" t="s">
        <v>9132</v>
      </c>
      <c r="DIM1" s="4" t="s">
        <v>9133</v>
      </c>
      <c r="DIN1" s="4" t="s">
        <v>9134</v>
      </c>
      <c r="DIO1" s="4" t="s">
        <v>9135</v>
      </c>
      <c r="DIP1" s="4" t="s">
        <v>9136</v>
      </c>
      <c r="DIQ1" s="4" t="s">
        <v>9137</v>
      </c>
      <c r="DIR1" s="4" t="s">
        <v>9138</v>
      </c>
      <c r="DIS1" s="4" t="s">
        <v>9139</v>
      </c>
      <c r="DIT1" s="4" t="s">
        <v>9140</v>
      </c>
      <c r="DIU1" s="4" t="s">
        <v>9141</v>
      </c>
      <c r="DIV1" s="4" t="s">
        <v>9142</v>
      </c>
      <c r="DIW1" s="4" t="s">
        <v>9143</v>
      </c>
      <c r="DIX1" s="4" t="s">
        <v>9144</v>
      </c>
      <c r="DIY1" s="4" t="s">
        <v>9145</v>
      </c>
      <c r="DIZ1" s="4" t="s">
        <v>9146</v>
      </c>
      <c r="DJA1" s="4" t="s">
        <v>9147</v>
      </c>
      <c r="DJB1" s="4" t="s">
        <v>9148</v>
      </c>
      <c r="DJC1" s="4" t="s">
        <v>9149</v>
      </c>
      <c r="DJD1" s="4" t="s">
        <v>9150</v>
      </c>
      <c r="DJE1" s="4" t="s">
        <v>9151</v>
      </c>
      <c r="DJF1" s="4" t="s">
        <v>9152</v>
      </c>
      <c r="DJG1" s="4" t="s">
        <v>9153</v>
      </c>
      <c r="DJH1" s="4" t="s">
        <v>9154</v>
      </c>
      <c r="DJI1" s="4" t="s">
        <v>9155</v>
      </c>
      <c r="DJJ1" s="4" t="s">
        <v>9156</v>
      </c>
      <c r="DJK1" s="4" t="s">
        <v>9157</v>
      </c>
      <c r="DJL1" s="4" t="s">
        <v>9158</v>
      </c>
      <c r="DJM1" s="4" t="s">
        <v>9159</v>
      </c>
      <c r="DJN1" s="4" t="s">
        <v>9160</v>
      </c>
      <c r="DJO1" s="4" t="s">
        <v>9161</v>
      </c>
      <c r="DJP1" s="4" t="s">
        <v>9162</v>
      </c>
      <c r="DJQ1" s="4" t="s">
        <v>9163</v>
      </c>
      <c r="DJR1" s="4" t="s">
        <v>9164</v>
      </c>
      <c r="DJS1" s="4" t="s">
        <v>9165</v>
      </c>
      <c r="DJT1" s="4" t="s">
        <v>9166</v>
      </c>
      <c r="DJU1" s="4" t="s">
        <v>9167</v>
      </c>
      <c r="DJV1" s="4" t="s">
        <v>9168</v>
      </c>
      <c r="DJW1" s="4" t="s">
        <v>9169</v>
      </c>
      <c r="DJX1" s="4" t="s">
        <v>9170</v>
      </c>
      <c r="DJY1" s="4" t="s">
        <v>9171</v>
      </c>
      <c r="DJZ1" s="4" t="s">
        <v>9172</v>
      </c>
      <c r="DKA1" s="4" t="s">
        <v>9173</v>
      </c>
      <c r="DKB1" s="4" t="s">
        <v>9174</v>
      </c>
      <c r="DKC1" s="4" t="s">
        <v>9175</v>
      </c>
      <c r="DKD1" s="4" t="s">
        <v>9176</v>
      </c>
      <c r="DKE1" s="4" t="s">
        <v>9177</v>
      </c>
      <c r="DKF1" s="4" t="s">
        <v>9178</v>
      </c>
      <c r="DKG1" s="4" t="s">
        <v>9179</v>
      </c>
      <c r="DKH1" s="4" t="s">
        <v>9180</v>
      </c>
      <c r="DKI1" s="4" t="s">
        <v>9181</v>
      </c>
      <c r="DKJ1" s="4" t="s">
        <v>9182</v>
      </c>
      <c r="DKK1" s="4" t="s">
        <v>9183</v>
      </c>
      <c r="DKL1" s="4" t="s">
        <v>9184</v>
      </c>
      <c r="DKM1" s="4" t="s">
        <v>9185</v>
      </c>
      <c r="DKN1" s="4" t="s">
        <v>9186</v>
      </c>
      <c r="DKO1" s="4" t="s">
        <v>9187</v>
      </c>
      <c r="DKP1" s="4" t="s">
        <v>9188</v>
      </c>
      <c r="DKQ1" s="4" t="s">
        <v>9189</v>
      </c>
      <c r="DKR1" s="4" t="s">
        <v>9190</v>
      </c>
      <c r="DKS1" s="4" t="s">
        <v>9191</v>
      </c>
      <c r="DKT1" s="4" t="s">
        <v>9192</v>
      </c>
      <c r="DKU1" s="4" t="s">
        <v>9193</v>
      </c>
      <c r="DKV1" s="4" t="s">
        <v>9194</v>
      </c>
      <c r="DKW1" s="4" t="s">
        <v>9195</v>
      </c>
      <c r="DKX1" s="4" t="s">
        <v>9196</v>
      </c>
      <c r="DKY1" s="4" t="s">
        <v>9197</v>
      </c>
      <c r="DKZ1" s="4" t="s">
        <v>9198</v>
      </c>
      <c r="DLA1" s="4" t="s">
        <v>9199</v>
      </c>
      <c r="DLB1" s="4" t="s">
        <v>9200</v>
      </c>
      <c r="DLC1" s="4" t="s">
        <v>9201</v>
      </c>
      <c r="DLD1" s="4" t="s">
        <v>9202</v>
      </c>
      <c r="DLE1" s="4" t="s">
        <v>9203</v>
      </c>
      <c r="DLF1" s="4" t="s">
        <v>9204</v>
      </c>
      <c r="DLG1" s="4" t="s">
        <v>9205</v>
      </c>
      <c r="DLH1" s="4" t="s">
        <v>9206</v>
      </c>
      <c r="DLI1" s="4" t="s">
        <v>9207</v>
      </c>
      <c r="DLJ1" s="4" t="s">
        <v>9208</v>
      </c>
      <c r="DLK1" s="4" t="s">
        <v>9209</v>
      </c>
      <c r="DLL1" s="4" t="s">
        <v>9210</v>
      </c>
      <c r="DLM1" s="4" t="s">
        <v>9211</v>
      </c>
      <c r="DLN1" s="4" t="s">
        <v>9212</v>
      </c>
      <c r="DLO1" s="4" t="s">
        <v>9213</v>
      </c>
      <c r="DLP1" s="4" t="s">
        <v>9214</v>
      </c>
      <c r="DLQ1" s="4" t="s">
        <v>9215</v>
      </c>
      <c r="DLR1" s="4" t="s">
        <v>9216</v>
      </c>
      <c r="DLS1" s="4" t="s">
        <v>9217</v>
      </c>
      <c r="DLT1" s="4" t="s">
        <v>9218</v>
      </c>
      <c r="DLU1" s="4" t="s">
        <v>9219</v>
      </c>
      <c r="DLV1" s="4" t="s">
        <v>9220</v>
      </c>
      <c r="DLW1" s="4" t="s">
        <v>9221</v>
      </c>
      <c r="DLX1" s="4" t="s">
        <v>9222</v>
      </c>
      <c r="DLY1" s="4" t="s">
        <v>9223</v>
      </c>
      <c r="DLZ1" s="4" t="s">
        <v>9224</v>
      </c>
      <c r="DMA1" s="4" t="s">
        <v>9225</v>
      </c>
      <c r="DMB1" s="4" t="s">
        <v>9226</v>
      </c>
      <c r="DMC1" s="4" t="s">
        <v>9227</v>
      </c>
      <c r="DMD1" s="4" t="s">
        <v>9228</v>
      </c>
      <c r="DME1" s="4" t="s">
        <v>9229</v>
      </c>
      <c r="DMF1" s="4" t="s">
        <v>9230</v>
      </c>
      <c r="DMG1" s="4" t="s">
        <v>9231</v>
      </c>
      <c r="DMH1" s="4" t="s">
        <v>9232</v>
      </c>
      <c r="DMI1" s="4" t="s">
        <v>9233</v>
      </c>
      <c r="DMJ1" s="4" t="s">
        <v>9234</v>
      </c>
      <c r="DMK1" s="4" t="s">
        <v>9235</v>
      </c>
      <c r="DML1" s="4" t="s">
        <v>9236</v>
      </c>
      <c r="DMM1" s="4" t="s">
        <v>9237</v>
      </c>
      <c r="DMN1" s="4" t="s">
        <v>9238</v>
      </c>
      <c r="DMO1" s="4" t="s">
        <v>9239</v>
      </c>
      <c r="DMP1" s="4" t="s">
        <v>9240</v>
      </c>
      <c r="DMQ1" s="4" t="s">
        <v>9241</v>
      </c>
      <c r="DMR1" s="4" t="s">
        <v>9242</v>
      </c>
      <c r="DMS1" s="4" t="s">
        <v>9243</v>
      </c>
      <c r="DMT1" s="4" t="s">
        <v>9244</v>
      </c>
      <c r="DMU1" s="4" t="s">
        <v>9245</v>
      </c>
      <c r="DMV1" s="4" t="s">
        <v>9246</v>
      </c>
      <c r="DMW1" s="4" t="s">
        <v>9247</v>
      </c>
      <c r="DMX1" s="4" t="s">
        <v>9248</v>
      </c>
      <c r="DMY1" s="4" t="s">
        <v>9249</v>
      </c>
      <c r="DMZ1" s="4" t="s">
        <v>9250</v>
      </c>
      <c r="DNA1" s="4" t="s">
        <v>9251</v>
      </c>
      <c r="DNB1" s="4" t="s">
        <v>9252</v>
      </c>
      <c r="DNC1" s="4" t="s">
        <v>9253</v>
      </c>
      <c r="DND1" s="4" t="s">
        <v>9254</v>
      </c>
      <c r="DNE1" s="4" t="s">
        <v>9255</v>
      </c>
      <c r="DNF1" s="4" t="s">
        <v>9256</v>
      </c>
      <c r="DNG1" s="4" t="s">
        <v>9257</v>
      </c>
      <c r="DNH1" s="4" t="s">
        <v>9258</v>
      </c>
      <c r="DNI1" s="4" t="s">
        <v>9259</v>
      </c>
      <c r="DNJ1" s="4" t="s">
        <v>9260</v>
      </c>
      <c r="DNK1" s="4" t="s">
        <v>9261</v>
      </c>
      <c r="DNL1" s="4" t="s">
        <v>9262</v>
      </c>
      <c r="DNM1" s="4" t="s">
        <v>9263</v>
      </c>
      <c r="DNN1" s="4" t="s">
        <v>9264</v>
      </c>
      <c r="DNO1" s="4" t="s">
        <v>9265</v>
      </c>
      <c r="DNP1" s="4" t="s">
        <v>9266</v>
      </c>
      <c r="DNQ1" s="4" t="s">
        <v>9267</v>
      </c>
      <c r="DNR1" s="4" t="s">
        <v>9268</v>
      </c>
      <c r="DNS1" s="4" t="s">
        <v>9269</v>
      </c>
      <c r="DNT1" s="4" t="s">
        <v>9270</v>
      </c>
      <c r="DNU1" s="4" t="s">
        <v>9271</v>
      </c>
      <c r="DNV1" s="4" t="s">
        <v>9272</v>
      </c>
      <c r="DNW1" s="4" t="s">
        <v>9273</v>
      </c>
      <c r="DNX1" s="4" t="s">
        <v>9274</v>
      </c>
      <c r="DNY1" s="4" t="s">
        <v>9275</v>
      </c>
      <c r="DNZ1" s="4" t="s">
        <v>9276</v>
      </c>
      <c r="DOA1" s="4" t="s">
        <v>9277</v>
      </c>
      <c r="DOB1" s="4" t="s">
        <v>9278</v>
      </c>
      <c r="DOC1" s="4" t="s">
        <v>9279</v>
      </c>
      <c r="DOD1" s="4" t="s">
        <v>9280</v>
      </c>
      <c r="DOE1" s="4" t="s">
        <v>9281</v>
      </c>
      <c r="DOF1" s="4" t="s">
        <v>9282</v>
      </c>
      <c r="DOG1" s="4" t="s">
        <v>9283</v>
      </c>
      <c r="DOH1" s="4" t="s">
        <v>9284</v>
      </c>
      <c r="DOI1" s="4" t="s">
        <v>9285</v>
      </c>
      <c r="DOJ1" s="4" t="s">
        <v>9286</v>
      </c>
      <c r="DOK1" s="4" t="s">
        <v>9287</v>
      </c>
      <c r="DOL1" s="4" t="s">
        <v>9288</v>
      </c>
      <c r="DOM1" s="4" t="s">
        <v>9289</v>
      </c>
      <c r="DON1" s="4" t="s">
        <v>9290</v>
      </c>
      <c r="DOO1" s="4" t="s">
        <v>9291</v>
      </c>
      <c r="DOP1" s="4" t="s">
        <v>9292</v>
      </c>
      <c r="DOQ1" s="4" t="s">
        <v>9293</v>
      </c>
      <c r="DOR1" s="4" t="s">
        <v>9294</v>
      </c>
      <c r="DOS1" s="4" t="s">
        <v>9295</v>
      </c>
      <c r="DOT1" s="4" t="s">
        <v>9296</v>
      </c>
      <c r="DOU1" s="4" t="s">
        <v>9297</v>
      </c>
      <c r="DOV1" s="4" t="s">
        <v>9298</v>
      </c>
      <c r="DOW1" s="4" t="s">
        <v>9299</v>
      </c>
      <c r="DOX1" s="4" t="s">
        <v>9300</v>
      </c>
      <c r="DOY1" s="4" t="s">
        <v>9301</v>
      </c>
      <c r="DOZ1" s="4" t="s">
        <v>9302</v>
      </c>
      <c r="DPA1" s="4" t="s">
        <v>9303</v>
      </c>
      <c r="DPB1" s="4" t="s">
        <v>9304</v>
      </c>
      <c r="DPC1" s="4" t="s">
        <v>9305</v>
      </c>
      <c r="DPD1" s="4" t="s">
        <v>9306</v>
      </c>
      <c r="DPE1" s="4" t="s">
        <v>9307</v>
      </c>
      <c r="DPF1" s="4" t="s">
        <v>9308</v>
      </c>
      <c r="DPG1" s="4" t="s">
        <v>9309</v>
      </c>
      <c r="DPH1" s="4" t="s">
        <v>9310</v>
      </c>
      <c r="DPI1" s="4" t="s">
        <v>9311</v>
      </c>
      <c r="DPJ1" s="4" t="s">
        <v>9312</v>
      </c>
      <c r="DPK1" s="4" t="s">
        <v>9313</v>
      </c>
      <c r="DPL1" s="4" t="s">
        <v>9314</v>
      </c>
      <c r="DPM1" s="4" t="s">
        <v>9315</v>
      </c>
      <c r="DPN1" s="4" t="s">
        <v>9316</v>
      </c>
      <c r="DPO1" s="4" t="s">
        <v>9317</v>
      </c>
      <c r="DPP1" s="4" t="s">
        <v>9318</v>
      </c>
      <c r="DPQ1" s="4" t="s">
        <v>9319</v>
      </c>
      <c r="DPR1" s="4" t="s">
        <v>9320</v>
      </c>
      <c r="DPS1" s="4" t="s">
        <v>9321</v>
      </c>
      <c r="DPT1" s="4" t="s">
        <v>9322</v>
      </c>
      <c r="DPU1" s="4" t="s">
        <v>9323</v>
      </c>
      <c r="DPV1" s="4" t="s">
        <v>9324</v>
      </c>
      <c r="DPW1" s="4" t="s">
        <v>9325</v>
      </c>
      <c r="DPX1" s="4" t="s">
        <v>9326</v>
      </c>
      <c r="DPY1" s="4" t="s">
        <v>9327</v>
      </c>
      <c r="DPZ1" s="4" t="s">
        <v>9328</v>
      </c>
      <c r="DQA1" s="4" t="s">
        <v>9329</v>
      </c>
      <c r="DQB1" s="4" t="s">
        <v>9330</v>
      </c>
      <c r="DQC1" s="4" t="s">
        <v>9331</v>
      </c>
      <c r="DQD1" s="4" t="s">
        <v>9332</v>
      </c>
      <c r="DQE1" s="4" t="s">
        <v>9333</v>
      </c>
      <c r="DQF1" s="4" t="s">
        <v>9334</v>
      </c>
      <c r="DQG1" s="4" t="s">
        <v>9335</v>
      </c>
      <c r="DQH1" s="4" t="s">
        <v>9336</v>
      </c>
      <c r="DQI1" s="4" t="s">
        <v>9337</v>
      </c>
      <c r="DQJ1" s="4" t="s">
        <v>9338</v>
      </c>
      <c r="DQK1" s="4" t="s">
        <v>9339</v>
      </c>
      <c r="DQL1" s="4" t="s">
        <v>9340</v>
      </c>
      <c r="DQM1" s="4" t="s">
        <v>9341</v>
      </c>
      <c r="DQN1" s="4" t="s">
        <v>9342</v>
      </c>
      <c r="DQO1" s="4" t="s">
        <v>9343</v>
      </c>
      <c r="DQP1" s="4" t="s">
        <v>9344</v>
      </c>
      <c r="DQQ1" s="4" t="s">
        <v>9345</v>
      </c>
      <c r="DQR1" s="4" t="s">
        <v>9346</v>
      </c>
      <c r="DQS1" s="4" t="s">
        <v>9347</v>
      </c>
      <c r="DQT1" s="4" t="s">
        <v>9348</v>
      </c>
      <c r="DQU1" s="4" t="s">
        <v>9349</v>
      </c>
      <c r="DQV1" s="4" t="s">
        <v>9350</v>
      </c>
      <c r="DQW1" s="4" t="s">
        <v>9351</v>
      </c>
      <c r="DQX1" s="4" t="s">
        <v>9352</v>
      </c>
      <c r="DQY1" s="4" t="s">
        <v>9353</v>
      </c>
      <c r="DQZ1" s="4" t="s">
        <v>9354</v>
      </c>
      <c r="DRA1" s="4" t="s">
        <v>9355</v>
      </c>
      <c r="DRB1" s="4" t="s">
        <v>9356</v>
      </c>
      <c r="DRC1" s="4" t="s">
        <v>9357</v>
      </c>
      <c r="DRD1" s="4" t="s">
        <v>9358</v>
      </c>
      <c r="DRE1" s="4" t="s">
        <v>9359</v>
      </c>
      <c r="DRF1" s="4" t="s">
        <v>9360</v>
      </c>
      <c r="DRG1" s="4" t="s">
        <v>9361</v>
      </c>
      <c r="DRH1" s="4" t="s">
        <v>9362</v>
      </c>
      <c r="DRI1" s="4" t="s">
        <v>9363</v>
      </c>
      <c r="DRJ1" s="4" t="s">
        <v>9364</v>
      </c>
      <c r="DRK1" s="4" t="s">
        <v>9365</v>
      </c>
      <c r="DRL1" s="4" t="s">
        <v>9366</v>
      </c>
      <c r="DRM1" s="4" t="s">
        <v>9367</v>
      </c>
      <c r="DRN1" s="4" t="s">
        <v>9368</v>
      </c>
      <c r="DRO1" s="4" t="s">
        <v>9369</v>
      </c>
      <c r="DRP1" s="4" t="s">
        <v>9370</v>
      </c>
      <c r="DRQ1" s="4" t="s">
        <v>9371</v>
      </c>
      <c r="DRR1" s="4" t="s">
        <v>9372</v>
      </c>
      <c r="DRS1" s="4" t="s">
        <v>9373</v>
      </c>
      <c r="DRT1" s="4" t="s">
        <v>9374</v>
      </c>
      <c r="DRU1" s="4" t="s">
        <v>9375</v>
      </c>
      <c r="DRV1" s="4" t="s">
        <v>9376</v>
      </c>
      <c r="DRW1" s="4" t="s">
        <v>9377</v>
      </c>
      <c r="DRX1" s="4" t="s">
        <v>9378</v>
      </c>
      <c r="DRY1" s="4" t="s">
        <v>9379</v>
      </c>
      <c r="DRZ1" s="4" t="s">
        <v>9380</v>
      </c>
      <c r="DSA1" s="4" t="s">
        <v>9381</v>
      </c>
      <c r="DSB1" s="4" t="s">
        <v>9382</v>
      </c>
      <c r="DSC1" s="4" t="s">
        <v>9383</v>
      </c>
      <c r="DSD1" s="4" t="s">
        <v>9384</v>
      </c>
      <c r="DSE1" s="4" t="s">
        <v>9385</v>
      </c>
      <c r="DSF1" s="4" t="s">
        <v>9386</v>
      </c>
      <c r="DSG1" s="4" t="s">
        <v>9387</v>
      </c>
      <c r="DSH1" s="4" t="s">
        <v>9388</v>
      </c>
      <c r="DSI1" s="4" t="s">
        <v>9389</v>
      </c>
      <c r="DSJ1" s="4" t="s">
        <v>9390</v>
      </c>
      <c r="DSK1" s="4" t="s">
        <v>9391</v>
      </c>
      <c r="DSL1" s="4" t="s">
        <v>9392</v>
      </c>
      <c r="DSM1" s="4" t="s">
        <v>9393</v>
      </c>
      <c r="DSN1" s="4" t="s">
        <v>9394</v>
      </c>
      <c r="DSO1" s="4" t="s">
        <v>9395</v>
      </c>
      <c r="DSP1" s="4" t="s">
        <v>9396</v>
      </c>
      <c r="DSQ1" s="4" t="s">
        <v>9397</v>
      </c>
      <c r="DSR1" s="4" t="s">
        <v>9398</v>
      </c>
      <c r="DSS1" s="4" t="s">
        <v>9399</v>
      </c>
      <c r="DST1" s="4" t="s">
        <v>9400</v>
      </c>
      <c r="DSU1" s="4" t="s">
        <v>9401</v>
      </c>
      <c r="DSV1" s="4" t="s">
        <v>9402</v>
      </c>
      <c r="DSW1" s="4" t="s">
        <v>9403</v>
      </c>
      <c r="DSX1" s="4" t="s">
        <v>9404</v>
      </c>
      <c r="DSY1" s="4" t="s">
        <v>9405</v>
      </c>
      <c r="DSZ1" s="4" t="s">
        <v>9406</v>
      </c>
      <c r="DTA1" s="4" t="s">
        <v>9407</v>
      </c>
      <c r="DTB1" s="4" t="s">
        <v>9408</v>
      </c>
      <c r="DTC1" s="4" t="s">
        <v>9409</v>
      </c>
      <c r="DTD1" s="4" t="s">
        <v>9410</v>
      </c>
      <c r="DTE1" s="4" t="s">
        <v>9411</v>
      </c>
      <c r="DTF1" s="4" t="s">
        <v>9412</v>
      </c>
      <c r="DTG1" s="4" t="s">
        <v>9413</v>
      </c>
      <c r="DTH1" s="4" t="s">
        <v>9414</v>
      </c>
      <c r="DTI1" s="4" t="s">
        <v>9415</v>
      </c>
      <c r="DTJ1" s="4" t="s">
        <v>9416</v>
      </c>
      <c r="DTK1" s="4" t="s">
        <v>9417</v>
      </c>
      <c r="DTL1" s="4" t="s">
        <v>9418</v>
      </c>
      <c r="DTM1" s="4" t="s">
        <v>9419</v>
      </c>
      <c r="DTN1" s="4" t="s">
        <v>9420</v>
      </c>
      <c r="DTO1" s="4" t="s">
        <v>9421</v>
      </c>
      <c r="DTP1" s="4" t="s">
        <v>9422</v>
      </c>
      <c r="DTQ1" s="4" t="s">
        <v>9423</v>
      </c>
      <c r="DTR1" s="4" t="s">
        <v>9424</v>
      </c>
      <c r="DTS1" s="4" t="s">
        <v>9425</v>
      </c>
      <c r="DTT1" s="4" t="s">
        <v>9426</v>
      </c>
      <c r="DTU1" s="4" t="s">
        <v>9427</v>
      </c>
      <c r="DTV1" s="4" t="s">
        <v>9428</v>
      </c>
      <c r="DTW1" s="4" t="s">
        <v>9429</v>
      </c>
      <c r="DTX1" s="4" t="s">
        <v>9430</v>
      </c>
      <c r="DTY1" s="4" t="s">
        <v>9431</v>
      </c>
      <c r="DTZ1" s="4" t="s">
        <v>9432</v>
      </c>
      <c r="DUA1" s="4" t="s">
        <v>9433</v>
      </c>
      <c r="DUB1" s="4" t="s">
        <v>9434</v>
      </c>
      <c r="DUC1" s="4" t="s">
        <v>9435</v>
      </c>
      <c r="DUD1" s="4" t="s">
        <v>9436</v>
      </c>
      <c r="DUE1" s="4" t="s">
        <v>9437</v>
      </c>
      <c r="DUF1" s="4" t="s">
        <v>9438</v>
      </c>
      <c r="DUG1" s="4" t="s">
        <v>9439</v>
      </c>
      <c r="DUH1" s="4" t="s">
        <v>9440</v>
      </c>
      <c r="DUI1" s="4" t="s">
        <v>9441</v>
      </c>
      <c r="DUJ1" s="4" t="s">
        <v>9442</v>
      </c>
      <c r="DUK1" s="4" t="s">
        <v>9443</v>
      </c>
      <c r="DUL1" s="4" t="s">
        <v>9444</v>
      </c>
      <c r="DUM1" s="4" t="s">
        <v>9445</v>
      </c>
      <c r="DUN1" s="4" t="s">
        <v>9446</v>
      </c>
      <c r="DUO1" s="4" t="s">
        <v>9447</v>
      </c>
      <c r="DUP1" s="4" t="s">
        <v>9448</v>
      </c>
      <c r="DUQ1" s="4" t="s">
        <v>9449</v>
      </c>
      <c r="DUR1" s="4" t="s">
        <v>9450</v>
      </c>
      <c r="DUS1" s="4" t="s">
        <v>9451</v>
      </c>
      <c r="DUT1" s="4" t="s">
        <v>9452</v>
      </c>
      <c r="DUU1" s="4" t="s">
        <v>9453</v>
      </c>
      <c r="DUV1" s="4" t="s">
        <v>9454</v>
      </c>
      <c r="DUW1" s="4" t="s">
        <v>9455</v>
      </c>
      <c r="DUX1" s="4" t="s">
        <v>9456</v>
      </c>
      <c r="DUY1" s="4" t="s">
        <v>9457</v>
      </c>
      <c r="DUZ1" s="4" t="s">
        <v>9458</v>
      </c>
      <c r="DVA1" s="4" t="s">
        <v>9459</v>
      </c>
      <c r="DVB1" s="4" t="s">
        <v>9460</v>
      </c>
      <c r="DVC1" s="4" t="s">
        <v>9461</v>
      </c>
      <c r="DVD1" s="4" t="s">
        <v>9462</v>
      </c>
      <c r="DVE1" s="4" t="s">
        <v>9463</v>
      </c>
      <c r="DVF1" s="4" t="s">
        <v>9464</v>
      </c>
      <c r="DVG1" s="4" t="s">
        <v>9465</v>
      </c>
      <c r="DVH1" s="4" t="s">
        <v>9466</v>
      </c>
      <c r="DVI1" s="4" t="s">
        <v>9467</v>
      </c>
      <c r="DVJ1" s="4" t="s">
        <v>9468</v>
      </c>
      <c r="DVK1" s="4" t="s">
        <v>9469</v>
      </c>
      <c r="DVL1" s="4" t="s">
        <v>9470</v>
      </c>
      <c r="DVM1" s="4" t="s">
        <v>9471</v>
      </c>
      <c r="DVN1" s="4" t="s">
        <v>9472</v>
      </c>
      <c r="DVO1" s="4" t="s">
        <v>9473</v>
      </c>
      <c r="DVP1" s="4" t="s">
        <v>9474</v>
      </c>
      <c r="DVQ1" s="4" t="s">
        <v>9475</v>
      </c>
      <c r="DVR1" s="4" t="s">
        <v>9476</v>
      </c>
      <c r="DVS1" s="4" t="s">
        <v>9477</v>
      </c>
      <c r="DVT1" s="4" t="s">
        <v>9478</v>
      </c>
      <c r="DVU1" s="4" t="s">
        <v>9479</v>
      </c>
      <c r="DVV1" s="4" t="s">
        <v>9480</v>
      </c>
      <c r="DVW1" s="4" t="s">
        <v>9481</v>
      </c>
      <c r="DVX1" s="4" t="s">
        <v>9482</v>
      </c>
      <c r="DVY1" s="4" t="s">
        <v>9483</v>
      </c>
      <c r="DVZ1" s="4" t="s">
        <v>9484</v>
      </c>
      <c r="DWA1" s="4" t="s">
        <v>9485</v>
      </c>
      <c r="DWB1" s="4" t="s">
        <v>9486</v>
      </c>
      <c r="DWC1" s="4" t="s">
        <v>9487</v>
      </c>
      <c r="DWD1" s="4" t="s">
        <v>9488</v>
      </c>
      <c r="DWE1" s="4" t="s">
        <v>9489</v>
      </c>
      <c r="DWF1" s="4" t="s">
        <v>9490</v>
      </c>
      <c r="DWG1" s="4" t="s">
        <v>9491</v>
      </c>
      <c r="DWH1" s="4" t="s">
        <v>9492</v>
      </c>
      <c r="DWI1" s="4" t="s">
        <v>9493</v>
      </c>
      <c r="DWJ1" s="4" t="s">
        <v>9494</v>
      </c>
      <c r="DWK1" s="4" t="s">
        <v>9495</v>
      </c>
      <c r="DWL1" s="4" t="s">
        <v>9496</v>
      </c>
      <c r="DWM1" s="4" t="s">
        <v>9497</v>
      </c>
      <c r="DWN1" s="4" t="s">
        <v>9498</v>
      </c>
      <c r="DWO1" s="4" t="s">
        <v>9499</v>
      </c>
      <c r="DWP1" s="4" t="s">
        <v>9500</v>
      </c>
      <c r="DWQ1" s="4" t="s">
        <v>9501</v>
      </c>
      <c r="DWR1" s="4" t="s">
        <v>9502</v>
      </c>
      <c r="DWS1" s="4" t="s">
        <v>9503</v>
      </c>
      <c r="DWT1" s="4" t="s">
        <v>9504</v>
      </c>
      <c r="DWU1" s="4" t="s">
        <v>9505</v>
      </c>
      <c r="DWV1" s="4" t="s">
        <v>9506</v>
      </c>
      <c r="DWW1" s="4" t="s">
        <v>9507</v>
      </c>
      <c r="DWX1" s="4" t="s">
        <v>9508</v>
      </c>
      <c r="DWY1" s="4" t="s">
        <v>9509</v>
      </c>
      <c r="DWZ1" s="4" t="s">
        <v>9510</v>
      </c>
      <c r="DXA1" s="4" t="s">
        <v>9511</v>
      </c>
      <c r="DXB1" s="4" t="s">
        <v>9512</v>
      </c>
      <c r="DXC1" s="4" t="s">
        <v>9513</v>
      </c>
      <c r="DXD1" s="4" t="s">
        <v>9514</v>
      </c>
      <c r="DXE1" s="4" t="s">
        <v>9515</v>
      </c>
      <c r="DXF1" s="4" t="s">
        <v>9516</v>
      </c>
      <c r="DXG1" s="4" t="s">
        <v>9517</v>
      </c>
      <c r="DXH1" s="4" t="s">
        <v>9518</v>
      </c>
      <c r="DXI1" s="4" t="s">
        <v>9519</v>
      </c>
      <c r="DXJ1" s="4" t="s">
        <v>9520</v>
      </c>
      <c r="DXK1" s="4" t="s">
        <v>9521</v>
      </c>
      <c r="DXL1" s="4" t="s">
        <v>9522</v>
      </c>
      <c r="DXM1" s="4" t="s">
        <v>9523</v>
      </c>
      <c r="DXN1" s="4" t="s">
        <v>9524</v>
      </c>
      <c r="DXO1" s="4" t="s">
        <v>9525</v>
      </c>
      <c r="DXP1" s="4" t="s">
        <v>9526</v>
      </c>
      <c r="DXQ1" s="4" t="s">
        <v>9527</v>
      </c>
      <c r="DXR1" s="4" t="s">
        <v>9528</v>
      </c>
      <c r="DXS1" s="4" t="s">
        <v>9529</v>
      </c>
      <c r="DXT1" s="4" t="s">
        <v>9530</v>
      </c>
      <c r="DXU1" s="4" t="s">
        <v>9531</v>
      </c>
      <c r="DXV1" s="4" t="s">
        <v>9532</v>
      </c>
      <c r="DXW1" s="4" t="s">
        <v>9533</v>
      </c>
      <c r="DXX1" s="4" t="s">
        <v>9534</v>
      </c>
      <c r="DXY1" s="4" t="s">
        <v>9535</v>
      </c>
      <c r="DXZ1" s="4" t="s">
        <v>9536</v>
      </c>
      <c r="DYA1" s="4" t="s">
        <v>9537</v>
      </c>
      <c r="DYB1" s="4" t="s">
        <v>9538</v>
      </c>
      <c r="DYC1" s="4" t="s">
        <v>9539</v>
      </c>
      <c r="DYD1" s="4" t="s">
        <v>9540</v>
      </c>
      <c r="DYE1" s="4" t="s">
        <v>9541</v>
      </c>
      <c r="DYF1" s="4" t="s">
        <v>9542</v>
      </c>
      <c r="DYG1" s="4" t="s">
        <v>9543</v>
      </c>
      <c r="DYH1" s="4" t="s">
        <v>9544</v>
      </c>
      <c r="DYI1" s="4" t="s">
        <v>9545</v>
      </c>
      <c r="DYJ1" s="4" t="s">
        <v>9546</v>
      </c>
      <c r="DYK1" s="4" t="s">
        <v>9547</v>
      </c>
      <c r="DYL1" s="4" t="s">
        <v>9548</v>
      </c>
      <c r="DYM1" s="4" t="s">
        <v>9549</v>
      </c>
      <c r="DYN1" s="4" t="s">
        <v>9550</v>
      </c>
      <c r="DYO1" s="4" t="s">
        <v>9551</v>
      </c>
      <c r="DYP1" s="4" t="s">
        <v>9552</v>
      </c>
      <c r="DYQ1" s="4" t="s">
        <v>9553</v>
      </c>
      <c r="DYR1" s="4" t="s">
        <v>9554</v>
      </c>
      <c r="DYS1" s="4" t="s">
        <v>9555</v>
      </c>
      <c r="DYT1" s="4" t="s">
        <v>9556</v>
      </c>
      <c r="DYU1" s="4" t="s">
        <v>9557</v>
      </c>
      <c r="DYV1" s="4" t="s">
        <v>9558</v>
      </c>
      <c r="DYW1" s="4" t="s">
        <v>9559</v>
      </c>
      <c r="DYX1" s="4" t="s">
        <v>9560</v>
      </c>
      <c r="DYY1" s="4" t="s">
        <v>9561</v>
      </c>
      <c r="DYZ1" s="4" t="s">
        <v>9562</v>
      </c>
      <c r="DZA1" s="4" t="s">
        <v>9563</v>
      </c>
      <c r="DZB1" s="4" t="s">
        <v>9564</v>
      </c>
      <c r="DZC1" s="4" t="s">
        <v>9565</v>
      </c>
      <c r="DZD1" s="4" t="s">
        <v>9566</v>
      </c>
      <c r="DZE1" s="4" t="s">
        <v>9567</v>
      </c>
      <c r="DZF1" s="4" t="s">
        <v>9568</v>
      </c>
      <c r="DZG1" s="4" t="s">
        <v>9569</v>
      </c>
      <c r="DZH1" s="4" t="s">
        <v>9570</v>
      </c>
      <c r="DZI1" s="4" t="s">
        <v>9571</v>
      </c>
      <c r="DZJ1" s="4" t="s">
        <v>9572</v>
      </c>
      <c r="DZK1" s="4" t="s">
        <v>9573</v>
      </c>
      <c r="DZL1" s="4" t="s">
        <v>9574</v>
      </c>
      <c r="DZM1" s="4" t="s">
        <v>9575</v>
      </c>
      <c r="DZN1" s="4" t="s">
        <v>9576</v>
      </c>
      <c r="DZO1" s="4" t="s">
        <v>9577</v>
      </c>
      <c r="DZP1" s="4" t="s">
        <v>9578</v>
      </c>
      <c r="DZQ1" s="4" t="s">
        <v>9579</v>
      </c>
      <c r="DZR1" s="4" t="s">
        <v>9580</v>
      </c>
      <c r="DZS1" s="4" t="s">
        <v>9581</v>
      </c>
      <c r="DZT1" s="4" t="s">
        <v>9582</v>
      </c>
      <c r="DZU1" s="4" t="s">
        <v>9583</v>
      </c>
      <c r="DZV1" s="4" t="s">
        <v>9584</v>
      </c>
      <c r="DZW1" s="4" t="s">
        <v>9585</v>
      </c>
      <c r="DZX1" s="4" t="s">
        <v>9586</v>
      </c>
      <c r="DZY1" s="4" t="s">
        <v>9587</v>
      </c>
      <c r="DZZ1" s="4" t="s">
        <v>9588</v>
      </c>
      <c r="EAA1" s="4" t="s">
        <v>9589</v>
      </c>
      <c r="EAB1" s="4" t="s">
        <v>9590</v>
      </c>
      <c r="EAC1" s="4" t="s">
        <v>9591</v>
      </c>
      <c r="EAD1" s="4" t="s">
        <v>9592</v>
      </c>
      <c r="EAE1" s="4" t="s">
        <v>9593</v>
      </c>
      <c r="EAF1" s="4" t="s">
        <v>9594</v>
      </c>
      <c r="EAG1" s="4" t="s">
        <v>9595</v>
      </c>
      <c r="EAH1" s="4" t="s">
        <v>9596</v>
      </c>
      <c r="EAI1" s="4" t="s">
        <v>9597</v>
      </c>
      <c r="EAJ1" s="4" t="s">
        <v>9598</v>
      </c>
      <c r="EAK1" s="4" t="s">
        <v>9599</v>
      </c>
      <c r="EAL1" s="4" t="s">
        <v>9600</v>
      </c>
      <c r="EAM1" s="4" t="s">
        <v>9601</v>
      </c>
      <c r="EAN1" s="4" t="s">
        <v>9602</v>
      </c>
      <c r="EAO1" s="4" t="s">
        <v>9603</v>
      </c>
      <c r="EAP1" s="4" t="s">
        <v>9604</v>
      </c>
      <c r="EAQ1" s="4" t="s">
        <v>9605</v>
      </c>
      <c r="EAR1" s="4" t="s">
        <v>9606</v>
      </c>
      <c r="EAS1" s="4" t="s">
        <v>9607</v>
      </c>
      <c r="EAT1" s="4" t="s">
        <v>9608</v>
      </c>
      <c r="EAU1" s="4" t="s">
        <v>9609</v>
      </c>
      <c r="EAV1" s="4" t="s">
        <v>9610</v>
      </c>
      <c r="EAW1" s="4" t="s">
        <v>9611</v>
      </c>
      <c r="EAX1" s="4" t="s">
        <v>9612</v>
      </c>
      <c r="EAY1" s="4" t="s">
        <v>9613</v>
      </c>
      <c r="EAZ1" s="4" t="s">
        <v>9614</v>
      </c>
      <c r="EBA1" s="4" t="s">
        <v>9615</v>
      </c>
      <c r="EBB1" s="4" t="s">
        <v>9616</v>
      </c>
      <c r="EBC1" s="4" t="s">
        <v>9617</v>
      </c>
      <c r="EBD1" s="4" t="s">
        <v>9618</v>
      </c>
      <c r="EBE1" s="4" t="s">
        <v>9619</v>
      </c>
      <c r="EBF1" s="4" t="s">
        <v>9620</v>
      </c>
      <c r="EBG1" s="4" t="s">
        <v>9621</v>
      </c>
      <c r="EBH1" s="4" t="s">
        <v>9622</v>
      </c>
      <c r="EBI1" s="4" t="s">
        <v>9623</v>
      </c>
      <c r="EBJ1" s="4" t="s">
        <v>9624</v>
      </c>
      <c r="EBK1" s="4" t="s">
        <v>9625</v>
      </c>
      <c r="EBL1" s="4" t="s">
        <v>9626</v>
      </c>
      <c r="EBM1" s="4" t="s">
        <v>9627</v>
      </c>
      <c r="EBN1" s="4" t="s">
        <v>9628</v>
      </c>
      <c r="EBO1" s="4" t="s">
        <v>9629</v>
      </c>
      <c r="EBP1" s="4" t="s">
        <v>9630</v>
      </c>
      <c r="EBQ1" s="4" t="s">
        <v>9631</v>
      </c>
      <c r="EBR1" s="4" t="s">
        <v>9632</v>
      </c>
      <c r="EBS1" s="4" t="s">
        <v>9633</v>
      </c>
      <c r="EBT1" s="4" t="s">
        <v>9634</v>
      </c>
      <c r="EBU1" s="4" t="s">
        <v>9635</v>
      </c>
      <c r="EBV1" s="4" t="s">
        <v>9636</v>
      </c>
      <c r="EBW1" s="4" t="s">
        <v>9637</v>
      </c>
      <c r="EBX1" s="4" t="s">
        <v>9638</v>
      </c>
      <c r="EBY1" s="4" t="s">
        <v>9639</v>
      </c>
      <c r="EBZ1" s="4" t="s">
        <v>9640</v>
      </c>
      <c r="ECA1" s="4" t="s">
        <v>9641</v>
      </c>
      <c r="ECB1" s="4" t="s">
        <v>9642</v>
      </c>
      <c r="ECC1" s="4" t="s">
        <v>9643</v>
      </c>
      <c r="ECD1" s="4" t="s">
        <v>9644</v>
      </c>
      <c r="ECE1" s="4" t="s">
        <v>9645</v>
      </c>
      <c r="ECF1" s="4" t="s">
        <v>9646</v>
      </c>
      <c r="ECG1" s="4" t="s">
        <v>9647</v>
      </c>
      <c r="ECH1" s="4" t="s">
        <v>9648</v>
      </c>
      <c r="ECI1" s="4" t="s">
        <v>9649</v>
      </c>
      <c r="ECJ1" s="4" t="s">
        <v>9650</v>
      </c>
      <c r="ECK1" s="4" t="s">
        <v>9651</v>
      </c>
      <c r="ECL1" s="4" t="s">
        <v>9652</v>
      </c>
      <c r="ECM1" s="4" t="s">
        <v>9653</v>
      </c>
      <c r="ECN1" s="4" t="s">
        <v>9654</v>
      </c>
      <c r="ECO1" s="4" t="s">
        <v>9655</v>
      </c>
      <c r="ECP1" s="4" t="s">
        <v>9656</v>
      </c>
      <c r="ECQ1" s="4" t="s">
        <v>9657</v>
      </c>
      <c r="ECR1" s="4" t="s">
        <v>9658</v>
      </c>
      <c r="ECS1" s="4" t="s">
        <v>9659</v>
      </c>
      <c r="ECT1" s="4" t="s">
        <v>9660</v>
      </c>
      <c r="ECU1" s="4" t="s">
        <v>9661</v>
      </c>
      <c r="ECV1" s="4" t="s">
        <v>9662</v>
      </c>
      <c r="ECW1" s="4" t="s">
        <v>9663</v>
      </c>
      <c r="ECX1" s="4" t="s">
        <v>9664</v>
      </c>
      <c r="ECY1" s="4" t="s">
        <v>9665</v>
      </c>
      <c r="ECZ1" s="4" t="s">
        <v>9666</v>
      </c>
      <c r="EDA1" s="4" t="s">
        <v>9667</v>
      </c>
      <c r="EDB1" s="4" t="s">
        <v>9668</v>
      </c>
      <c r="EDC1" s="4" t="s">
        <v>9669</v>
      </c>
      <c r="EDD1" s="4" t="s">
        <v>9670</v>
      </c>
      <c r="EDE1" s="4" t="s">
        <v>9671</v>
      </c>
      <c r="EDF1" s="4" t="s">
        <v>9672</v>
      </c>
      <c r="EDG1" s="4" t="s">
        <v>9673</v>
      </c>
      <c r="EDH1" s="4" t="s">
        <v>9674</v>
      </c>
      <c r="EDI1" s="4" t="s">
        <v>9675</v>
      </c>
      <c r="EDJ1" s="4" t="s">
        <v>9676</v>
      </c>
      <c r="EDK1" s="4" t="s">
        <v>9677</v>
      </c>
      <c r="EDL1" s="4" t="s">
        <v>9678</v>
      </c>
      <c r="EDM1" s="4" t="s">
        <v>9679</v>
      </c>
      <c r="EDN1" s="4" t="s">
        <v>9680</v>
      </c>
      <c r="EDO1" s="4" t="s">
        <v>9681</v>
      </c>
      <c r="EDP1" s="4" t="s">
        <v>9682</v>
      </c>
      <c r="EDQ1" s="4" t="s">
        <v>9683</v>
      </c>
      <c r="EDR1" s="4" t="s">
        <v>9684</v>
      </c>
      <c r="EDS1" s="4" t="s">
        <v>9685</v>
      </c>
      <c r="EDT1" s="4" t="s">
        <v>9686</v>
      </c>
      <c r="EDU1" s="4" t="s">
        <v>9687</v>
      </c>
      <c r="EDV1" s="4" t="s">
        <v>9688</v>
      </c>
      <c r="EDW1" s="4" t="s">
        <v>9689</v>
      </c>
      <c r="EDX1" s="4" t="s">
        <v>9690</v>
      </c>
      <c r="EDY1" s="4" t="s">
        <v>9691</v>
      </c>
      <c r="EDZ1" s="4" t="s">
        <v>9692</v>
      </c>
      <c r="EEA1" s="4" t="s">
        <v>9693</v>
      </c>
      <c r="EEB1" s="4" t="s">
        <v>9694</v>
      </c>
      <c r="EEC1" s="4" t="s">
        <v>9695</v>
      </c>
      <c r="EED1" s="4" t="s">
        <v>9696</v>
      </c>
      <c r="EEE1" s="4" t="s">
        <v>9697</v>
      </c>
      <c r="EEF1" s="4" t="s">
        <v>9698</v>
      </c>
      <c r="EEG1" s="4" t="s">
        <v>9699</v>
      </c>
      <c r="EEH1" s="4" t="s">
        <v>9700</v>
      </c>
      <c r="EEI1" s="4" t="s">
        <v>9701</v>
      </c>
      <c r="EEJ1" s="4" t="s">
        <v>9702</v>
      </c>
      <c r="EEK1" s="4" t="s">
        <v>9703</v>
      </c>
      <c r="EEL1" s="4" t="s">
        <v>9704</v>
      </c>
      <c r="EEM1" s="4" t="s">
        <v>9705</v>
      </c>
      <c r="EEN1" s="4" t="s">
        <v>9706</v>
      </c>
      <c r="EEO1" s="4" t="s">
        <v>9707</v>
      </c>
      <c r="EEP1" s="4" t="s">
        <v>9708</v>
      </c>
      <c r="EEQ1" s="4" t="s">
        <v>9709</v>
      </c>
      <c r="EER1" s="4" t="s">
        <v>9710</v>
      </c>
      <c r="EES1" s="4" t="s">
        <v>9711</v>
      </c>
      <c r="EET1" s="4" t="s">
        <v>9712</v>
      </c>
      <c r="EEU1" s="4" t="s">
        <v>9713</v>
      </c>
      <c r="EEV1" s="4" t="s">
        <v>9714</v>
      </c>
      <c r="EEW1" s="4" t="s">
        <v>9715</v>
      </c>
      <c r="EEX1" s="4" t="s">
        <v>9716</v>
      </c>
      <c r="EEY1" s="4" t="s">
        <v>9717</v>
      </c>
      <c r="EEZ1" s="4" t="s">
        <v>9718</v>
      </c>
      <c r="EFA1" s="4" t="s">
        <v>9719</v>
      </c>
      <c r="EFB1" s="4" t="s">
        <v>9720</v>
      </c>
      <c r="EFC1" s="4" t="s">
        <v>9721</v>
      </c>
      <c r="EFD1" s="4" t="s">
        <v>9722</v>
      </c>
      <c r="EFE1" s="4" t="s">
        <v>9723</v>
      </c>
      <c r="EFF1" s="4" t="s">
        <v>9724</v>
      </c>
      <c r="EFG1" s="4" t="s">
        <v>9725</v>
      </c>
      <c r="EFH1" s="4" t="s">
        <v>9726</v>
      </c>
      <c r="EFI1" s="4" t="s">
        <v>9727</v>
      </c>
      <c r="EFJ1" s="4" t="s">
        <v>9728</v>
      </c>
      <c r="EFK1" s="4" t="s">
        <v>9729</v>
      </c>
      <c r="EFL1" s="4" t="s">
        <v>9730</v>
      </c>
      <c r="EFM1" s="4" t="s">
        <v>9731</v>
      </c>
      <c r="EFN1" s="4" t="s">
        <v>9732</v>
      </c>
      <c r="EFO1" s="4" t="s">
        <v>9733</v>
      </c>
      <c r="EFP1" s="4" t="s">
        <v>9734</v>
      </c>
      <c r="EFQ1" s="4" t="s">
        <v>9735</v>
      </c>
      <c r="EFR1" s="4" t="s">
        <v>9736</v>
      </c>
      <c r="EFS1" s="4" t="s">
        <v>9737</v>
      </c>
      <c r="EFT1" s="4" t="s">
        <v>9738</v>
      </c>
      <c r="EFU1" s="4" t="s">
        <v>9739</v>
      </c>
      <c r="EFV1" s="4" t="s">
        <v>9740</v>
      </c>
      <c r="EFW1" s="4" t="s">
        <v>9741</v>
      </c>
      <c r="EFX1" s="4" t="s">
        <v>9742</v>
      </c>
      <c r="EFY1" s="4" t="s">
        <v>9743</v>
      </c>
      <c r="EFZ1" s="4" t="s">
        <v>9744</v>
      </c>
      <c r="EGA1" s="4" t="s">
        <v>9745</v>
      </c>
      <c r="EGB1" s="4" t="s">
        <v>9746</v>
      </c>
      <c r="EGC1" s="4" t="s">
        <v>9747</v>
      </c>
      <c r="EGD1" s="4" t="s">
        <v>9748</v>
      </c>
      <c r="EGE1" s="4" t="s">
        <v>9749</v>
      </c>
      <c r="EGF1" s="4" t="s">
        <v>9750</v>
      </c>
      <c r="EGG1" s="4" t="s">
        <v>9751</v>
      </c>
      <c r="EGH1" s="4" t="s">
        <v>9752</v>
      </c>
      <c r="EGI1" s="4" t="s">
        <v>9753</v>
      </c>
      <c r="EGJ1" s="4" t="s">
        <v>9754</v>
      </c>
      <c r="EGK1" s="4" t="s">
        <v>9755</v>
      </c>
      <c r="EGL1" s="4" t="s">
        <v>9756</v>
      </c>
      <c r="EGM1" s="4" t="s">
        <v>9757</v>
      </c>
      <c r="EGN1" s="4" t="s">
        <v>9758</v>
      </c>
      <c r="EGO1" s="4" t="s">
        <v>9759</v>
      </c>
      <c r="EGP1" s="4" t="s">
        <v>9760</v>
      </c>
      <c r="EGQ1" s="4" t="s">
        <v>9761</v>
      </c>
      <c r="EGR1" s="4" t="s">
        <v>9762</v>
      </c>
      <c r="EGS1" s="4" t="s">
        <v>9763</v>
      </c>
      <c r="EGT1" s="4" t="s">
        <v>9764</v>
      </c>
      <c r="EGU1" s="4" t="s">
        <v>9765</v>
      </c>
      <c r="EGV1" s="4" t="s">
        <v>9766</v>
      </c>
      <c r="EGW1" s="4" t="s">
        <v>9767</v>
      </c>
      <c r="EGX1" s="4" t="s">
        <v>9768</v>
      </c>
      <c r="EGY1" s="4" t="s">
        <v>9769</v>
      </c>
      <c r="EGZ1" s="4" t="s">
        <v>9770</v>
      </c>
      <c r="EHA1" s="4" t="s">
        <v>9771</v>
      </c>
      <c r="EHB1" s="4" t="s">
        <v>9772</v>
      </c>
      <c r="EHC1" s="4" t="s">
        <v>9773</v>
      </c>
      <c r="EHD1" s="4" t="s">
        <v>9774</v>
      </c>
      <c r="EHE1" s="4" t="s">
        <v>9775</v>
      </c>
      <c r="EHF1" s="4" t="s">
        <v>9776</v>
      </c>
      <c r="EHG1" s="4" t="s">
        <v>9777</v>
      </c>
      <c r="EHH1" s="4" t="s">
        <v>9778</v>
      </c>
      <c r="EHI1" s="4" t="s">
        <v>9779</v>
      </c>
      <c r="EHJ1" s="4" t="s">
        <v>9780</v>
      </c>
      <c r="EHK1" s="4" t="s">
        <v>9781</v>
      </c>
      <c r="EHL1" s="4" t="s">
        <v>9782</v>
      </c>
      <c r="EHM1" s="4" t="s">
        <v>9783</v>
      </c>
      <c r="EHN1" s="4" t="s">
        <v>9784</v>
      </c>
      <c r="EHO1" s="4" t="s">
        <v>9785</v>
      </c>
      <c r="EHP1" s="4" t="s">
        <v>9786</v>
      </c>
      <c r="EHQ1" s="4" t="s">
        <v>9787</v>
      </c>
      <c r="EHR1" s="4" t="s">
        <v>9788</v>
      </c>
      <c r="EHS1" s="4" t="s">
        <v>9789</v>
      </c>
      <c r="EHT1" s="4" t="s">
        <v>9790</v>
      </c>
      <c r="EHU1" s="4" t="s">
        <v>9791</v>
      </c>
      <c r="EHV1" s="4" t="s">
        <v>9792</v>
      </c>
      <c r="EHW1" s="4" t="s">
        <v>9793</v>
      </c>
      <c r="EHX1" s="4" t="s">
        <v>9794</v>
      </c>
      <c r="EHY1" s="4" t="s">
        <v>9795</v>
      </c>
      <c r="EHZ1" s="4" t="s">
        <v>9796</v>
      </c>
      <c r="EIA1" s="4" t="s">
        <v>9797</v>
      </c>
      <c r="EIB1" s="4" t="s">
        <v>9798</v>
      </c>
      <c r="EIC1" s="4" t="s">
        <v>9799</v>
      </c>
      <c r="EID1" s="4" t="s">
        <v>9800</v>
      </c>
      <c r="EIE1" s="4" t="s">
        <v>9801</v>
      </c>
      <c r="EIF1" s="4" t="s">
        <v>9802</v>
      </c>
      <c r="EIG1" s="4" t="s">
        <v>9803</v>
      </c>
      <c r="EIH1" s="4" t="s">
        <v>9804</v>
      </c>
      <c r="EII1" s="4" t="s">
        <v>9805</v>
      </c>
      <c r="EIJ1" s="4" t="s">
        <v>9806</v>
      </c>
      <c r="EIK1" s="4" t="s">
        <v>9807</v>
      </c>
      <c r="EIL1" s="4" t="s">
        <v>9808</v>
      </c>
      <c r="EIM1" s="4" t="s">
        <v>9809</v>
      </c>
      <c r="EIN1" s="4" t="s">
        <v>9810</v>
      </c>
      <c r="EIO1" s="4" t="s">
        <v>9811</v>
      </c>
      <c r="EIP1" s="4" t="s">
        <v>9812</v>
      </c>
      <c r="EIQ1" s="4" t="s">
        <v>9813</v>
      </c>
      <c r="EIR1" s="4" t="s">
        <v>9814</v>
      </c>
      <c r="EIS1" s="4" t="s">
        <v>9815</v>
      </c>
      <c r="EIT1" s="4" t="s">
        <v>9816</v>
      </c>
      <c r="EIU1" s="4" t="s">
        <v>9817</v>
      </c>
      <c r="EIV1" s="4" t="s">
        <v>9818</v>
      </c>
      <c r="EIW1" s="4" t="s">
        <v>9819</v>
      </c>
      <c r="EIX1" s="4" t="s">
        <v>9820</v>
      </c>
      <c r="EIY1" s="4" t="s">
        <v>9821</v>
      </c>
      <c r="EIZ1" s="4" t="s">
        <v>9822</v>
      </c>
      <c r="EJA1" s="4" t="s">
        <v>9823</v>
      </c>
      <c r="EJB1" s="4" t="s">
        <v>9824</v>
      </c>
      <c r="EJC1" s="4" t="s">
        <v>9825</v>
      </c>
      <c r="EJD1" s="4" t="s">
        <v>9826</v>
      </c>
      <c r="EJE1" s="4" t="s">
        <v>9827</v>
      </c>
      <c r="EJF1" s="4" t="s">
        <v>9828</v>
      </c>
      <c r="EJG1" s="4" t="s">
        <v>9829</v>
      </c>
      <c r="EJH1" s="4" t="s">
        <v>9830</v>
      </c>
      <c r="EJI1" s="4" t="s">
        <v>9831</v>
      </c>
      <c r="EJJ1" s="4" t="s">
        <v>9832</v>
      </c>
      <c r="EJK1" s="4" t="s">
        <v>9833</v>
      </c>
      <c r="EJL1" s="4" t="s">
        <v>9834</v>
      </c>
      <c r="EJM1" s="4" t="s">
        <v>9835</v>
      </c>
      <c r="EJN1" s="4" t="s">
        <v>9836</v>
      </c>
      <c r="EJO1" s="4" t="s">
        <v>9837</v>
      </c>
      <c r="EJP1" s="4" t="s">
        <v>9838</v>
      </c>
      <c r="EJQ1" s="4" t="s">
        <v>9839</v>
      </c>
      <c r="EJR1" s="4" t="s">
        <v>9840</v>
      </c>
      <c r="EJS1" s="4" t="s">
        <v>9841</v>
      </c>
      <c r="EJT1" s="4" t="s">
        <v>9842</v>
      </c>
      <c r="EJU1" s="4" t="s">
        <v>9843</v>
      </c>
      <c r="EJV1" s="4" t="s">
        <v>9844</v>
      </c>
      <c r="EJW1" s="4" t="s">
        <v>9845</v>
      </c>
      <c r="EJX1" s="4" t="s">
        <v>9846</v>
      </c>
      <c r="EJY1" s="4" t="s">
        <v>9847</v>
      </c>
      <c r="EJZ1" s="4" t="s">
        <v>9848</v>
      </c>
      <c r="EKA1" s="4" t="s">
        <v>9849</v>
      </c>
      <c r="EKB1" s="4" t="s">
        <v>9850</v>
      </c>
      <c r="EKC1" s="4" t="s">
        <v>9851</v>
      </c>
      <c r="EKD1" s="4" t="s">
        <v>9852</v>
      </c>
      <c r="EKE1" s="4" t="s">
        <v>9853</v>
      </c>
      <c r="EKF1" s="4" t="s">
        <v>9854</v>
      </c>
      <c r="EKG1" s="4" t="s">
        <v>9855</v>
      </c>
      <c r="EKH1" s="4" t="s">
        <v>9856</v>
      </c>
      <c r="EKI1" s="4" t="s">
        <v>9857</v>
      </c>
      <c r="EKJ1" s="4" t="s">
        <v>9858</v>
      </c>
      <c r="EKK1" s="4" t="s">
        <v>9859</v>
      </c>
      <c r="EKL1" s="4" t="s">
        <v>9860</v>
      </c>
      <c r="EKM1" s="4" t="s">
        <v>9861</v>
      </c>
      <c r="EKN1" s="4" t="s">
        <v>9862</v>
      </c>
      <c r="EKO1" s="4" t="s">
        <v>9863</v>
      </c>
      <c r="EKP1" s="4" t="s">
        <v>9864</v>
      </c>
      <c r="EKQ1" s="4" t="s">
        <v>9865</v>
      </c>
      <c r="EKR1" s="4" t="s">
        <v>9866</v>
      </c>
      <c r="EKS1" s="4" t="s">
        <v>9867</v>
      </c>
      <c r="EKT1" s="4" t="s">
        <v>9868</v>
      </c>
      <c r="EKU1" s="4" t="s">
        <v>9869</v>
      </c>
      <c r="EKV1" s="4" t="s">
        <v>9870</v>
      </c>
      <c r="EKW1" s="4" t="s">
        <v>9871</v>
      </c>
      <c r="EKX1" s="4" t="s">
        <v>9872</v>
      </c>
      <c r="EKY1" s="4" t="s">
        <v>9873</v>
      </c>
      <c r="EKZ1" s="4" t="s">
        <v>9874</v>
      </c>
      <c r="ELA1" s="4" t="s">
        <v>9875</v>
      </c>
      <c r="ELB1" s="4" t="s">
        <v>9876</v>
      </c>
      <c r="ELC1" s="4" t="s">
        <v>9877</v>
      </c>
      <c r="ELD1" s="4" t="s">
        <v>9878</v>
      </c>
      <c r="ELE1" s="4" t="s">
        <v>9879</v>
      </c>
      <c r="ELF1" s="4" t="s">
        <v>9880</v>
      </c>
      <c r="ELG1" s="4" t="s">
        <v>9881</v>
      </c>
      <c r="ELH1" s="4" t="s">
        <v>9882</v>
      </c>
      <c r="ELI1" s="4" t="s">
        <v>9883</v>
      </c>
      <c r="ELJ1" s="4" t="s">
        <v>9884</v>
      </c>
      <c r="ELK1" s="4" t="s">
        <v>9885</v>
      </c>
      <c r="ELL1" s="4" t="s">
        <v>9886</v>
      </c>
      <c r="ELM1" s="4" t="s">
        <v>9887</v>
      </c>
      <c r="ELN1" s="4" t="s">
        <v>9888</v>
      </c>
      <c r="ELO1" s="4" t="s">
        <v>9889</v>
      </c>
      <c r="ELP1" s="4" t="s">
        <v>9890</v>
      </c>
      <c r="ELQ1" s="4" t="s">
        <v>9891</v>
      </c>
      <c r="ELR1" s="4" t="s">
        <v>9892</v>
      </c>
      <c r="ELS1" s="4" t="s">
        <v>9893</v>
      </c>
      <c r="ELT1" s="4" t="s">
        <v>9894</v>
      </c>
      <c r="ELU1" s="4" t="s">
        <v>9895</v>
      </c>
      <c r="ELV1" s="4" t="s">
        <v>9896</v>
      </c>
      <c r="ELW1" s="4" t="s">
        <v>9897</v>
      </c>
      <c r="ELX1" s="4" t="s">
        <v>9898</v>
      </c>
      <c r="ELY1" s="4" t="s">
        <v>9899</v>
      </c>
      <c r="ELZ1" s="4" t="s">
        <v>9900</v>
      </c>
      <c r="EMA1" s="4" t="s">
        <v>9901</v>
      </c>
      <c r="EMB1" s="4" t="s">
        <v>9902</v>
      </c>
      <c r="EMC1" s="4" t="s">
        <v>9903</v>
      </c>
      <c r="EMD1" s="4" t="s">
        <v>9904</v>
      </c>
      <c r="EME1" s="4" t="s">
        <v>9905</v>
      </c>
      <c r="EMF1" s="4" t="s">
        <v>9906</v>
      </c>
      <c r="EMG1" s="4" t="s">
        <v>9907</v>
      </c>
      <c r="EMH1" s="4" t="s">
        <v>9908</v>
      </c>
      <c r="EMI1" s="4" t="s">
        <v>9909</v>
      </c>
      <c r="EMJ1" s="4" t="s">
        <v>9910</v>
      </c>
      <c r="EMK1" s="4" t="s">
        <v>9911</v>
      </c>
      <c r="EML1" s="4" t="s">
        <v>9912</v>
      </c>
      <c r="EMM1" s="4" t="s">
        <v>9913</v>
      </c>
      <c r="EMN1" s="4" t="s">
        <v>9914</v>
      </c>
      <c r="EMO1" s="4" t="s">
        <v>9915</v>
      </c>
      <c r="EMP1" s="4" t="s">
        <v>9916</v>
      </c>
      <c r="EMQ1" s="4" t="s">
        <v>9917</v>
      </c>
      <c r="EMR1" s="4" t="s">
        <v>9918</v>
      </c>
      <c r="EMS1" s="4" t="s">
        <v>9919</v>
      </c>
      <c r="EMT1" s="4" t="s">
        <v>9920</v>
      </c>
      <c r="EMU1" s="4" t="s">
        <v>9921</v>
      </c>
      <c r="EMV1" s="4" t="s">
        <v>9922</v>
      </c>
      <c r="EMW1" s="4" t="s">
        <v>9923</v>
      </c>
      <c r="EMX1" s="4" t="s">
        <v>9924</v>
      </c>
      <c r="EMY1" s="4" t="s">
        <v>9925</v>
      </c>
      <c r="EMZ1" s="4" t="s">
        <v>9926</v>
      </c>
      <c r="ENA1" s="4" t="s">
        <v>9927</v>
      </c>
      <c r="ENB1" s="4" t="s">
        <v>9928</v>
      </c>
      <c r="ENC1" s="4" t="s">
        <v>9929</v>
      </c>
      <c r="END1" s="4" t="s">
        <v>9930</v>
      </c>
      <c r="ENE1" s="4" t="s">
        <v>9931</v>
      </c>
      <c r="ENF1" s="4" t="s">
        <v>9932</v>
      </c>
      <c r="ENG1" s="4" t="s">
        <v>9933</v>
      </c>
      <c r="ENH1" s="4" t="s">
        <v>9934</v>
      </c>
      <c r="ENI1" s="4" t="s">
        <v>9935</v>
      </c>
      <c r="ENJ1" s="4" t="s">
        <v>9936</v>
      </c>
      <c r="ENK1" s="4" t="s">
        <v>9937</v>
      </c>
      <c r="ENL1" s="4" t="s">
        <v>9938</v>
      </c>
      <c r="ENM1" s="4" t="s">
        <v>9939</v>
      </c>
      <c r="ENN1" s="4" t="s">
        <v>9940</v>
      </c>
      <c r="ENO1" s="4" t="s">
        <v>9941</v>
      </c>
      <c r="ENP1" s="4" t="s">
        <v>9942</v>
      </c>
      <c r="ENQ1" s="4" t="s">
        <v>9943</v>
      </c>
      <c r="ENR1" s="4" t="s">
        <v>9944</v>
      </c>
      <c r="ENS1" s="4" t="s">
        <v>9945</v>
      </c>
      <c r="ENT1" s="4" t="s">
        <v>9946</v>
      </c>
      <c r="ENU1" s="4" t="s">
        <v>9947</v>
      </c>
      <c r="ENV1" s="4" t="s">
        <v>9948</v>
      </c>
      <c r="ENW1" s="4" t="s">
        <v>9949</v>
      </c>
      <c r="ENX1" s="4" t="s">
        <v>9950</v>
      </c>
      <c r="ENY1" s="4" t="s">
        <v>9951</v>
      </c>
      <c r="ENZ1" s="4" t="s">
        <v>9952</v>
      </c>
      <c r="EOA1" s="4" t="s">
        <v>9953</v>
      </c>
      <c r="EOB1" s="4" t="s">
        <v>9954</v>
      </c>
      <c r="EOC1" s="4" t="s">
        <v>9955</v>
      </c>
      <c r="EOD1" s="4" t="s">
        <v>9956</v>
      </c>
      <c r="EOE1" s="4" t="s">
        <v>9957</v>
      </c>
      <c r="EOF1" s="4" t="s">
        <v>9958</v>
      </c>
      <c r="EOG1" s="4" t="s">
        <v>9959</v>
      </c>
      <c r="EOH1" s="4" t="s">
        <v>9960</v>
      </c>
      <c r="EOI1" s="4" t="s">
        <v>9961</v>
      </c>
      <c r="EOJ1" s="4" t="s">
        <v>9962</v>
      </c>
      <c r="EOK1" s="4" t="s">
        <v>9963</v>
      </c>
      <c r="EOL1" s="4" t="s">
        <v>9964</v>
      </c>
      <c r="EOM1" s="4" t="s">
        <v>9965</v>
      </c>
      <c r="EON1" s="4" t="s">
        <v>9966</v>
      </c>
      <c r="EOO1" s="4" t="s">
        <v>9967</v>
      </c>
      <c r="EOP1" s="4" t="s">
        <v>9968</v>
      </c>
      <c r="EOQ1" s="4" t="s">
        <v>9969</v>
      </c>
      <c r="EOR1" s="4" t="s">
        <v>9970</v>
      </c>
      <c r="EOS1" s="4" t="s">
        <v>9971</v>
      </c>
      <c r="EOT1" s="4" t="s">
        <v>9972</v>
      </c>
      <c r="EOU1" s="4" t="s">
        <v>9973</v>
      </c>
      <c r="EOV1" s="4" t="s">
        <v>9974</v>
      </c>
      <c r="EOW1" s="4" t="s">
        <v>9975</v>
      </c>
      <c r="EOX1" s="4" t="s">
        <v>9976</v>
      </c>
      <c r="EOY1" s="4" t="s">
        <v>9977</v>
      </c>
      <c r="EOZ1" s="4" t="s">
        <v>9978</v>
      </c>
      <c r="EPA1" s="4" t="s">
        <v>9979</v>
      </c>
      <c r="EPB1" s="4" t="s">
        <v>9980</v>
      </c>
      <c r="EPC1" s="4" t="s">
        <v>9981</v>
      </c>
      <c r="EPD1" s="4" t="s">
        <v>9982</v>
      </c>
      <c r="EPE1" s="4" t="s">
        <v>9983</v>
      </c>
      <c r="EPF1" s="4" t="s">
        <v>9984</v>
      </c>
      <c r="EPG1" s="4" t="s">
        <v>9985</v>
      </c>
      <c r="EPH1" s="4" t="s">
        <v>9986</v>
      </c>
      <c r="EPI1" s="4" t="s">
        <v>9987</v>
      </c>
      <c r="EPJ1" s="4" t="s">
        <v>9988</v>
      </c>
      <c r="EPK1" s="4" t="s">
        <v>9989</v>
      </c>
      <c r="EPL1" s="4" t="s">
        <v>9990</v>
      </c>
      <c r="EPM1" s="4" t="s">
        <v>9991</v>
      </c>
      <c r="EPN1" s="4" t="s">
        <v>9992</v>
      </c>
      <c r="EPO1" s="4" t="s">
        <v>9993</v>
      </c>
      <c r="EPP1" s="4" t="s">
        <v>9994</v>
      </c>
      <c r="EPQ1" s="4" t="s">
        <v>9995</v>
      </c>
      <c r="EPR1" s="4" t="s">
        <v>9996</v>
      </c>
      <c r="EPS1" s="4" t="s">
        <v>9997</v>
      </c>
      <c r="EPT1" s="4" t="s">
        <v>9998</v>
      </c>
      <c r="EPU1" s="4" t="s">
        <v>9999</v>
      </c>
      <c r="EPV1" s="4" t="s">
        <v>10000</v>
      </c>
      <c r="EPW1" s="4" t="s">
        <v>10001</v>
      </c>
      <c r="EPX1" s="4" t="s">
        <v>10002</v>
      </c>
      <c r="EPY1" s="4" t="s">
        <v>10003</v>
      </c>
      <c r="EPZ1" s="4" t="s">
        <v>10004</v>
      </c>
      <c r="EQA1" s="4" t="s">
        <v>10005</v>
      </c>
      <c r="EQB1" s="4" t="s">
        <v>10006</v>
      </c>
      <c r="EQC1" s="4" t="s">
        <v>10007</v>
      </c>
      <c r="EQD1" s="4" t="s">
        <v>10008</v>
      </c>
      <c r="EQE1" s="4" t="s">
        <v>10009</v>
      </c>
      <c r="EQF1" s="4" t="s">
        <v>10010</v>
      </c>
      <c r="EQG1" s="4" t="s">
        <v>10011</v>
      </c>
      <c r="EQH1" s="4" t="s">
        <v>10012</v>
      </c>
      <c r="EQI1" s="4" t="s">
        <v>10013</v>
      </c>
      <c r="EQJ1" s="4" t="s">
        <v>10014</v>
      </c>
      <c r="EQK1" s="4" t="s">
        <v>10015</v>
      </c>
      <c r="EQL1" s="4" t="s">
        <v>10016</v>
      </c>
      <c r="EQM1" s="4" t="s">
        <v>10017</v>
      </c>
      <c r="EQN1" s="4" t="s">
        <v>10018</v>
      </c>
      <c r="EQO1" s="4" t="s">
        <v>10019</v>
      </c>
      <c r="EQP1" s="4" t="s">
        <v>10020</v>
      </c>
      <c r="EQQ1" s="4" t="s">
        <v>10021</v>
      </c>
      <c r="EQR1" s="4" t="s">
        <v>10022</v>
      </c>
      <c r="EQS1" s="4" t="s">
        <v>10023</v>
      </c>
      <c r="EQT1" s="4" t="s">
        <v>10024</v>
      </c>
      <c r="EQU1" s="4" t="s">
        <v>10025</v>
      </c>
      <c r="EQV1" s="4" t="s">
        <v>10026</v>
      </c>
      <c r="EQW1" s="4" t="s">
        <v>10027</v>
      </c>
      <c r="EQX1" s="4" t="s">
        <v>10028</v>
      </c>
      <c r="EQY1" s="4" t="s">
        <v>10029</v>
      </c>
      <c r="EQZ1" s="4" t="s">
        <v>10030</v>
      </c>
      <c r="ERA1" s="4" t="s">
        <v>10031</v>
      </c>
      <c r="ERB1" s="4" t="s">
        <v>10032</v>
      </c>
      <c r="ERC1" s="4" t="s">
        <v>10033</v>
      </c>
      <c r="ERD1" s="4" t="s">
        <v>10034</v>
      </c>
      <c r="ERE1" s="4" t="s">
        <v>10035</v>
      </c>
      <c r="ERF1" s="4" t="s">
        <v>10036</v>
      </c>
      <c r="ERG1" s="4" t="s">
        <v>10037</v>
      </c>
      <c r="ERH1" s="4" t="s">
        <v>10038</v>
      </c>
      <c r="ERI1" s="4" t="s">
        <v>10039</v>
      </c>
      <c r="ERJ1" s="4" t="s">
        <v>10040</v>
      </c>
      <c r="ERK1" s="4" t="s">
        <v>10041</v>
      </c>
      <c r="ERL1" s="4" t="s">
        <v>10042</v>
      </c>
      <c r="ERM1" s="4" t="s">
        <v>10043</v>
      </c>
      <c r="ERN1" s="4" t="s">
        <v>10044</v>
      </c>
      <c r="ERO1" s="4" t="s">
        <v>10045</v>
      </c>
      <c r="ERP1" s="4" t="s">
        <v>10046</v>
      </c>
      <c r="ERQ1" s="4" t="s">
        <v>10047</v>
      </c>
      <c r="ERR1" s="4" t="s">
        <v>10048</v>
      </c>
      <c r="ERS1" s="4" t="s">
        <v>10049</v>
      </c>
      <c r="ERT1" s="4" t="s">
        <v>10050</v>
      </c>
      <c r="ERU1" s="4" t="s">
        <v>10051</v>
      </c>
      <c r="ERV1" s="4" t="s">
        <v>10052</v>
      </c>
      <c r="ERW1" s="4" t="s">
        <v>10053</v>
      </c>
      <c r="ERX1" s="4" t="s">
        <v>10054</v>
      </c>
      <c r="ERY1" s="4" t="s">
        <v>10055</v>
      </c>
      <c r="ERZ1" s="4" t="s">
        <v>10056</v>
      </c>
      <c r="ESA1" s="4" t="s">
        <v>10057</v>
      </c>
      <c r="ESB1" s="4" t="s">
        <v>10058</v>
      </c>
      <c r="ESC1" s="4" t="s">
        <v>10059</v>
      </c>
      <c r="ESD1" s="4" t="s">
        <v>10060</v>
      </c>
      <c r="ESE1" s="4" t="s">
        <v>10061</v>
      </c>
      <c r="ESF1" s="4" t="s">
        <v>10062</v>
      </c>
      <c r="ESG1" s="4" t="s">
        <v>10063</v>
      </c>
      <c r="ESH1" s="4" t="s">
        <v>10064</v>
      </c>
      <c r="ESI1" s="4" t="s">
        <v>10065</v>
      </c>
      <c r="ESJ1" s="4" t="s">
        <v>10066</v>
      </c>
      <c r="ESK1" s="4" t="s">
        <v>10067</v>
      </c>
      <c r="ESL1" s="4" t="s">
        <v>10068</v>
      </c>
      <c r="ESM1" s="4" t="s">
        <v>10069</v>
      </c>
      <c r="ESN1" s="4" t="s">
        <v>10070</v>
      </c>
      <c r="ESO1" s="4" t="s">
        <v>10071</v>
      </c>
      <c r="ESP1" s="4" t="s">
        <v>10072</v>
      </c>
      <c r="ESQ1" s="4" t="s">
        <v>10073</v>
      </c>
      <c r="ESR1" s="4" t="s">
        <v>10074</v>
      </c>
      <c r="ESS1" s="4" t="s">
        <v>10075</v>
      </c>
      <c r="EST1" s="4" t="s">
        <v>10076</v>
      </c>
      <c r="ESU1" s="4" t="s">
        <v>10077</v>
      </c>
      <c r="ESV1" s="4" t="s">
        <v>10078</v>
      </c>
      <c r="ESW1" s="4" t="s">
        <v>10079</v>
      </c>
      <c r="ESX1" s="4" t="s">
        <v>10080</v>
      </c>
      <c r="ESY1" s="4" t="s">
        <v>10081</v>
      </c>
      <c r="ESZ1" s="4" t="s">
        <v>10082</v>
      </c>
      <c r="ETA1" s="4" t="s">
        <v>10083</v>
      </c>
      <c r="ETB1" s="4" t="s">
        <v>10084</v>
      </c>
      <c r="ETC1" s="4" t="s">
        <v>10085</v>
      </c>
      <c r="ETD1" s="4" t="s">
        <v>10086</v>
      </c>
      <c r="ETE1" s="4" t="s">
        <v>10087</v>
      </c>
      <c r="ETF1" s="4" t="s">
        <v>10088</v>
      </c>
      <c r="ETG1" s="4" t="s">
        <v>10089</v>
      </c>
      <c r="ETH1" s="4" t="s">
        <v>10090</v>
      </c>
      <c r="ETI1" s="4" t="s">
        <v>10091</v>
      </c>
      <c r="ETJ1" s="4" t="s">
        <v>10092</v>
      </c>
      <c r="ETK1" s="4" t="s">
        <v>10093</v>
      </c>
      <c r="ETL1" s="4" t="s">
        <v>10094</v>
      </c>
      <c r="ETM1" s="4" t="s">
        <v>10095</v>
      </c>
      <c r="ETN1" s="4" t="s">
        <v>10096</v>
      </c>
      <c r="ETO1" s="4" t="s">
        <v>10097</v>
      </c>
      <c r="ETP1" s="4" t="s">
        <v>10098</v>
      </c>
      <c r="ETQ1" s="4" t="s">
        <v>10099</v>
      </c>
      <c r="ETR1" s="4" t="s">
        <v>10100</v>
      </c>
      <c r="ETS1" s="4" t="s">
        <v>10101</v>
      </c>
      <c r="ETT1" s="4" t="s">
        <v>10102</v>
      </c>
      <c r="ETU1" s="4" t="s">
        <v>10103</v>
      </c>
      <c r="ETV1" s="4" t="s">
        <v>10104</v>
      </c>
      <c r="ETW1" s="4" t="s">
        <v>10105</v>
      </c>
      <c r="ETX1" s="4" t="s">
        <v>10106</v>
      </c>
      <c r="ETY1" s="4" t="s">
        <v>10107</v>
      </c>
      <c r="ETZ1" s="4" t="s">
        <v>10108</v>
      </c>
      <c r="EUA1" s="4" t="s">
        <v>10109</v>
      </c>
      <c r="EUB1" s="4" t="s">
        <v>10110</v>
      </c>
      <c r="EUC1" s="4" t="s">
        <v>10111</v>
      </c>
      <c r="EUD1" s="4" t="s">
        <v>10112</v>
      </c>
      <c r="EUE1" s="4" t="s">
        <v>10113</v>
      </c>
      <c r="EUF1" s="4" t="s">
        <v>10114</v>
      </c>
      <c r="EUG1" s="4" t="s">
        <v>10115</v>
      </c>
      <c r="EUH1" s="4" t="s">
        <v>10116</v>
      </c>
      <c r="EUI1" s="4" t="s">
        <v>10117</v>
      </c>
      <c r="EUJ1" s="4" t="s">
        <v>10118</v>
      </c>
      <c r="EUK1" s="4" t="s">
        <v>10119</v>
      </c>
      <c r="EUL1" s="4" t="s">
        <v>10120</v>
      </c>
      <c r="EUM1" s="4" t="s">
        <v>10121</v>
      </c>
      <c r="EUN1" s="4" t="s">
        <v>10122</v>
      </c>
      <c r="EUO1" s="4" t="s">
        <v>10123</v>
      </c>
      <c r="EUP1" s="4" t="s">
        <v>10124</v>
      </c>
      <c r="EUQ1" s="4" t="s">
        <v>10125</v>
      </c>
      <c r="EUR1" s="4" t="s">
        <v>10126</v>
      </c>
      <c r="EUS1" s="4" t="s">
        <v>10127</v>
      </c>
      <c r="EUT1" s="4" t="s">
        <v>10128</v>
      </c>
      <c r="EUU1" s="4" t="s">
        <v>10129</v>
      </c>
      <c r="EUV1" s="4" t="s">
        <v>10130</v>
      </c>
      <c r="EUW1" s="4" t="s">
        <v>10131</v>
      </c>
      <c r="EUX1" s="4" t="s">
        <v>10132</v>
      </c>
      <c r="EUY1" s="4" t="s">
        <v>10133</v>
      </c>
      <c r="EUZ1" s="4" t="s">
        <v>10134</v>
      </c>
      <c r="EVA1" s="4" t="s">
        <v>10135</v>
      </c>
      <c r="EVB1" s="4" t="s">
        <v>10136</v>
      </c>
      <c r="EVC1" s="4" t="s">
        <v>10137</v>
      </c>
      <c r="EVD1" s="4" t="s">
        <v>10138</v>
      </c>
      <c r="EVE1" s="4" t="s">
        <v>10139</v>
      </c>
      <c r="EVF1" s="4" t="s">
        <v>10140</v>
      </c>
      <c r="EVG1" s="4" t="s">
        <v>10141</v>
      </c>
      <c r="EVH1" s="4" t="s">
        <v>10142</v>
      </c>
      <c r="EVI1" s="4" t="s">
        <v>10143</v>
      </c>
      <c r="EVJ1" s="4" t="s">
        <v>10144</v>
      </c>
      <c r="EVK1" s="4" t="s">
        <v>10145</v>
      </c>
      <c r="EVL1" s="4" t="s">
        <v>10146</v>
      </c>
      <c r="EVM1" s="4" t="s">
        <v>10147</v>
      </c>
      <c r="EVN1" s="4" t="s">
        <v>10148</v>
      </c>
      <c r="EVO1" s="4" t="s">
        <v>10149</v>
      </c>
      <c r="EVP1" s="4" t="s">
        <v>10150</v>
      </c>
      <c r="EVQ1" s="4" t="s">
        <v>10151</v>
      </c>
      <c r="EVR1" s="4" t="s">
        <v>10152</v>
      </c>
      <c r="EVS1" s="4" t="s">
        <v>10153</v>
      </c>
      <c r="EVT1" s="4" t="s">
        <v>10154</v>
      </c>
      <c r="EVU1" s="4" t="s">
        <v>10155</v>
      </c>
      <c r="EVV1" s="4" t="s">
        <v>10156</v>
      </c>
      <c r="EVW1" s="4" t="s">
        <v>10157</v>
      </c>
      <c r="EVX1" s="4" t="s">
        <v>10158</v>
      </c>
      <c r="EVY1" s="4" t="s">
        <v>10159</v>
      </c>
      <c r="EVZ1" s="4" t="s">
        <v>10160</v>
      </c>
      <c r="EWA1" s="4" t="s">
        <v>10161</v>
      </c>
      <c r="EWB1" s="4" t="s">
        <v>10162</v>
      </c>
      <c r="EWC1" s="4" t="s">
        <v>10163</v>
      </c>
      <c r="EWD1" s="4" t="s">
        <v>10164</v>
      </c>
      <c r="EWE1" s="4" t="s">
        <v>10165</v>
      </c>
      <c r="EWF1" s="4" t="s">
        <v>10166</v>
      </c>
      <c r="EWG1" s="4" t="s">
        <v>10167</v>
      </c>
      <c r="EWH1" s="4" t="s">
        <v>10168</v>
      </c>
      <c r="EWI1" s="4" t="s">
        <v>10169</v>
      </c>
      <c r="EWJ1" s="4" t="s">
        <v>10170</v>
      </c>
      <c r="EWK1" s="4" t="s">
        <v>10171</v>
      </c>
      <c r="EWL1" s="4" t="s">
        <v>10172</v>
      </c>
      <c r="EWM1" s="4" t="s">
        <v>10173</v>
      </c>
      <c r="EWN1" s="4" t="s">
        <v>10174</v>
      </c>
      <c r="EWO1" s="4" t="s">
        <v>10175</v>
      </c>
      <c r="EWP1" s="4" t="s">
        <v>10176</v>
      </c>
      <c r="EWQ1" s="4" t="s">
        <v>10177</v>
      </c>
      <c r="EWR1" s="4" t="s">
        <v>10178</v>
      </c>
      <c r="EWS1" s="4" t="s">
        <v>10179</v>
      </c>
      <c r="EWT1" s="4" t="s">
        <v>10180</v>
      </c>
      <c r="EWU1" s="4" t="s">
        <v>10181</v>
      </c>
      <c r="EWV1" s="4" t="s">
        <v>10182</v>
      </c>
      <c r="EWW1" s="4" t="s">
        <v>10183</v>
      </c>
      <c r="EWX1" s="4" t="s">
        <v>10184</v>
      </c>
      <c r="EWY1" s="4" t="s">
        <v>10185</v>
      </c>
      <c r="EWZ1" s="4" t="s">
        <v>10186</v>
      </c>
      <c r="EXA1" s="4" t="s">
        <v>10187</v>
      </c>
      <c r="EXB1" s="4" t="s">
        <v>10188</v>
      </c>
      <c r="EXC1" s="4" t="s">
        <v>10189</v>
      </c>
      <c r="EXD1" s="4" t="s">
        <v>10190</v>
      </c>
      <c r="EXE1" s="4" t="s">
        <v>10191</v>
      </c>
      <c r="EXF1" s="4" t="s">
        <v>10192</v>
      </c>
      <c r="EXG1" s="4" t="s">
        <v>10193</v>
      </c>
      <c r="EXH1" s="4" t="s">
        <v>10194</v>
      </c>
      <c r="EXI1" s="4" t="s">
        <v>10195</v>
      </c>
      <c r="EXJ1" s="4" t="s">
        <v>10196</v>
      </c>
      <c r="EXK1" s="4" t="s">
        <v>10197</v>
      </c>
      <c r="EXL1" s="4" t="s">
        <v>10198</v>
      </c>
      <c r="EXM1" s="4" t="s">
        <v>10199</v>
      </c>
      <c r="EXN1" s="4" t="s">
        <v>10200</v>
      </c>
      <c r="EXO1" s="4" t="s">
        <v>10201</v>
      </c>
      <c r="EXP1" s="4" t="s">
        <v>10202</v>
      </c>
      <c r="EXQ1" s="4" t="s">
        <v>10203</v>
      </c>
      <c r="EXR1" s="4" t="s">
        <v>10204</v>
      </c>
      <c r="EXS1" s="4" t="s">
        <v>10205</v>
      </c>
      <c r="EXT1" s="4" t="s">
        <v>10206</v>
      </c>
      <c r="EXU1" s="4" t="s">
        <v>10207</v>
      </c>
      <c r="EXV1" s="4" t="s">
        <v>10208</v>
      </c>
      <c r="EXW1" s="4" t="s">
        <v>10209</v>
      </c>
      <c r="EXX1" s="4" t="s">
        <v>10210</v>
      </c>
      <c r="EXY1" s="4" t="s">
        <v>10211</v>
      </c>
      <c r="EXZ1" s="4" t="s">
        <v>10212</v>
      </c>
      <c r="EYA1" s="4" t="s">
        <v>10213</v>
      </c>
      <c r="EYB1" s="4" t="s">
        <v>10214</v>
      </c>
      <c r="EYC1" s="4" t="s">
        <v>10215</v>
      </c>
      <c r="EYD1" s="4" t="s">
        <v>10216</v>
      </c>
      <c r="EYE1" s="4" t="s">
        <v>10217</v>
      </c>
      <c r="EYF1" s="4" t="s">
        <v>10218</v>
      </c>
      <c r="EYG1" s="4" t="s">
        <v>10219</v>
      </c>
      <c r="EYH1" s="4" t="s">
        <v>10220</v>
      </c>
      <c r="EYI1" s="4" t="s">
        <v>10221</v>
      </c>
      <c r="EYJ1" s="4" t="s">
        <v>10222</v>
      </c>
      <c r="EYK1" s="4" t="s">
        <v>10223</v>
      </c>
      <c r="EYL1" s="4" t="s">
        <v>10224</v>
      </c>
      <c r="EYM1" s="4" t="s">
        <v>10225</v>
      </c>
      <c r="EYN1" s="4" t="s">
        <v>10226</v>
      </c>
      <c r="EYO1" s="4" t="s">
        <v>10227</v>
      </c>
      <c r="EYP1" s="4" t="s">
        <v>10228</v>
      </c>
      <c r="EYQ1" s="4" t="s">
        <v>10229</v>
      </c>
      <c r="EYR1" s="4" t="s">
        <v>10230</v>
      </c>
      <c r="EYS1" s="4" t="s">
        <v>10231</v>
      </c>
      <c r="EYT1" s="4" t="s">
        <v>10232</v>
      </c>
      <c r="EYU1" s="4" t="s">
        <v>10233</v>
      </c>
      <c r="EYV1" s="4" t="s">
        <v>10234</v>
      </c>
      <c r="EYW1" s="4" t="s">
        <v>10235</v>
      </c>
      <c r="EYX1" s="4" t="s">
        <v>10236</v>
      </c>
      <c r="EYY1" s="4" t="s">
        <v>10237</v>
      </c>
      <c r="EYZ1" s="4" t="s">
        <v>10238</v>
      </c>
      <c r="EZA1" s="4" t="s">
        <v>10239</v>
      </c>
      <c r="EZB1" s="4" t="s">
        <v>10240</v>
      </c>
      <c r="EZC1" s="4" t="s">
        <v>10241</v>
      </c>
      <c r="EZD1" s="4" t="s">
        <v>10242</v>
      </c>
      <c r="EZE1" s="4" t="s">
        <v>10243</v>
      </c>
      <c r="EZF1" s="4" t="s">
        <v>10244</v>
      </c>
      <c r="EZG1" s="4" t="s">
        <v>10245</v>
      </c>
      <c r="EZH1" s="4" t="s">
        <v>10246</v>
      </c>
      <c r="EZI1" s="4" t="s">
        <v>10247</v>
      </c>
      <c r="EZJ1" s="4" t="s">
        <v>10248</v>
      </c>
      <c r="EZK1" s="4" t="s">
        <v>10249</v>
      </c>
      <c r="EZL1" s="4" t="s">
        <v>10250</v>
      </c>
      <c r="EZM1" s="4" t="s">
        <v>10251</v>
      </c>
      <c r="EZN1" s="4" t="s">
        <v>10252</v>
      </c>
      <c r="EZO1" s="4" t="s">
        <v>10253</v>
      </c>
      <c r="EZP1" s="4" t="s">
        <v>10254</v>
      </c>
      <c r="EZQ1" s="4" t="s">
        <v>10255</v>
      </c>
      <c r="EZR1" s="4" t="s">
        <v>10256</v>
      </c>
      <c r="EZS1" s="4" t="s">
        <v>10257</v>
      </c>
      <c r="EZT1" s="4" t="s">
        <v>10258</v>
      </c>
      <c r="EZU1" s="4" t="s">
        <v>10259</v>
      </c>
      <c r="EZV1" s="4" t="s">
        <v>10260</v>
      </c>
      <c r="EZW1" s="4" t="s">
        <v>10261</v>
      </c>
      <c r="EZX1" s="4" t="s">
        <v>10262</v>
      </c>
      <c r="EZY1" s="4" t="s">
        <v>10263</v>
      </c>
      <c r="EZZ1" s="4" t="s">
        <v>10264</v>
      </c>
      <c r="FAA1" s="4" t="s">
        <v>10265</v>
      </c>
      <c r="FAB1" s="4" t="s">
        <v>10266</v>
      </c>
      <c r="FAC1" s="4" t="s">
        <v>10267</v>
      </c>
      <c r="FAD1" s="4" t="s">
        <v>10268</v>
      </c>
      <c r="FAE1" s="4" t="s">
        <v>10269</v>
      </c>
      <c r="FAF1" s="4" t="s">
        <v>10270</v>
      </c>
      <c r="FAG1" s="4" t="s">
        <v>10271</v>
      </c>
      <c r="FAH1" s="4" t="s">
        <v>10272</v>
      </c>
      <c r="FAI1" s="4" t="s">
        <v>10273</v>
      </c>
      <c r="FAJ1" s="4" t="s">
        <v>10274</v>
      </c>
      <c r="FAK1" s="4" t="s">
        <v>10275</v>
      </c>
      <c r="FAL1" s="4" t="s">
        <v>10276</v>
      </c>
      <c r="FAM1" s="4" t="s">
        <v>10277</v>
      </c>
      <c r="FAN1" s="4" t="s">
        <v>10278</v>
      </c>
      <c r="FAO1" s="4" t="s">
        <v>10279</v>
      </c>
      <c r="FAP1" s="4" t="s">
        <v>10280</v>
      </c>
      <c r="FAQ1" s="4" t="s">
        <v>10281</v>
      </c>
      <c r="FAR1" s="4" t="s">
        <v>10282</v>
      </c>
      <c r="FAS1" s="4" t="s">
        <v>10283</v>
      </c>
      <c r="FAT1" s="4" t="s">
        <v>10284</v>
      </c>
      <c r="FAU1" s="4" t="s">
        <v>10285</v>
      </c>
      <c r="FAV1" s="4" t="s">
        <v>10286</v>
      </c>
      <c r="FAW1" s="4" t="s">
        <v>10287</v>
      </c>
      <c r="FAX1" s="4" t="s">
        <v>10288</v>
      </c>
      <c r="FAY1" s="4" t="s">
        <v>10289</v>
      </c>
      <c r="FAZ1" s="4" t="s">
        <v>10290</v>
      </c>
      <c r="FBA1" s="4" t="s">
        <v>10291</v>
      </c>
      <c r="FBB1" s="4" t="s">
        <v>10292</v>
      </c>
      <c r="FBC1" s="4" t="s">
        <v>10293</v>
      </c>
      <c r="FBD1" s="4" t="s">
        <v>10294</v>
      </c>
      <c r="FBE1" s="4" t="s">
        <v>10295</v>
      </c>
      <c r="FBF1" s="4" t="s">
        <v>10296</v>
      </c>
      <c r="FBG1" s="4" t="s">
        <v>10297</v>
      </c>
      <c r="FBH1" s="4" t="s">
        <v>10298</v>
      </c>
      <c r="FBI1" s="4" t="s">
        <v>10299</v>
      </c>
      <c r="FBJ1" s="4" t="s">
        <v>10300</v>
      </c>
      <c r="FBK1" s="4" t="s">
        <v>10301</v>
      </c>
      <c r="FBL1" s="4" t="s">
        <v>10302</v>
      </c>
      <c r="FBM1" s="4" t="s">
        <v>10303</v>
      </c>
      <c r="FBN1" s="4" t="s">
        <v>10304</v>
      </c>
      <c r="FBO1" s="4" t="s">
        <v>10305</v>
      </c>
      <c r="FBP1" s="4" t="s">
        <v>10306</v>
      </c>
      <c r="FBQ1" s="4" t="s">
        <v>10307</v>
      </c>
      <c r="FBR1" s="4" t="s">
        <v>10308</v>
      </c>
      <c r="FBS1" s="4" t="s">
        <v>10309</v>
      </c>
      <c r="FBT1" s="4" t="s">
        <v>10310</v>
      </c>
      <c r="FBU1" s="4" t="s">
        <v>10311</v>
      </c>
      <c r="FBV1" s="4" t="s">
        <v>10312</v>
      </c>
      <c r="FBW1" s="4" t="s">
        <v>10313</v>
      </c>
      <c r="FBX1" s="4" t="s">
        <v>10314</v>
      </c>
      <c r="FBY1" s="4" t="s">
        <v>10315</v>
      </c>
      <c r="FBZ1" s="4" t="s">
        <v>10316</v>
      </c>
      <c r="FCA1" s="4" t="s">
        <v>10317</v>
      </c>
      <c r="FCB1" s="4" t="s">
        <v>10318</v>
      </c>
      <c r="FCC1" s="4" t="s">
        <v>10319</v>
      </c>
      <c r="FCD1" s="4" t="s">
        <v>10320</v>
      </c>
      <c r="FCE1" s="4" t="s">
        <v>10321</v>
      </c>
      <c r="FCF1" s="4" t="s">
        <v>10322</v>
      </c>
      <c r="FCG1" s="4" t="s">
        <v>10323</v>
      </c>
      <c r="FCH1" s="4" t="s">
        <v>10324</v>
      </c>
      <c r="FCI1" s="4" t="s">
        <v>10325</v>
      </c>
      <c r="FCJ1" s="4" t="s">
        <v>10326</v>
      </c>
      <c r="FCK1" s="4" t="s">
        <v>10327</v>
      </c>
      <c r="FCL1" s="4" t="s">
        <v>10328</v>
      </c>
      <c r="FCM1" s="4" t="s">
        <v>10329</v>
      </c>
      <c r="FCN1" s="4" t="s">
        <v>10330</v>
      </c>
      <c r="FCO1" s="4" t="s">
        <v>10331</v>
      </c>
      <c r="FCP1" s="4" t="s">
        <v>10332</v>
      </c>
      <c r="FCQ1" s="4" t="s">
        <v>10333</v>
      </c>
      <c r="FCR1" s="4" t="s">
        <v>10334</v>
      </c>
      <c r="FCS1" s="4" t="s">
        <v>10335</v>
      </c>
      <c r="FCT1" s="4" t="s">
        <v>10336</v>
      </c>
      <c r="FCU1" s="4" t="s">
        <v>10337</v>
      </c>
      <c r="FCV1" s="4" t="s">
        <v>10338</v>
      </c>
      <c r="FCW1" s="4" t="s">
        <v>10339</v>
      </c>
      <c r="FCX1" s="4" t="s">
        <v>10340</v>
      </c>
      <c r="FCY1" s="4" t="s">
        <v>10341</v>
      </c>
      <c r="FCZ1" s="4" t="s">
        <v>10342</v>
      </c>
      <c r="FDA1" s="4" t="s">
        <v>10343</v>
      </c>
      <c r="FDB1" s="4" t="s">
        <v>10344</v>
      </c>
      <c r="FDC1" s="4" t="s">
        <v>10345</v>
      </c>
      <c r="FDD1" s="4" t="s">
        <v>10346</v>
      </c>
      <c r="FDE1" s="4" t="s">
        <v>10347</v>
      </c>
      <c r="FDF1" s="4" t="s">
        <v>10348</v>
      </c>
      <c r="FDG1" s="4" t="s">
        <v>10349</v>
      </c>
      <c r="FDH1" s="4" t="s">
        <v>10350</v>
      </c>
      <c r="FDI1" s="4" t="s">
        <v>10351</v>
      </c>
      <c r="FDJ1" s="4" t="s">
        <v>10352</v>
      </c>
      <c r="FDK1" s="4" t="s">
        <v>10353</v>
      </c>
      <c r="FDL1" s="4" t="s">
        <v>10354</v>
      </c>
      <c r="FDM1" s="4" t="s">
        <v>10355</v>
      </c>
      <c r="FDN1" s="4" t="s">
        <v>10356</v>
      </c>
      <c r="FDO1" s="4" t="s">
        <v>10357</v>
      </c>
      <c r="FDP1" s="4" t="s">
        <v>10358</v>
      </c>
      <c r="FDQ1" s="4" t="s">
        <v>10359</v>
      </c>
      <c r="FDR1" s="4" t="s">
        <v>10360</v>
      </c>
      <c r="FDS1" s="4" t="s">
        <v>10361</v>
      </c>
      <c r="FDT1" s="4" t="s">
        <v>10362</v>
      </c>
      <c r="FDU1" s="4" t="s">
        <v>10363</v>
      </c>
      <c r="FDV1" s="4" t="s">
        <v>10364</v>
      </c>
      <c r="FDW1" s="4" t="s">
        <v>10365</v>
      </c>
      <c r="FDX1" s="4" t="s">
        <v>10366</v>
      </c>
      <c r="FDY1" s="4" t="s">
        <v>10367</v>
      </c>
      <c r="FDZ1" s="4" t="s">
        <v>10368</v>
      </c>
      <c r="FEA1" s="4" t="s">
        <v>10369</v>
      </c>
      <c r="FEB1" s="4" t="s">
        <v>10370</v>
      </c>
      <c r="FEC1" s="4" t="s">
        <v>10371</v>
      </c>
      <c r="FED1" s="4" t="s">
        <v>10372</v>
      </c>
      <c r="FEE1" s="4" t="s">
        <v>10373</v>
      </c>
      <c r="FEF1" s="4" t="s">
        <v>10374</v>
      </c>
      <c r="FEG1" s="4" t="s">
        <v>10375</v>
      </c>
      <c r="FEH1" s="4" t="s">
        <v>10376</v>
      </c>
      <c r="FEI1" s="4" t="s">
        <v>10377</v>
      </c>
      <c r="FEJ1" s="4" t="s">
        <v>10378</v>
      </c>
      <c r="FEK1" s="4" t="s">
        <v>10379</v>
      </c>
      <c r="FEL1" s="4" t="s">
        <v>10380</v>
      </c>
      <c r="FEM1" s="4" t="s">
        <v>10381</v>
      </c>
      <c r="FEN1" s="4" t="s">
        <v>10382</v>
      </c>
      <c r="FEO1" s="4" t="s">
        <v>10383</v>
      </c>
      <c r="FEP1" s="4" t="s">
        <v>10384</v>
      </c>
      <c r="FEQ1" s="4" t="s">
        <v>10385</v>
      </c>
      <c r="FER1" s="4" t="s">
        <v>10386</v>
      </c>
      <c r="FES1" s="4" t="s">
        <v>10387</v>
      </c>
      <c r="FET1" s="4" t="s">
        <v>10388</v>
      </c>
      <c r="FEU1" s="4" t="s">
        <v>10389</v>
      </c>
      <c r="FEV1" s="4" t="s">
        <v>10390</v>
      </c>
      <c r="FEW1" s="4" t="s">
        <v>10391</v>
      </c>
      <c r="FEX1" s="4" t="s">
        <v>10392</v>
      </c>
      <c r="FEY1" s="4" t="s">
        <v>10393</v>
      </c>
      <c r="FEZ1" s="4" t="s">
        <v>10394</v>
      </c>
      <c r="FFA1" s="4" t="s">
        <v>10395</v>
      </c>
      <c r="FFB1" s="4" t="s">
        <v>10396</v>
      </c>
      <c r="FFC1" s="4" t="s">
        <v>10397</v>
      </c>
      <c r="FFD1" s="4" t="s">
        <v>10398</v>
      </c>
      <c r="FFE1" s="4" t="s">
        <v>10399</v>
      </c>
      <c r="FFF1" s="4" t="s">
        <v>10400</v>
      </c>
      <c r="FFG1" s="4" t="s">
        <v>10401</v>
      </c>
      <c r="FFH1" s="4" t="s">
        <v>10402</v>
      </c>
      <c r="FFI1" s="4" t="s">
        <v>10403</v>
      </c>
      <c r="FFJ1" s="4" t="s">
        <v>10404</v>
      </c>
      <c r="FFK1" s="4" t="s">
        <v>10405</v>
      </c>
      <c r="FFL1" s="4" t="s">
        <v>10406</v>
      </c>
      <c r="FFM1" s="4" t="s">
        <v>10407</v>
      </c>
      <c r="FFN1" s="4" t="s">
        <v>10408</v>
      </c>
      <c r="FFO1" s="4" t="s">
        <v>10409</v>
      </c>
      <c r="FFP1" s="4" t="s">
        <v>10410</v>
      </c>
      <c r="FFQ1" s="4" t="s">
        <v>10411</v>
      </c>
      <c r="FFR1" s="4" t="s">
        <v>10412</v>
      </c>
      <c r="FFS1" s="4" t="s">
        <v>10413</v>
      </c>
      <c r="FFT1" s="4" t="s">
        <v>10414</v>
      </c>
      <c r="FFU1" s="4" t="s">
        <v>10415</v>
      </c>
      <c r="FFV1" s="4" t="s">
        <v>10416</v>
      </c>
      <c r="FFW1" s="4" t="s">
        <v>10417</v>
      </c>
      <c r="FFX1" s="4" t="s">
        <v>10418</v>
      </c>
      <c r="FFY1" s="4" t="s">
        <v>10419</v>
      </c>
      <c r="FFZ1" s="4" t="s">
        <v>10420</v>
      </c>
      <c r="FGA1" s="4" t="s">
        <v>10421</v>
      </c>
      <c r="FGB1" s="4" t="s">
        <v>10422</v>
      </c>
      <c r="FGC1" s="4" t="s">
        <v>10423</v>
      </c>
      <c r="FGD1" s="4" t="s">
        <v>10424</v>
      </c>
      <c r="FGE1" s="4" t="s">
        <v>10425</v>
      </c>
      <c r="FGF1" s="4" t="s">
        <v>10426</v>
      </c>
      <c r="FGG1" s="4" t="s">
        <v>10427</v>
      </c>
      <c r="FGH1" s="4" t="s">
        <v>10428</v>
      </c>
      <c r="FGI1" s="4" t="s">
        <v>10429</v>
      </c>
      <c r="FGJ1" s="4" t="s">
        <v>10430</v>
      </c>
      <c r="FGK1" s="4" t="s">
        <v>10431</v>
      </c>
      <c r="FGL1" s="4" t="s">
        <v>10432</v>
      </c>
      <c r="FGM1" s="4" t="s">
        <v>10433</v>
      </c>
      <c r="FGN1" s="4" t="s">
        <v>10434</v>
      </c>
      <c r="FGO1" s="4" t="s">
        <v>10435</v>
      </c>
      <c r="FGP1" s="4" t="s">
        <v>10436</v>
      </c>
      <c r="FGQ1" s="4" t="s">
        <v>10437</v>
      </c>
      <c r="FGR1" s="4" t="s">
        <v>10438</v>
      </c>
      <c r="FGS1" s="4" t="s">
        <v>10439</v>
      </c>
      <c r="FGT1" s="4" t="s">
        <v>10440</v>
      </c>
      <c r="FGU1" s="4" t="s">
        <v>10441</v>
      </c>
      <c r="FGV1" s="4" t="s">
        <v>10442</v>
      </c>
      <c r="FGW1" s="4" t="s">
        <v>10443</v>
      </c>
      <c r="FGX1" s="4" t="s">
        <v>10444</v>
      </c>
      <c r="FGY1" s="4" t="s">
        <v>10445</v>
      </c>
      <c r="FGZ1" s="4" t="s">
        <v>10446</v>
      </c>
      <c r="FHA1" s="4" t="s">
        <v>10447</v>
      </c>
      <c r="FHB1" s="4" t="s">
        <v>10448</v>
      </c>
      <c r="FHC1" s="4" t="s">
        <v>10449</v>
      </c>
      <c r="FHD1" s="4" t="s">
        <v>10450</v>
      </c>
      <c r="FHE1" s="4" t="s">
        <v>10451</v>
      </c>
      <c r="FHF1" s="4" t="s">
        <v>10452</v>
      </c>
      <c r="FHG1" s="4" t="s">
        <v>10453</v>
      </c>
      <c r="FHH1" s="4" t="s">
        <v>10454</v>
      </c>
      <c r="FHI1" s="4" t="s">
        <v>10455</v>
      </c>
      <c r="FHJ1" s="4" t="s">
        <v>10456</v>
      </c>
      <c r="FHK1" s="4" t="s">
        <v>10457</v>
      </c>
      <c r="FHL1" s="4" t="s">
        <v>10458</v>
      </c>
      <c r="FHM1" s="4" t="s">
        <v>10459</v>
      </c>
      <c r="FHN1" s="4" t="s">
        <v>10460</v>
      </c>
      <c r="FHO1" s="4" t="s">
        <v>10461</v>
      </c>
      <c r="FHP1" s="4" t="s">
        <v>10462</v>
      </c>
      <c r="FHQ1" s="4" t="s">
        <v>10463</v>
      </c>
      <c r="FHR1" s="4" t="s">
        <v>10464</v>
      </c>
      <c r="FHS1" s="4" t="s">
        <v>10465</v>
      </c>
      <c r="FHT1" s="4" t="s">
        <v>10466</v>
      </c>
      <c r="FHU1" s="4" t="s">
        <v>10467</v>
      </c>
      <c r="FHV1" s="4" t="s">
        <v>10468</v>
      </c>
      <c r="FHW1" s="4" t="s">
        <v>10469</v>
      </c>
      <c r="FHX1" s="4" t="s">
        <v>10470</v>
      </c>
      <c r="FHY1" s="4" t="s">
        <v>10471</v>
      </c>
      <c r="FHZ1" s="4" t="s">
        <v>10472</v>
      </c>
      <c r="FIA1" s="4" t="s">
        <v>10473</v>
      </c>
      <c r="FIB1" s="4" t="s">
        <v>10474</v>
      </c>
      <c r="FIC1" s="4" t="s">
        <v>10475</v>
      </c>
      <c r="FID1" s="4" t="s">
        <v>10476</v>
      </c>
      <c r="FIE1" s="4" t="s">
        <v>10477</v>
      </c>
      <c r="FIF1" s="4" t="s">
        <v>10478</v>
      </c>
      <c r="FIG1" s="4" t="s">
        <v>10479</v>
      </c>
      <c r="FIH1" s="4" t="s">
        <v>10480</v>
      </c>
      <c r="FII1" s="4" t="s">
        <v>10481</v>
      </c>
      <c r="FIJ1" s="4" t="s">
        <v>10482</v>
      </c>
      <c r="FIK1" s="4" t="s">
        <v>10483</v>
      </c>
      <c r="FIL1" s="4" t="s">
        <v>10484</v>
      </c>
      <c r="FIM1" s="4" t="s">
        <v>10485</v>
      </c>
      <c r="FIN1" s="4" t="s">
        <v>10486</v>
      </c>
      <c r="FIO1" s="4" t="s">
        <v>10487</v>
      </c>
      <c r="FIP1" s="4" t="s">
        <v>10488</v>
      </c>
      <c r="FIQ1" s="4" t="s">
        <v>10489</v>
      </c>
      <c r="FIR1" s="4" t="s">
        <v>10490</v>
      </c>
      <c r="FIS1" s="4" t="s">
        <v>10491</v>
      </c>
      <c r="FIT1" s="4" t="s">
        <v>10492</v>
      </c>
      <c r="FIU1" s="4" t="s">
        <v>10493</v>
      </c>
      <c r="FIV1" s="4" t="s">
        <v>10494</v>
      </c>
      <c r="FIW1" s="4" t="s">
        <v>10495</v>
      </c>
      <c r="FIX1" s="4" t="s">
        <v>10496</v>
      </c>
      <c r="FIY1" s="4" t="s">
        <v>10497</v>
      </c>
      <c r="FIZ1" s="4" t="s">
        <v>10498</v>
      </c>
      <c r="FJA1" s="4" t="s">
        <v>10499</v>
      </c>
      <c r="FJB1" s="4" t="s">
        <v>10500</v>
      </c>
      <c r="FJC1" s="4" t="s">
        <v>10501</v>
      </c>
      <c r="FJD1" s="4" t="s">
        <v>10502</v>
      </c>
      <c r="FJE1" s="4" t="s">
        <v>10503</v>
      </c>
      <c r="FJF1" s="4" t="s">
        <v>10504</v>
      </c>
      <c r="FJG1" s="4" t="s">
        <v>10505</v>
      </c>
      <c r="FJH1" s="4" t="s">
        <v>10506</v>
      </c>
      <c r="FJI1" s="4" t="s">
        <v>10507</v>
      </c>
      <c r="FJJ1" s="4" t="s">
        <v>10508</v>
      </c>
      <c r="FJK1" s="4" t="s">
        <v>10509</v>
      </c>
      <c r="FJL1" s="4" t="s">
        <v>10510</v>
      </c>
      <c r="FJM1" s="4" t="s">
        <v>10511</v>
      </c>
      <c r="FJN1" s="4" t="s">
        <v>10512</v>
      </c>
      <c r="FJO1" s="4" t="s">
        <v>10513</v>
      </c>
      <c r="FJP1" s="4" t="s">
        <v>10514</v>
      </c>
      <c r="FJQ1" s="4" t="s">
        <v>10515</v>
      </c>
      <c r="FJR1" s="4" t="s">
        <v>10516</v>
      </c>
      <c r="FJS1" s="4" t="s">
        <v>10517</v>
      </c>
      <c r="FJT1" s="4" t="s">
        <v>10518</v>
      </c>
      <c r="FJU1" s="4" t="s">
        <v>10519</v>
      </c>
      <c r="FJV1" s="4" t="s">
        <v>10520</v>
      </c>
      <c r="FJW1" s="4" t="s">
        <v>10521</v>
      </c>
      <c r="FJX1" s="4" t="s">
        <v>10522</v>
      </c>
      <c r="FJY1" s="4" t="s">
        <v>10523</v>
      </c>
      <c r="FJZ1" s="4" t="s">
        <v>10524</v>
      </c>
      <c r="FKA1" s="4" t="s">
        <v>10525</v>
      </c>
      <c r="FKB1" s="4" t="s">
        <v>10526</v>
      </c>
      <c r="FKC1" s="4" t="s">
        <v>10527</v>
      </c>
      <c r="FKD1" s="4" t="s">
        <v>10528</v>
      </c>
      <c r="FKE1" s="4" t="s">
        <v>10529</v>
      </c>
      <c r="FKF1" s="4" t="s">
        <v>10530</v>
      </c>
      <c r="FKG1" s="4" t="s">
        <v>10531</v>
      </c>
      <c r="FKH1" s="4" t="s">
        <v>10532</v>
      </c>
      <c r="FKI1" s="4" t="s">
        <v>10533</v>
      </c>
      <c r="FKJ1" s="4" t="s">
        <v>10534</v>
      </c>
      <c r="FKK1" s="4" t="s">
        <v>10535</v>
      </c>
      <c r="FKL1" s="4" t="s">
        <v>10536</v>
      </c>
      <c r="FKM1" s="4" t="s">
        <v>10537</v>
      </c>
      <c r="FKN1" s="4" t="s">
        <v>10538</v>
      </c>
      <c r="FKO1" s="4" t="s">
        <v>10539</v>
      </c>
      <c r="FKP1" s="4" t="s">
        <v>10540</v>
      </c>
      <c r="FKQ1" s="4" t="s">
        <v>10541</v>
      </c>
      <c r="FKR1" s="4" t="s">
        <v>10542</v>
      </c>
      <c r="FKS1" s="4" t="s">
        <v>10543</v>
      </c>
      <c r="FKT1" s="4" t="s">
        <v>10544</v>
      </c>
      <c r="FKU1" s="4" t="s">
        <v>10545</v>
      </c>
      <c r="FKV1" s="4" t="s">
        <v>10546</v>
      </c>
      <c r="FKW1" s="4" t="s">
        <v>10547</v>
      </c>
      <c r="FKX1" s="4" t="s">
        <v>10548</v>
      </c>
      <c r="FKY1" s="4" t="s">
        <v>10549</v>
      </c>
      <c r="FKZ1" s="4" t="s">
        <v>10550</v>
      </c>
      <c r="FLA1" s="4" t="s">
        <v>10551</v>
      </c>
      <c r="FLB1" s="4" t="s">
        <v>10552</v>
      </c>
      <c r="FLC1" s="4" t="s">
        <v>10553</v>
      </c>
      <c r="FLD1" s="4" t="s">
        <v>10554</v>
      </c>
      <c r="FLE1" s="4" t="s">
        <v>10555</v>
      </c>
      <c r="FLF1" s="4" t="s">
        <v>10556</v>
      </c>
      <c r="FLG1" s="4" t="s">
        <v>10557</v>
      </c>
      <c r="FLH1" s="4" t="s">
        <v>10558</v>
      </c>
      <c r="FLI1" s="4" t="s">
        <v>10559</v>
      </c>
      <c r="FLJ1" s="4" t="s">
        <v>10560</v>
      </c>
      <c r="FLK1" s="4" t="s">
        <v>10561</v>
      </c>
      <c r="FLL1" s="4" t="s">
        <v>10562</v>
      </c>
      <c r="FLM1" s="4" t="s">
        <v>10563</v>
      </c>
      <c r="FLN1" s="4" t="s">
        <v>10564</v>
      </c>
      <c r="FLO1" s="4" t="s">
        <v>10565</v>
      </c>
      <c r="FLP1" s="4" t="s">
        <v>10566</v>
      </c>
      <c r="FLQ1" s="4" t="s">
        <v>10567</v>
      </c>
      <c r="FLR1" s="4" t="s">
        <v>10568</v>
      </c>
      <c r="FLS1" s="4" t="s">
        <v>10569</v>
      </c>
      <c r="FLT1" s="4" t="s">
        <v>10570</v>
      </c>
      <c r="FLU1" s="4" t="s">
        <v>10571</v>
      </c>
      <c r="FLV1" s="4" t="s">
        <v>10572</v>
      </c>
      <c r="FLW1" s="4" t="s">
        <v>10573</v>
      </c>
      <c r="FLX1" s="4" t="s">
        <v>10574</v>
      </c>
      <c r="FLY1" s="4" t="s">
        <v>10575</v>
      </c>
      <c r="FLZ1" s="4" t="s">
        <v>10576</v>
      </c>
      <c r="FMA1" s="4" t="s">
        <v>10577</v>
      </c>
      <c r="FMB1" s="4" t="s">
        <v>10578</v>
      </c>
      <c r="FMC1" s="4" t="s">
        <v>10579</v>
      </c>
      <c r="FMD1" s="4" t="s">
        <v>10580</v>
      </c>
      <c r="FME1" s="4" t="s">
        <v>10581</v>
      </c>
      <c r="FMF1" s="4" t="s">
        <v>10582</v>
      </c>
      <c r="FMG1" s="4" t="s">
        <v>10583</v>
      </c>
      <c r="FMH1" s="4" t="s">
        <v>10584</v>
      </c>
      <c r="FMI1" s="4" t="s">
        <v>10585</v>
      </c>
      <c r="FMJ1" s="4" t="s">
        <v>10586</v>
      </c>
      <c r="FMK1" s="4" t="s">
        <v>10587</v>
      </c>
      <c r="FML1" s="4" t="s">
        <v>10588</v>
      </c>
      <c r="FMM1" s="4" t="s">
        <v>10589</v>
      </c>
      <c r="FMN1" s="4" t="s">
        <v>10590</v>
      </c>
      <c r="FMO1" s="4" t="s">
        <v>10591</v>
      </c>
      <c r="FMP1" s="4" t="s">
        <v>10592</v>
      </c>
      <c r="FMQ1" s="4" t="s">
        <v>10593</v>
      </c>
      <c r="FMR1" s="4" t="s">
        <v>10594</v>
      </c>
      <c r="FMS1" s="4" t="s">
        <v>10595</v>
      </c>
      <c r="FMT1" s="4" t="s">
        <v>10596</v>
      </c>
      <c r="FMU1" s="4" t="s">
        <v>10597</v>
      </c>
      <c r="FMV1" s="4" t="s">
        <v>10598</v>
      </c>
      <c r="FMW1" s="4" t="s">
        <v>10599</v>
      </c>
      <c r="FMX1" s="4" t="s">
        <v>10600</v>
      </c>
      <c r="FMY1" s="4" t="s">
        <v>10601</v>
      </c>
      <c r="FMZ1" s="4" t="s">
        <v>10602</v>
      </c>
      <c r="FNA1" s="4" t="s">
        <v>10603</v>
      </c>
      <c r="FNB1" s="4" t="s">
        <v>10604</v>
      </c>
      <c r="FNC1" s="4" t="s">
        <v>10605</v>
      </c>
      <c r="FND1" s="4" t="s">
        <v>10606</v>
      </c>
      <c r="FNE1" s="4" t="s">
        <v>10607</v>
      </c>
      <c r="FNF1" s="4" t="s">
        <v>10608</v>
      </c>
      <c r="FNG1" s="4" t="s">
        <v>10609</v>
      </c>
      <c r="FNH1" s="4" t="s">
        <v>10610</v>
      </c>
      <c r="FNI1" s="4" t="s">
        <v>10611</v>
      </c>
      <c r="FNJ1" s="4" t="s">
        <v>10612</v>
      </c>
      <c r="FNK1" s="4" t="s">
        <v>10613</v>
      </c>
      <c r="FNL1" s="4" t="s">
        <v>10614</v>
      </c>
      <c r="FNM1" s="4" t="s">
        <v>10615</v>
      </c>
      <c r="FNN1" s="4" t="s">
        <v>10616</v>
      </c>
      <c r="FNO1" s="4" t="s">
        <v>10617</v>
      </c>
      <c r="FNP1" s="4" t="s">
        <v>10618</v>
      </c>
      <c r="FNQ1" s="4" t="s">
        <v>10619</v>
      </c>
      <c r="FNR1" s="4" t="s">
        <v>10620</v>
      </c>
      <c r="FNS1" s="4" t="s">
        <v>10621</v>
      </c>
      <c r="FNT1" s="4" t="s">
        <v>10622</v>
      </c>
      <c r="FNU1" s="4" t="s">
        <v>10623</v>
      </c>
      <c r="FNV1" s="4" t="s">
        <v>10624</v>
      </c>
      <c r="FNW1" s="4" t="s">
        <v>10625</v>
      </c>
      <c r="FNX1" s="4" t="s">
        <v>10626</v>
      </c>
      <c r="FNY1" s="4" t="s">
        <v>10627</v>
      </c>
      <c r="FNZ1" s="4" t="s">
        <v>10628</v>
      </c>
      <c r="FOA1" s="4" t="s">
        <v>10629</v>
      </c>
      <c r="FOB1" s="4" t="s">
        <v>10630</v>
      </c>
      <c r="FOC1" s="4" t="s">
        <v>10631</v>
      </c>
      <c r="FOD1" s="4" t="s">
        <v>10632</v>
      </c>
      <c r="FOE1" s="4" t="s">
        <v>10633</v>
      </c>
      <c r="FOF1" s="4" t="s">
        <v>10634</v>
      </c>
      <c r="FOG1" s="4" t="s">
        <v>10635</v>
      </c>
      <c r="FOH1" s="4" t="s">
        <v>10636</v>
      </c>
      <c r="FOI1" s="4" t="s">
        <v>10637</v>
      </c>
      <c r="FOJ1" s="4" t="s">
        <v>10638</v>
      </c>
      <c r="FOK1" s="4" t="s">
        <v>10639</v>
      </c>
      <c r="FOL1" s="4" t="s">
        <v>10640</v>
      </c>
      <c r="FOM1" s="4" t="s">
        <v>10641</v>
      </c>
      <c r="FON1" s="4" t="s">
        <v>10642</v>
      </c>
      <c r="FOO1" s="4" t="s">
        <v>10643</v>
      </c>
      <c r="FOP1" s="4" t="s">
        <v>10644</v>
      </c>
      <c r="FOQ1" s="4" t="s">
        <v>10645</v>
      </c>
      <c r="FOR1" s="4" t="s">
        <v>10646</v>
      </c>
      <c r="FOS1" s="4" t="s">
        <v>10647</v>
      </c>
      <c r="FOT1" s="4" t="s">
        <v>10648</v>
      </c>
      <c r="FOU1" s="4" t="s">
        <v>10649</v>
      </c>
      <c r="FOV1" s="4" t="s">
        <v>10650</v>
      </c>
      <c r="FOW1" s="4" t="s">
        <v>10651</v>
      </c>
      <c r="FOX1" s="4" t="s">
        <v>10652</v>
      </c>
      <c r="FOY1" s="4" t="s">
        <v>10653</v>
      </c>
      <c r="FOZ1" s="4" t="s">
        <v>10654</v>
      </c>
      <c r="FPA1" s="4" t="s">
        <v>10655</v>
      </c>
      <c r="FPB1" s="4" t="s">
        <v>10656</v>
      </c>
      <c r="FPC1" s="4" t="s">
        <v>10657</v>
      </c>
      <c r="FPD1" s="4" t="s">
        <v>10658</v>
      </c>
      <c r="FPE1" s="4" t="s">
        <v>10659</v>
      </c>
      <c r="FPF1" s="4" t="s">
        <v>10660</v>
      </c>
      <c r="FPG1" s="4" t="s">
        <v>10661</v>
      </c>
      <c r="FPH1" s="4" t="s">
        <v>10662</v>
      </c>
      <c r="FPI1" s="4" t="s">
        <v>10663</v>
      </c>
      <c r="FPJ1" s="4" t="s">
        <v>10664</v>
      </c>
      <c r="FPK1" s="4" t="s">
        <v>10665</v>
      </c>
      <c r="FPL1" s="4" t="s">
        <v>10666</v>
      </c>
      <c r="FPM1" s="4" t="s">
        <v>10667</v>
      </c>
      <c r="FPN1" s="4" t="s">
        <v>10668</v>
      </c>
      <c r="FPO1" s="4" t="s">
        <v>10669</v>
      </c>
      <c r="FPP1" s="4" t="s">
        <v>10670</v>
      </c>
      <c r="FPQ1" s="4" t="s">
        <v>10671</v>
      </c>
      <c r="FPR1" s="4" t="s">
        <v>10672</v>
      </c>
      <c r="FPS1" s="4" t="s">
        <v>10673</v>
      </c>
      <c r="FPT1" s="4" t="s">
        <v>10674</v>
      </c>
      <c r="FPU1" s="4" t="s">
        <v>10675</v>
      </c>
      <c r="FPV1" s="4" t="s">
        <v>10676</v>
      </c>
      <c r="FPW1" s="4" t="s">
        <v>10677</v>
      </c>
      <c r="FPX1" s="4" t="s">
        <v>10678</v>
      </c>
      <c r="FPY1" s="4" t="s">
        <v>10679</v>
      </c>
      <c r="FPZ1" s="4" t="s">
        <v>10680</v>
      </c>
      <c r="FQA1" s="4" t="s">
        <v>10681</v>
      </c>
      <c r="FQB1" s="4" t="s">
        <v>10682</v>
      </c>
      <c r="FQC1" s="4" t="s">
        <v>10683</v>
      </c>
      <c r="FQD1" s="4" t="s">
        <v>10684</v>
      </c>
      <c r="FQE1" s="4" t="s">
        <v>10685</v>
      </c>
      <c r="FQF1" s="4" t="s">
        <v>10686</v>
      </c>
      <c r="FQG1" s="4" t="s">
        <v>10687</v>
      </c>
      <c r="FQH1" s="4" t="s">
        <v>10688</v>
      </c>
      <c r="FQI1" s="4" t="s">
        <v>10689</v>
      </c>
      <c r="FQJ1" s="4" t="s">
        <v>10690</v>
      </c>
      <c r="FQK1" s="4" t="s">
        <v>10691</v>
      </c>
      <c r="FQL1" s="4" t="s">
        <v>10692</v>
      </c>
      <c r="FQM1" s="4" t="s">
        <v>10693</v>
      </c>
      <c r="FQN1" s="4" t="s">
        <v>10694</v>
      </c>
      <c r="FQO1" s="4" t="s">
        <v>10695</v>
      </c>
      <c r="FQP1" s="4" t="s">
        <v>10696</v>
      </c>
      <c r="FQQ1" s="4" t="s">
        <v>10697</v>
      </c>
      <c r="FQR1" s="4" t="s">
        <v>10698</v>
      </c>
      <c r="FQS1" s="4" t="s">
        <v>10699</v>
      </c>
      <c r="FQT1" s="4" t="s">
        <v>10700</v>
      </c>
      <c r="FQU1" s="4" t="s">
        <v>10701</v>
      </c>
      <c r="FQV1" s="4" t="s">
        <v>10702</v>
      </c>
      <c r="FQW1" s="4" t="s">
        <v>10703</v>
      </c>
      <c r="FQX1" s="4" t="s">
        <v>10704</v>
      </c>
      <c r="FQY1" s="4" t="s">
        <v>10705</v>
      </c>
      <c r="FQZ1" s="4" t="s">
        <v>10706</v>
      </c>
      <c r="FRA1" s="4" t="s">
        <v>10707</v>
      </c>
      <c r="FRB1" s="4" t="s">
        <v>10708</v>
      </c>
      <c r="FRC1" s="4" t="s">
        <v>10709</v>
      </c>
      <c r="FRD1" s="4" t="s">
        <v>10710</v>
      </c>
      <c r="FRE1" s="4" t="s">
        <v>10711</v>
      </c>
      <c r="FRF1" s="4" t="s">
        <v>10712</v>
      </c>
      <c r="FRG1" s="4" t="s">
        <v>10713</v>
      </c>
      <c r="FRH1" s="4" t="s">
        <v>10714</v>
      </c>
      <c r="FRI1" s="4" t="s">
        <v>10715</v>
      </c>
      <c r="FRJ1" s="4" t="s">
        <v>10716</v>
      </c>
      <c r="FRK1" s="4" t="s">
        <v>10717</v>
      </c>
      <c r="FRL1" s="4" t="s">
        <v>10718</v>
      </c>
      <c r="FRM1" s="4" t="s">
        <v>10719</v>
      </c>
      <c r="FRN1" s="4" t="s">
        <v>10720</v>
      </c>
      <c r="FRO1" s="4" t="s">
        <v>10721</v>
      </c>
      <c r="FRP1" s="4" t="s">
        <v>10722</v>
      </c>
      <c r="FRQ1" s="4" t="s">
        <v>10723</v>
      </c>
      <c r="FRR1" s="4" t="s">
        <v>10724</v>
      </c>
      <c r="FRS1" s="4" t="s">
        <v>10725</v>
      </c>
      <c r="FRT1" s="4" t="s">
        <v>10726</v>
      </c>
      <c r="FRU1" s="4" t="s">
        <v>10727</v>
      </c>
      <c r="FRV1" s="4" t="s">
        <v>10728</v>
      </c>
      <c r="FRW1" s="4" t="s">
        <v>10729</v>
      </c>
      <c r="FRX1" s="4" t="s">
        <v>10730</v>
      </c>
      <c r="FRY1" s="4" t="s">
        <v>10731</v>
      </c>
      <c r="FRZ1" s="4" t="s">
        <v>10732</v>
      </c>
      <c r="FSA1" s="4" t="s">
        <v>10733</v>
      </c>
      <c r="FSB1" s="4" t="s">
        <v>10734</v>
      </c>
      <c r="FSC1" s="4" t="s">
        <v>10735</v>
      </c>
      <c r="FSD1" s="4" t="s">
        <v>10736</v>
      </c>
      <c r="FSE1" s="4" t="s">
        <v>10737</v>
      </c>
      <c r="FSF1" s="4" t="s">
        <v>10738</v>
      </c>
      <c r="FSG1" s="4" t="s">
        <v>10739</v>
      </c>
      <c r="FSH1" s="4" t="s">
        <v>10740</v>
      </c>
      <c r="FSI1" s="4" t="s">
        <v>10741</v>
      </c>
      <c r="FSJ1" s="4" t="s">
        <v>10742</v>
      </c>
      <c r="FSK1" s="4" t="s">
        <v>10743</v>
      </c>
      <c r="FSL1" s="4" t="s">
        <v>10744</v>
      </c>
      <c r="FSM1" s="4" t="s">
        <v>10745</v>
      </c>
      <c r="FSN1" s="4" t="s">
        <v>10746</v>
      </c>
      <c r="FSO1" s="4" t="s">
        <v>10747</v>
      </c>
      <c r="FSP1" s="4" t="s">
        <v>10748</v>
      </c>
      <c r="FSQ1" s="4" t="s">
        <v>10749</v>
      </c>
      <c r="FSR1" s="4" t="s">
        <v>10750</v>
      </c>
      <c r="FSS1" s="4" t="s">
        <v>10751</v>
      </c>
      <c r="FST1" s="4" t="s">
        <v>10752</v>
      </c>
      <c r="FSU1" s="4" t="s">
        <v>10753</v>
      </c>
      <c r="FSV1" s="4" t="s">
        <v>10754</v>
      </c>
      <c r="FSW1" s="4" t="s">
        <v>10755</v>
      </c>
      <c r="FSX1" s="4" t="s">
        <v>10756</v>
      </c>
      <c r="FSY1" s="4" t="s">
        <v>10757</v>
      </c>
      <c r="FSZ1" s="4" t="s">
        <v>10758</v>
      </c>
      <c r="FTA1" s="4" t="s">
        <v>10759</v>
      </c>
      <c r="FTB1" s="4" t="s">
        <v>10760</v>
      </c>
      <c r="FTC1" s="4" t="s">
        <v>10761</v>
      </c>
      <c r="FTD1" s="4" t="s">
        <v>10762</v>
      </c>
      <c r="FTE1" s="4" t="s">
        <v>10763</v>
      </c>
      <c r="FTF1" s="4" t="s">
        <v>10764</v>
      </c>
      <c r="FTG1" s="4" t="s">
        <v>10765</v>
      </c>
      <c r="FTH1" s="4" t="s">
        <v>10766</v>
      </c>
      <c r="FTI1" s="4" t="s">
        <v>10767</v>
      </c>
      <c r="FTJ1" s="4" t="s">
        <v>10768</v>
      </c>
      <c r="FTK1" s="4" t="s">
        <v>10769</v>
      </c>
      <c r="FTL1" s="4" t="s">
        <v>10770</v>
      </c>
      <c r="FTM1" s="4" t="s">
        <v>10771</v>
      </c>
      <c r="FTN1" s="4" t="s">
        <v>10772</v>
      </c>
      <c r="FTO1" s="4" t="s">
        <v>10773</v>
      </c>
      <c r="FTP1" s="4" t="s">
        <v>10774</v>
      </c>
      <c r="FTQ1" s="4" t="s">
        <v>10775</v>
      </c>
      <c r="FTR1" s="4" t="s">
        <v>10776</v>
      </c>
      <c r="FTS1" s="4" t="s">
        <v>10777</v>
      </c>
      <c r="FTT1" s="4" t="s">
        <v>10778</v>
      </c>
      <c r="FTU1" s="4" t="s">
        <v>10779</v>
      </c>
      <c r="FTV1" s="4" t="s">
        <v>10780</v>
      </c>
      <c r="FTW1" s="4" t="s">
        <v>10781</v>
      </c>
      <c r="FTX1" s="4" t="s">
        <v>10782</v>
      </c>
      <c r="FTY1" s="4" t="s">
        <v>10783</v>
      </c>
      <c r="FTZ1" s="4" t="s">
        <v>10784</v>
      </c>
      <c r="FUA1" s="4" t="s">
        <v>10785</v>
      </c>
      <c r="FUB1" s="4" t="s">
        <v>10786</v>
      </c>
      <c r="FUC1" s="4" t="s">
        <v>10787</v>
      </c>
      <c r="FUD1" s="4" t="s">
        <v>10788</v>
      </c>
      <c r="FUE1" s="4" t="s">
        <v>10789</v>
      </c>
      <c r="FUF1" s="4" t="s">
        <v>10790</v>
      </c>
      <c r="FUG1" s="4" t="s">
        <v>10791</v>
      </c>
      <c r="FUH1" s="4" t="s">
        <v>10792</v>
      </c>
      <c r="FUI1" s="4" t="s">
        <v>10793</v>
      </c>
      <c r="FUJ1" s="4" t="s">
        <v>10794</v>
      </c>
      <c r="FUK1" s="4" t="s">
        <v>10795</v>
      </c>
      <c r="FUL1" s="4" t="s">
        <v>10796</v>
      </c>
      <c r="FUM1" s="4" t="s">
        <v>10797</v>
      </c>
      <c r="FUN1" s="4" t="s">
        <v>10798</v>
      </c>
      <c r="FUO1" s="4" t="s">
        <v>10799</v>
      </c>
      <c r="FUP1" s="4" t="s">
        <v>10800</v>
      </c>
      <c r="FUQ1" s="4" t="s">
        <v>10801</v>
      </c>
      <c r="FUR1" s="4" t="s">
        <v>10802</v>
      </c>
      <c r="FUS1" s="4" t="s">
        <v>10803</v>
      </c>
      <c r="FUT1" s="4" t="s">
        <v>10804</v>
      </c>
      <c r="FUU1" s="4" t="s">
        <v>10805</v>
      </c>
      <c r="FUV1" s="4" t="s">
        <v>10806</v>
      </c>
      <c r="FUW1" s="4" t="s">
        <v>10807</v>
      </c>
      <c r="FUX1" s="4" t="s">
        <v>10808</v>
      </c>
      <c r="FUY1" s="4" t="s">
        <v>10809</v>
      </c>
      <c r="FUZ1" s="4" t="s">
        <v>10810</v>
      </c>
      <c r="FVA1" s="4" t="s">
        <v>10811</v>
      </c>
      <c r="FVB1" s="4" t="s">
        <v>10812</v>
      </c>
      <c r="FVC1" s="4" t="s">
        <v>10813</v>
      </c>
      <c r="FVD1" s="4" t="s">
        <v>10814</v>
      </c>
      <c r="FVE1" s="4" t="s">
        <v>10815</v>
      </c>
      <c r="FVF1" s="4" t="s">
        <v>10816</v>
      </c>
      <c r="FVG1" s="4" t="s">
        <v>10817</v>
      </c>
      <c r="FVH1" s="4" t="s">
        <v>10818</v>
      </c>
      <c r="FVI1" s="4" t="s">
        <v>10819</v>
      </c>
      <c r="FVJ1" s="4" t="s">
        <v>10820</v>
      </c>
      <c r="FVK1" s="4" t="s">
        <v>10821</v>
      </c>
      <c r="FVL1" s="4" t="s">
        <v>10822</v>
      </c>
      <c r="FVM1" s="4" t="s">
        <v>10823</v>
      </c>
      <c r="FVN1" s="4" t="s">
        <v>10824</v>
      </c>
      <c r="FVO1" s="4" t="s">
        <v>10825</v>
      </c>
      <c r="FVP1" s="4" t="s">
        <v>10826</v>
      </c>
      <c r="FVQ1" s="4" t="s">
        <v>10827</v>
      </c>
      <c r="FVR1" s="4" t="s">
        <v>10828</v>
      </c>
      <c r="FVS1" s="4" t="s">
        <v>10829</v>
      </c>
      <c r="FVT1" s="4" t="s">
        <v>10830</v>
      </c>
      <c r="FVU1" s="4" t="s">
        <v>10831</v>
      </c>
      <c r="FVV1" s="4" t="s">
        <v>10832</v>
      </c>
      <c r="FVW1" s="4" t="s">
        <v>10833</v>
      </c>
      <c r="FVX1" s="4" t="s">
        <v>10834</v>
      </c>
      <c r="FVY1" s="4" t="s">
        <v>10835</v>
      </c>
      <c r="FVZ1" s="4" t="s">
        <v>10836</v>
      </c>
      <c r="FWA1" s="4" t="s">
        <v>10837</v>
      </c>
      <c r="FWB1" s="4" t="s">
        <v>10838</v>
      </c>
      <c r="FWC1" s="4" t="s">
        <v>10839</v>
      </c>
      <c r="FWD1" s="4" t="s">
        <v>10840</v>
      </c>
      <c r="FWE1" s="4" t="s">
        <v>10841</v>
      </c>
      <c r="FWF1" s="4" t="s">
        <v>10842</v>
      </c>
      <c r="FWG1" s="4" t="s">
        <v>10843</v>
      </c>
      <c r="FWH1" s="4" t="s">
        <v>10844</v>
      </c>
      <c r="FWI1" s="4" t="s">
        <v>10845</v>
      </c>
      <c r="FWJ1" s="4" t="s">
        <v>10846</v>
      </c>
      <c r="FWK1" s="4" t="s">
        <v>10847</v>
      </c>
      <c r="FWL1" s="4" t="s">
        <v>10848</v>
      </c>
      <c r="FWM1" s="4" t="s">
        <v>10849</v>
      </c>
      <c r="FWN1" s="4" t="s">
        <v>10850</v>
      </c>
      <c r="FWO1" s="4" t="s">
        <v>10851</v>
      </c>
      <c r="FWP1" s="4" t="s">
        <v>10852</v>
      </c>
      <c r="FWQ1" s="4" t="s">
        <v>10853</v>
      </c>
      <c r="FWR1" s="4" t="s">
        <v>10854</v>
      </c>
      <c r="FWS1" s="4" t="s">
        <v>10855</v>
      </c>
      <c r="FWT1" s="4" t="s">
        <v>10856</v>
      </c>
      <c r="FWU1" s="4" t="s">
        <v>10857</v>
      </c>
      <c r="FWV1" s="4" t="s">
        <v>10858</v>
      </c>
      <c r="FWW1" s="4" t="s">
        <v>10859</v>
      </c>
      <c r="FWX1" s="4" t="s">
        <v>10860</v>
      </c>
      <c r="FWY1" s="4" t="s">
        <v>10861</v>
      </c>
      <c r="FWZ1" s="4" t="s">
        <v>10862</v>
      </c>
      <c r="FXA1" s="4" t="s">
        <v>10863</v>
      </c>
      <c r="FXB1" s="4" t="s">
        <v>10864</v>
      </c>
      <c r="FXC1" s="4" t="s">
        <v>10865</v>
      </c>
      <c r="FXD1" s="4" t="s">
        <v>10866</v>
      </c>
      <c r="FXE1" s="4" t="s">
        <v>10867</v>
      </c>
      <c r="FXF1" s="4" t="s">
        <v>10868</v>
      </c>
      <c r="FXG1" s="4" t="s">
        <v>10869</v>
      </c>
      <c r="FXH1" s="4" t="s">
        <v>10870</v>
      </c>
      <c r="FXI1" s="4" t="s">
        <v>10871</v>
      </c>
      <c r="FXJ1" s="4" t="s">
        <v>10872</v>
      </c>
      <c r="FXK1" s="4" t="s">
        <v>10873</v>
      </c>
      <c r="FXL1" s="4" t="s">
        <v>10874</v>
      </c>
      <c r="FXM1" s="4" t="s">
        <v>10875</v>
      </c>
      <c r="FXN1" s="4" t="s">
        <v>10876</v>
      </c>
      <c r="FXO1" s="4" t="s">
        <v>10877</v>
      </c>
      <c r="FXP1" s="4" t="s">
        <v>10878</v>
      </c>
      <c r="FXQ1" s="4" t="s">
        <v>10879</v>
      </c>
      <c r="FXR1" s="4" t="s">
        <v>10880</v>
      </c>
      <c r="FXS1" s="4" t="s">
        <v>10881</v>
      </c>
      <c r="FXT1" s="4" t="s">
        <v>10882</v>
      </c>
      <c r="FXU1" s="4" t="s">
        <v>10883</v>
      </c>
      <c r="FXV1" s="4" t="s">
        <v>10884</v>
      </c>
      <c r="FXW1" s="4" t="s">
        <v>10885</v>
      </c>
      <c r="FXX1" s="4" t="s">
        <v>10886</v>
      </c>
      <c r="FXY1" s="4" t="s">
        <v>10887</v>
      </c>
      <c r="FXZ1" s="4" t="s">
        <v>10888</v>
      </c>
      <c r="FYA1" s="4" t="s">
        <v>10889</v>
      </c>
      <c r="FYB1" s="4" t="s">
        <v>10890</v>
      </c>
      <c r="FYC1" s="4" t="s">
        <v>10891</v>
      </c>
      <c r="FYD1" s="4" t="s">
        <v>10892</v>
      </c>
      <c r="FYE1" s="4" t="s">
        <v>10893</v>
      </c>
      <c r="FYF1" s="4" t="s">
        <v>10894</v>
      </c>
      <c r="FYG1" s="4" t="s">
        <v>10895</v>
      </c>
      <c r="FYH1" s="4" t="s">
        <v>10896</v>
      </c>
      <c r="FYI1" s="4" t="s">
        <v>10897</v>
      </c>
      <c r="FYJ1" s="4" t="s">
        <v>10898</v>
      </c>
      <c r="FYK1" s="4" t="s">
        <v>10899</v>
      </c>
      <c r="FYL1" s="4" t="s">
        <v>10900</v>
      </c>
      <c r="FYM1" s="4" t="s">
        <v>10901</v>
      </c>
      <c r="FYN1" s="4" t="s">
        <v>10902</v>
      </c>
      <c r="FYO1" s="4" t="s">
        <v>10903</v>
      </c>
      <c r="FYP1" s="4" t="s">
        <v>10904</v>
      </c>
      <c r="FYQ1" s="4" t="s">
        <v>10905</v>
      </c>
      <c r="FYR1" s="4" t="s">
        <v>10906</v>
      </c>
      <c r="FYS1" s="4" t="s">
        <v>10907</v>
      </c>
      <c r="FYT1" s="4" t="s">
        <v>10908</v>
      </c>
      <c r="FYU1" s="4" t="s">
        <v>10909</v>
      </c>
      <c r="FYV1" s="4" t="s">
        <v>10910</v>
      </c>
      <c r="FYW1" s="4" t="s">
        <v>10911</v>
      </c>
      <c r="FYX1" s="4" t="s">
        <v>10912</v>
      </c>
      <c r="FYY1" s="4" t="s">
        <v>10913</v>
      </c>
      <c r="FYZ1" s="4" t="s">
        <v>10914</v>
      </c>
      <c r="FZA1" s="4" t="s">
        <v>10915</v>
      </c>
      <c r="FZB1" s="4" t="s">
        <v>10916</v>
      </c>
      <c r="FZC1" s="4" t="s">
        <v>10917</v>
      </c>
      <c r="FZD1" s="4" t="s">
        <v>10918</v>
      </c>
      <c r="FZE1" s="4" t="s">
        <v>10919</v>
      </c>
      <c r="FZF1" s="4" t="s">
        <v>10920</v>
      </c>
      <c r="FZG1" s="4" t="s">
        <v>10921</v>
      </c>
      <c r="FZH1" s="4" t="s">
        <v>10922</v>
      </c>
      <c r="FZI1" s="4" t="s">
        <v>10923</v>
      </c>
      <c r="FZJ1" s="4" t="s">
        <v>10924</v>
      </c>
      <c r="FZK1" s="4" t="s">
        <v>10925</v>
      </c>
      <c r="FZL1" s="4" t="s">
        <v>10926</v>
      </c>
      <c r="FZM1" s="4" t="s">
        <v>10927</v>
      </c>
      <c r="FZN1" s="4" t="s">
        <v>10928</v>
      </c>
      <c r="FZO1" s="4" t="s">
        <v>10929</v>
      </c>
      <c r="FZP1" s="4" t="s">
        <v>10930</v>
      </c>
      <c r="FZQ1" s="4" t="s">
        <v>10931</v>
      </c>
      <c r="FZR1" s="4" t="s">
        <v>10932</v>
      </c>
      <c r="FZS1" s="4" t="s">
        <v>10933</v>
      </c>
      <c r="FZT1" s="4" t="s">
        <v>10934</v>
      </c>
      <c r="FZU1" s="4" t="s">
        <v>10935</v>
      </c>
      <c r="FZV1" s="4" t="s">
        <v>10936</v>
      </c>
      <c r="FZW1" s="4" t="s">
        <v>10937</v>
      </c>
      <c r="FZX1" s="4" t="s">
        <v>10938</v>
      </c>
      <c r="FZY1" s="4" t="s">
        <v>10939</v>
      </c>
      <c r="FZZ1" s="4" t="s">
        <v>10940</v>
      </c>
      <c r="GAA1" s="4" t="s">
        <v>10941</v>
      </c>
      <c r="GAB1" s="4" t="s">
        <v>10942</v>
      </c>
      <c r="GAC1" s="4" t="s">
        <v>10943</v>
      </c>
      <c r="GAD1" s="4" t="s">
        <v>10944</v>
      </c>
      <c r="GAE1" s="4" t="s">
        <v>10945</v>
      </c>
      <c r="GAF1" s="4" t="s">
        <v>10946</v>
      </c>
      <c r="GAG1" s="4" t="s">
        <v>10947</v>
      </c>
      <c r="GAH1" s="4" t="s">
        <v>10948</v>
      </c>
      <c r="GAI1" s="4" t="s">
        <v>10949</v>
      </c>
      <c r="GAJ1" s="4" t="s">
        <v>10950</v>
      </c>
      <c r="GAK1" s="4" t="s">
        <v>10951</v>
      </c>
      <c r="GAL1" s="4" t="s">
        <v>10952</v>
      </c>
      <c r="GAM1" s="4" t="s">
        <v>10953</v>
      </c>
      <c r="GAN1" s="4" t="s">
        <v>10954</v>
      </c>
      <c r="GAO1" s="4" t="s">
        <v>10955</v>
      </c>
      <c r="GAP1" s="4" t="s">
        <v>10956</v>
      </c>
      <c r="GAQ1" s="4" t="s">
        <v>10957</v>
      </c>
      <c r="GAR1" s="4" t="s">
        <v>10958</v>
      </c>
      <c r="GAS1" s="4" t="s">
        <v>10959</v>
      </c>
      <c r="GAT1" s="4" t="s">
        <v>10960</v>
      </c>
      <c r="GAU1" s="4" t="s">
        <v>10961</v>
      </c>
      <c r="GAV1" s="4" t="s">
        <v>10962</v>
      </c>
      <c r="GAW1" s="4" t="s">
        <v>10963</v>
      </c>
      <c r="GAX1" s="4" t="s">
        <v>10964</v>
      </c>
      <c r="GAY1" s="4" t="s">
        <v>10965</v>
      </c>
      <c r="GAZ1" s="4" t="s">
        <v>10966</v>
      </c>
      <c r="GBA1" s="4" t="s">
        <v>10967</v>
      </c>
      <c r="GBB1" s="4" t="s">
        <v>10968</v>
      </c>
      <c r="GBC1" s="4" t="s">
        <v>10969</v>
      </c>
      <c r="GBD1" s="4" t="s">
        <v>10970</v>
      </c>
      <c r="GBE1" s="4" t="s">
        <v>10971</v>
      </c>
      <c r="GBF1" s="4" t="s">
        <v>10972</v>
      </c>
      <c r="GBG1" s="4" t="s">
        <v>10973</v>
      </c>
      <c r="GBH1" s="4" t="s">
        <v>10974</v>
      </c>
      <c r="GBI1" s="4" t="s">
        <v>10975</v>
      </c>
      <c r="GBJ1" s="4" t="s">
        <v>10976</v>
      </c>
      <c r="GBK1" s="4" t="s">
        <v>10977</v>
      </c>
      <c r="GBL1" s="4" t="s">
        <v>10978</v>
      </c>
      <c r="GBM1" s="4" t="s">
        <v>10979</v>
      </c>
      <c r="GBN1" s="4" t="s">
        <v>10980</v>
      </c>
      <c r="GBO1" s="4" t="s">
        <v>10981</v>
      </c>
      <c r="GBP1" s="4" t="s">
        <v>10982</v>
      </c>
      <c r="GBQ1" s="4" t="s">
        <v>10983</v>
      </c>
      <c r="GBR1" s="4" t="s">
        <v>10984</v>
      </c>
      <c r="GBS1" s="4" t="s">
        <v>10985</v>
      </c>
      <c r="GBT1" s="4" t="s">
        <v>10986</v>
      </c>
      <c r="GBU1" s="4" t="s">
        <v>10987</v>
      </c>
      <c r="GBV1" s="4" t="s">
        <v>10988</v>
      </c>
      <c r="GBW1" s="4" t="s">
        <v>10989</v>
      </c>
      <c r="GBX1" s="4" t="s">
        <v>10990</v>
      </c>
      <c r="GBY1" s="4" t="s">
        <v>10991</v>
      </c>
      <c r="GBZ1" s="4" t="s">
        <v>10992</v>
      </c>
      <c r="GCA1" s="4" t="s">
        <v>10993</v>
      </c>
      <c r="GCB1" s="4" t="s">
        <v>10994</v>
      </c>
      <c r="GCC1" s="4" t="s">
        <v>10995</v>
      </c>
      <c r="GCD1" s="4" t="s">
        <v>10996</v>
      </c>
      <c r="GCE1" s="4" t="s">
        <v>10997</v>
      </c>
      <c r="GCF1" s="4" t="s">
        <v>10998</v>
      </c>
      <c r="GCG1" s="4" t="s">
        <v>10999</v>
      </c>
      <c r="GCH1" s="4" t="s">
        <v>11000</v>
      </c>
      <c r="GCI1" s="4" t="s">
        <v>11001</v>
      </c>
      <c r="GCJ1" s="4" t="s">
        <v>11002</v>
      </c>
      <c r="GCK1" s="4" t="s">
        <v>11003</v>
      </c>
      <c r="GCL1" s="4" t="s">
        <v>11004</v>
      </c>
      <c r="GCM1" s="4" t="s">
        <v>11005</v>
      </c>
      <c r="GCN1" s="4" t="s">
        <v>11006</v>
      </c>
      <c r="GCO1" s="4" t="s">
        <v>11007</v>
      </c>
      <c r="GCP1" s="4" t="s">
        <v>11008</v>
      </c>
      <c r="GCQ1" s="4" t="s">
        <v>11009</v>
      </c>
      <c r="GCR1" s="4" t="s">
        <v>11010</v>
      </c>
      <c r="GCS1" s="4" t="s">
        <v>11011</v>
      </c>
      <c r="GCT1" s="4" t="s">
        <v>11012</v>
      </c>
      <c r="GCU1" s="4" t="s">
        <v>11013</v>
      </c>
      <c r="GCV1" s="4" t="s">
        <v>11014</v>
      </c>
      <c r="GCW1" s="4" t="s">
        <v>11015</v>
      </c>
      <c r="GCX1" s="4" t="s">
        <v>11016</v>
      </c>
      <c r="GCY1" s="4" t="s">
        <v>11017</v>
      </c>
      <c r="GCZ1" s="4" t="s">
        <v>11018</v>
      </c>
      <c r="GDA1" s="4" t="s">
        <v>11019</v>
      </c>
      <c r="GDB1" s="4" t="s">
        <v>11020</v>
      </c>
      <c r="GDC1" s="4" t="s">
        <v>11021</v>
      </c>
      <c r="GDD1" s="4" t="s">
        <v>11022</v>
      </c>
      <c r="GDE1" s="4" t="s">
        <v>11023</v>
      </c>
      <c r="GDF1" s="4" t="s">
        <v>11024</v>
      </c>
      <c r="GDG1" s="4" t="s">
        <v>11025</v>
      </c>
      <c r="GDH1" s="4" t="s">
        <v>11026</v>
      </c>
      <c r="GDI1" s="4" t="s">
        <v>11027</v>
      </c>
      <c r="GDJ1" s="4" t="s">
        <v>11028</v>
      </c>
      <c r="GDK1" s="4" t="s">
        <v>11029</v>
      </c>
      <c r="GDL1" s="4" t="s">
        <v>11030</v>
      </c>
      <c r="GDM1" s="4" t="s">
        <v>11031</v>
      </c>
      <c r="GDN1" s="4" t="s">
        <v>11032</v>
      </c>
      <c r="GDO1" s="4" t="s">
        <v>11033</v>
      </c>
      <c r="GDP1" s="4" t="s">
        <v>11034</v>
      </c>
      <c r="GDQ1" s="4" t="s">
        <v>11035</v>
      </c>
      <c r="GDR1" s="4" t="s">
        <v>11036</v>
      </c>
      <c r="GDS1" s="4" t="s">
        <v>11037</v>
      </c>
      <c r="GDT1" s="4" t="s">
        <v>11038</v>
      </c>
      <c r="GDU1" s="4" t="s">
        <v>11039</v>
      </c>
      <c r="GDV1" s="4" t="s">
        <v>11040</v>
      </c>
      <c r="GDW1" s="4" t="s">
        <v>11041</v>
      </c>
      <c r="GDX1" s="4" t="s">
        <v>11042</v>
      </c>
      <c r="GDY1" s="4" t="s">
        <v>11043</v>
      </c>
      <c r="GDZ1" s="4" t="s">
        <v>11044</v>
      </c>
      <c r="GEA1" s="4" t="s">
        <v>11045</v>
      </c>
      <c r="GEB1" s="4" t="s">
        <v>11046</v>
      </c>
      <c r="GEC1" s="4" t="s">
        <v>11047</v>
      </c>
      <c r="GED1" s="4" t="s">
        <v>11048</v>
      </c>
      <c r="GEE1" s="4" t="s">
        <v>11049</v>
      </c>
      <c r="GEF1" s="4" t="s">
        <v>11050</v>
      </c>
      <c r="GEG1" s="4" t="s">
        <v>11051</v>
      </c>
      <c r="GEH1" s="4" t="s">
        <v>11052</v>
      </c>
      <c r="GEI1" s="4" t="s">
        <v>11053</v>
      </c>
      <c r="GEJ1" s="4" t="s">
        <v>11054</v>
      </c>
      <c r="GEK1" s="4" t="s">
        <v>11055</v>
      </c>
      <c r="GEL1" s="4" t="s">
        <v>11056</v>
      </c>
      <c r="GEM1" s="4" t="s">
        <v>11057</v>
      </c>
      <c r="GEN1" s="4" t="s">
        <v>11058</v>
      </c>
      <c r="GEO1" s="4" t="s">
        <v>11059</v>
      </c>
      <c r="GEP1" s="4" t="s">
        <v>11060</v>
      </c>
      <c r="GEQ1" s="4" t="s">
        <v>11061</v>
      </c>
      <c r="GER1" s="4" t="s">
        <v>11062</v>
      </c>
      <c r="GES1" s="4" t="s">
        <v>11063</v>
      </c>
      <c r="GET1" s="4" t="s">
        <v>11064</v>
      </c>
      <c r="GEU1" s="4" t="s">
        <v>11065</v>
      </c>
      <c r="GEV1" s="4" t="s">
        <v>11066</v>
      </c>
      <c r="GEW1" s="4" t="s">
        <v>11067</v>
      </c>
      <c r="GEX1" s="4" t="s">
        <v>11068</v>
      </c>
      <c r="GEY1" s="4" t="s">
        <v>11069</v>
      </c>
      <c r="GEZ1" s="4" t="s">
        <v>11070</v>
      </c>
      <c r="GFA1" s="4" t="s">
        <v>11071</v>
      </c>
      <c r="GFB1" s="4" t="s">
        <v>11072</v>
      </c>
      <c r="GFC1" s="4" t="s">
        <v>11073</v>
      </c>
      <c r="GFD1" s="4" t="s">
        <v>11074</v>
      </c>
      <c r="GFE1" s="4" t="s">
        <v>11075</v>
      </c>
      <c r="GFF1" s="4" t="s">
        <v>11076</v>
      </c>
      <c r="GFG1" s="4" t="s">
        <v>11077</v>
      </c>
      <c r="GFH1" s="4" t="s">
        <v>11078</v>
      </c>
      <c r="GFI1" s="4" t="s">
        <v>11079</v>
      </c>
      <c r="GFJ1" s="4" t="s">
        <v>11080</v>
      </c>
      <c r="GFK1" s="4" t="s">
        <v>11081</v>
      </c>
      <c r="GFL1" s="4" t="s">
        <v>11082</v>
      </c>
      <c r="GFM1" s="4" t="s">
        <v>11083</v>
      </c>
      <c r="GFN1" s="4" t="s">
        <v>11084</v>
      </c>
      <c r="GFO1" s="4" t="s">
        <v>11085</v>
      </c>
      <c r="GFP1" s="4" t="s">
        <v>11086</v>
      </c>
      <c r="GFQ1" s="4" t="s">
        <v>11087</v>
      </c>
      <c r="GFR1" s="4" t="s">
        <v>11088</v>
      </c>
      <c r="GFS1" s="4" t="s">
        <v>11089</v>
      </c>
      <c r="GFT1" s="4" t="s">
        <v>11090</v>
      </c>
      <c r="GFU1" s="4" t="s">
        <v>11091</v>
      </c>
      <c r="GFV1" s="4" t="s">
        <v>11092</v>
      </c>
      <c r="GFW1" s="4" t="s">
        <v>11093</v>
      </c>
      <c r="GFX1" s="4" t="s">
        <v>11094</v>
      </c>
      <c r="GFY1" s="4" t="s">
        <v>11095</v>
      </c>
      <c r="GFZ1" s="4" t="s">
        <v>11096</v>
      </c>
      <c r="GGA1" s="4" t="s">
        <v>11097</v>
      </c>
      <c r="GGB1" s="4" t="s">
        <v>11098</v>
      </c>
      <c r="GGC1" s="4" t="s">
        <v>11099</v>
      </c>
      <c r="GGD1" s="4" t="s">
        <v>11100</v>
      </c>
      <c r="GGE1" s="4" t="s">
        <v>11101</v>
      </c>
      <c r="GGF1" s="4" t="s">
        <v>11102</v>
      </c>
      <c r="GGG1" s="4" t="s">
        <v>11103</v>
      </c>
      <c r="GGH1" s="4" t="s">
        <v>11104</v>
      </c>
      <c r="GGI1" s="4" t="s">
        <v>11105</v>
      </c>
      <c r="GGJ1" s="4" t="s">
        <v>11106</v>
      </c>
      <c r="GGK1" s="4" t="s">
        <v>11107</v>
      </c>
      <c r="GGL1" s="4" t="s">
        <v>11108</v>
      </c>
      <c r="GGM1" s="4" t="s">
        <v>11109</v>
      </c>
      <c r="GGN1" s="4" t="s">
        <v>11110</v>
      </c>
      <c r="GGO1" s="4" t="s">
        <v>11111</v>
      </c>
      <c r="GGP1" s="4" t="s">
        <v>11112</v>
      </c>
      <c r="GGQ1" s="4" t="s">
        <v>11113</v>
      </c>
      <c r="GGR1" s="4" t="s">
        <v>11114</v>
      </c>
      <c r="GGS1" s="4" t="s">
        <v>11115</v>
      </c>
      <c r="GGT1" s="4" t="s">
        <v>11116</v>
      </c>
      <c r="GGU1" s="4" t="s">
        <v>11117</v>
      </c>
      <c r="GGV1" s="4" t="s">
        <v>11118</v>
      </c>
      <c r="GGW1" s="4" t="s">
        <v>11119</v>
      </c>
      <c r="GGX1" s="4" t="s">
        <v>11120</v>
      </c>
      <c r="GGY1" s="4" t="s">
        <v>11121</v>
      </c>
      <c r="GGZ1" s="4" t="s">
        <v>11122</v>
      </c>
      <c r="GHA1" s="4" t="s">
        <v>11123</v>
      </c>
      <c r="GHB1" s="4" t="s">
        <v>11124</v>
      </c>
      <c r="GHC1" s="4" t="s">
        <v>11125</v>
      </c>
      <c r="GHD1" s="4" t="s">
        <v>11126</v>
      </c>
      <c r="GHE1" s="4" t="s">
        <v>11127</v>
      </c>
      <c r="GHF1" s="4" t="s">
        <v>11128</v>
      </c>
      <c r="GHG1" s="4" t="s">
        <v>11129</v>
      </c>
      <c r="GHH1" s="4" t="s">
        <v>11130</v>
      </c>
      <c r="GHI1" s="4" t="s">
        <v>11131</v>
      </c>
      <c r="GHJ1" s="4" t="s">
        <v>11132</v>
      </c>
      <c r="GHK1" s="4" t="s">
        <v>11133</v>
      </c>
      <c r="GHL1" s="4" t="s">
        <v>11134</v>
      </c>
      <c r="GHM1" s="4" t="s">
        <v>11135</v>
      </c>
      <c r="GHN1" s="4" t="s">
        <v>11136</v>
      </c>
      <c r="GHO1" s="4" t="s">
        <v>11137</v>
      </c>
      <c r="GHP1" s="4" t="s">
        <v>11138</v>
      </c>
      <c r="GHQ1" s="4" t="s">
        <v>11139</v>
      </c>
      <c r="GHR1" s="4" t="s">
        <v>11140</v>
      </c>
      <c r="GHS1" s="4" t="s">
        <v>11141</v>
      </c>
      <c r="GHT1" s="4" t="s">
        <v>11142</v>
      </c>
      <c r="GHU1" s="4" t="s">
        <v>11143</v>
      </c>
      <c r="GHV1" s="4" t="s">
        <v>11144</v>
      </c>
      <c r="GHW1" s="4" t="s">
        <v>11145</v>
      </c>
      <c r="GHX1" s="4" t="s">
        <v>11146</v>
      </c>
      <c r="GHY1" s="4" t="s">
        <v>11147</v>
      </c>
      <c r="GHZ1" s="4" t="s">
        <v>11148</v>
      </c>
      <c r="GIA1" s="4" t="s">
        <v>11149</v>
      </c>
      <c r="GIB1" s="4" t="s">
        <v>11150</v>
      </c>
      <c r="GIC1" s="4" t="s">
        <v>11151</v>
      </c>
      <c r="GID1" s="4" t="s">
        <v>11152</v>
      </c>
      <c r="GIE1" s="4" t="s">
        <v>11153</v>
      </c>
      <c r="GIF1" s="4" t="s">
        <v>11154</v>
      </c>
      <c r="GIG1" s="4" t="s">
        <v>11155</v>
      </c>
      <c r="GIH1" s="4" t="s">
        <v>11156</v>
      </c>
      <c r="GII1" s="4" t="s">
        <v>11157</v>
      </c>
      <c r="GIJ1" s="4" t="s">
        <v>11158</v>
      </c>
      <c r="GIK1" s="4" t="s">
        <v>11159</v>
      </c>
      <c r="GIL1" s="4" t="s">
        <v>11160</v>
      </c>
      <c r="GIM1" s="4" t="s">
        <v>11161</v>
      </c>
      <c r="GIN1" s="4" t="s">
        <v>11162</v>
      </c>
      <c r="GIO1" s="4" t="s">
        <v>11163</v>
      </c>
      <c r="GIP1" s="4" t="s">
        <v>11164</v>
      </c>
      <c r="GIQ1" s="4" t="s">
        <v>11165</v>
      </c>
      <c r="GIR1" s="4" t="s">
        <v>11166</v>
      </c>
      <c r="GIS1" s="4" t="s">
        <v>11167</v>
      </c>
      <c r="GIT1" s="4" t="s">
        <v>11168</v>
      </c>
      <c r="GIU1" s="4" t="s">
        <v>11169</v>
      </c>
      <c r="GIV1" s="4" t="s">
        <v>11170</v>
      </c>
      <c r="GIW1" s="4" t="s">
        <v>11171</v>
      </c>
      <c r="GIX1" s="4" t="s">
        <v>11172</v>
      </c>
      <c r="GIY1" s="4" t="s">
        <v>11173</v>
      </c>
      <c r="GIZ1" s="4" t="s">
        <v>11174</v>
      </c>
      <c r="GJA1" s="4" t="s">
        <v>11175</v>
      </c>
      <c r="GJB1" s="4" t="s">
        <v>11176</v>
      </c>
      <c r="GJC1" s="4" t="s">
        <v>11177</v>
      </c>
      <c r="GJD1" s="4" t="s">
        <v>11178</v>
      </c>
      <c r="GJE1" s="4" t="s">
        <v>11179</v>
      </c>
      <c r="GJF1" s="4" t="s">
        <v>11180</v>
      </c>
      <c r="GJG1" s="4" t="s">
        <v>11181</v>
      </c>
      <c r="GJH1" s="4" t="s">
        <v>11182</v>
      </c>
      <c r="GJI1" s="4" t="s">
        <v>11183</v>
      </c>
      <c r="GJJ1" s="4" t="s">
        <v>11184</v>
      </c>
      <c r="GJK1" s="4" t="s">
        <v>11185</v>
      </c>
      <c r="GJL1" s="4" t="s">
        <v>11186</v>
      </c>
      <c r="GJM1" s="4" t="s">
        <v>11187</v>
      </c>
      <c r="GJN1" s="4" t="s">
        <v>11188</v>
      </c>
      <c r="GJO1" s="4" t="s">
        <v>11189</v>
      </c>
      <c r="GJP1" s="4" t="s">
        <v>11190</v>
      </c>
      <c r="GJQ1" s="4" t="s">
        <v>11191</v>
      </c>
      <c r="GJR1" s="4" t="s">
        <v>11192</v>
      </c>
      <c r="GJS1" s="4" t="s">
        <v>11193</v>
      </c>
      <c r="GJT1" s="4" t="s">
        <v>11194</v>
      </c>
      <c r="GJU1" s="4" t="s">
        <v>11195</v>
      </c>
      <c r="GJV1" s="4" t="s">
        <v>11196</v>
      </c>
      <c r="GJW1" s="4" t="s">
        <v>11197</v>
      </c>
      <c r="GJX1" s="4" t="s">
        <v>11198</v>
      </c>
      <c r="GJY1" s="4" t="s">
        <v>11199</v>
      </c>
      <c r="GJZ1" s="4" t="s">
        <v>11200</v>
      </c>
      <c r="GKA1" s="4" t="s">
        <v>11201</v>
      </c>
      <c r="GKB1" s="4" t="s">
        <v>11202</v>
      </c>
      <c r="GKC1" s="4" t="s">
        <v>11203</v>
      </c>
      <c r="GKD1" s="4" t="s">
        <v>11204</v>
      </c>
      <c r="GKE1" s="4" t="s">
        <v>11205</v>
      </c>
      <c r="GKF1" s="4" t="s">
        <v>11206</v>
      </c>
      <c r="GKG1" s="4" t="s">
        <v>11207</v>
      </c>
      <c r="GKH1" s="4" t="s">
        <v>11208</v>
      </c>
      <c r="GKI1" s="4" t="s">
        <v>11209</v>
      </c>
      <c r="GKJ1" s="4" t="s">
        <v>11210</v>
      </c>
      <c r="GKK1" s="4" t="s">
        <v>11211</v>
      </c>
      <c r="GKL1" s="4" t="s">
        <v>11212</v>
      </c>
      <c r="GKM1" s="4" t="s">
        <v>11213</v>
      </c>
      <c r="GKN1" s="4" t="s">
        <v>11214</v>
      </c>
      <c r="GKO1" s="4" t="s">
        <v>11215</v>
      </c>
      <c r="GKP1" s="4" t="s">
        <v>11216</v>
      </c>
      <c r="GKQ1" s="4" t="s">
        <v>11217</v>
      </c>
      <c r="GKR1" s="4" t="s">
        <v>11218</v>
      </c>
      <c r="GKS1" s="4" t="s">
        <v>11219</v>
      </c>
      <c r="GKT1" s="4" t="s">
        <v>11220</v>
      </c>
      <c r="GKU1" s="4" t="s">
        <v>11221</v>
      </c>
      <c r="GKV1" s="4" t="s">
        <v>11222</v>
      </c>
      <c r="GKW1" s="4" t="s">
        <v>11223</v>
      </c>
      <c r="GKX1" s="4" t="s">
        <v>11224</v>
      </c>
      <c r="GKY1" s="4" t="s">
        <v>11225</v>
      </c>
      <c r="GKZ1" s="4" t="s">
        <v>11226</v>
      </c>
      <c r="GLA1" s="4" t="s">
        <v>11227</v>
      </c>
      <c r="GLB1" s="4" t="s">
        <v>11228</v>
      </c>
      <c r="GLC1" s="4" t="s">
        <v>11229</v>
      </c>
      <c r="GLD1" s="4" t="s">
        <v>11230</v>
      </c>
      <c r="GLE1" s="4" t="s">
        <v>11231</v>
      </c>
      <c r="GLF1" s="4" t="s">
        <v>11232</v>
      </c>
      <c r="GLG1" s="4" t="s">
        <v>11233</v>
      </c>
      <c r="GLH1" s="4" t="s">
        <v>11234</v>
      </c>
      <c r="GLI1" s="4" t="s">
        <v>11235</v>
      </c>
      <c r="GLJ1" s="4" t="s">
        <v>11236</v>
      </c>
      <c r="GLK1" s="4" t="s">
        <v>11237</v>
      </c>
      <c r="GLL1" s="4" t="s">
        <v>11238</v>
      </c>
      <c r="GLM1" s="4" t="s">
        <v>11239</v>
      </c>
      <c r="GLN1" s="4" t="s">
        <v>11240</v>
      </c>
      <c r="GLO1" s="4" t="s">
        <v>11241</v>
      </c>
      <c r="GLP1" s="4" t="s">
        <v>11242</v>
      </c>
      <c r="GLQ1" s="4" t="s">
        <v>11243</v>
      </c>
      <c r="GLR1" s="4" t="s">
        <v>11244</v>
      </c>
      <c r="GLS1" s="4" t="s">
        <v>11245</v>
      </c>
      <c r="GLT1" s="4" t="s">
        <v>11246</v>
      </c>
      <c r="GLU1" s="4" t="s">
        <v>11247</v>
      </c>
      <c r="GLV1" s="4" t="s">
        <v>11248</v>
      </c>
      <c r="GLW1" s="4" t="s">
        <v>11249</v>
      </c>
      <c r="GLX1" s="4" t="s">
        <v>11250</v>
      </c>
      <c r="GLY1" s="4" t="s">
        <v>11251</v>
      </c>
      <c r="GLZ1" s="4" t="s">
        <v>11252</v>
      </c>
      <c r="GMA1" s="4" t="s">
        <v>11253</v>
      </c>
      <c r="GMB1" s="4" t="s">
        <v>11254</v>
      </c>
      <c r="GMC1" s="4" t="s">
        <v>11255</v>
      </c>
      <c r="GMD1" s="4" t="s">
        <v>11256</v>
      </c>
      <c r="GME1" s="4" t="s">
        <v>11257</v>
      </c>
      <c r="GMF1" s="4" t="s">
        <v>11258</v>
      </c>
      <c r="GMG1" s="4" t="s">
        <v>11259</v>
      </c>
      <c r="GMH1" s="4" t="s">
        <v>11260</v>
      </c>
      <c r="GMI1" s="4" t="s">
        <v>11261</v>
      </c>
      <c r="GMJ1" s="4" t="s">
        <v>11262</v>
      </c>
      <c r="GMK1" s="4" t="s">
        <v>11263</v>
      </c>
      <c r="GML1" s="4" t="s">
        <v>11264</v>
      </c>
      <c r="GMM1" s="4" t="s">
        <v>11265</v>
      </c>
      <c r="GMN1" s="4" t="s">
        <v>11266</v>
      </c>
      <c r="GMO1" s="4" t="s">
        <v>11267</v>
      </c>
      <c r="GMP1" s="4" t="s">
        <v>11268</v>
      </c>
      <c r="GMQ1" s="4" t="s">
        <v>11269</v>
      </c>
      <c r="GMR1" s="4" t="s">
        <v>11270</v>
      </c>
      <c r="GMS1" s="4" t="s">
        <v>11271</v>
      </c>
      <c r="GMT1" s="4" t="s">
        <v>11272</v>
      </c>
      <c r="GMU1" s="4" t="s">
        <v>11273</v>
      </c>
      <c r="GMV1" s="4" t="s">
        <v>11274</v>
      </c>
      <c r="GMW1" s="4" t="s">
        <v>11275</v>
      </c>
      <c r="GMX1" s="4" t="s">
        <v>11276</v>
      </c>
      <c r="GMY1" s="4" t="s">
        <v>11277</v>
      </c>
      <c r="GMZ1" s="4" t="s">
        <v>11278</v>
      </c>
      <c r="GNA1" s="4" t="s">
        <v>11279</v>
      </c>
      <c r="GNB1" s="4" t="s">
        <v>11280</v>
      </c>
      <c r="GNC1" s="4" t="s">
        <v>11281</v>
      </c>
      <c r="GND1" s="4" t="s">
        <v>11282</v>
      </c>
      <c r="GNE1" s="4" t="s">
        <v>11283</v>
      </c>
      <c r="GNF1" s="4" t="s">
        <v>11284</v>
      </c>
      <c r="GNG1" s="4" t="s">
        <v>11285</v>
      </c>
      <c r="GNH1" s="4" t="s">
        <v>11286</v>
      </c>
      <c r="GNI1" s="4" t="s">
        <v>11287</v>
      </c>
      <c r="GNJ1" s="4" t="s">
        <v>11288</v>
      </c>
      <c r="GNK1" s="4" t="s">
        <v>11289</v>
      </c>
      <c r="GNL1" s="4" t="s">
        <v>11290</v>
      </c>
      <c r="GNM1" s="4" t="s">
        <v>11291</v>
      </c>
      <c r="GNN1" s="4" t="s">
        <v>11292</v>
      </c>
      <c r="GNO1" s="4" t="s">
        <v>11293</v>
      </c>
      <c r="GNP1" s="4" t="s">
        <v>11294</v>
      </c>
      <c r="GNQ1" s="4" t="s">
        <v>11295</v>
      </c>
      <c r="GNR1" s="4" t="s">
        <v>11296</v>
      </c>
      <c r="GNS1" s="4" t="s">
        <v>11297</v>
      </c>
      <c r="GNT1" s="4" t="s">
        <v>11298</v>
      </c>
      <c r="GNU1" s="4" t="s">
        <v>11299</v>
      </c>
      <c r="GNV1" s="4" t="s">
        <v>11300</v>
      </c>
      <c r="GNW1" s="4" t="s">
        <v>11301</v>
      </c>
      <c r="GNX1" s="4" t="s">
        <v>11302</v>
      </c>
      <c r="GNY1" s="4" t="s">
        <v>11303</v>
      </c>
      <c r="GNZ1" s="4" t="s">
        <v>11304</v>
      </c>
      <c r="GOA1" s="4" t="s">
        <v>11305</v>
      </c>
      <c r="GOB1" s="4" t="s">
        <v>11306</v>
      </c>
      <c r="GOC1" s="4" t="s">
        <v>11307</v>
      </c>
      <c r="GOD1" s="4" t="s">
        <v>11308</v>
      </c>
      <c r="GOE1" s="4" t="s">
        <v>11309</v>
      </c>
      <c r="GOF1" s="4" t="s">
        <v>11310</v>
      </c>
      <c r="GOG1" s="4" t="s">
        <v>11311</v>
      </c>
      <c r="GOH1" s="4" t="s">
        <v>11312</v>
      </c>
      <c r="GOI1" s="4" t="s">
        <v>11313</v>
      </c>
      <c r="GOJ1" s="4" t="s">
        <v>11314</v>
      </c>
      <c r="GOK1" s="4" t="s">
        <v>11315</v>
      </c>
      <c r="GOL1" s="4" t="s">
        <v>11316</v>
      </c>
      <c r="GOM1" s="4" t="s">
        <v>11317</v>
      </c>
      <c r="GON1" s="4" t="s">
        <v>11318</v>
      </c>
      <c r="GOO1" s="4" t="s">
        <v>11319</v>
      </c>
      <c r="GOP1" s="4" t="s">
        <v>11320</v>
      </c>
      <c r="GOQ1" s="4" t="s">
        <v>11321</v>
      </c>
      <c r="GOR1" s="4" t="s">
        <v>11322</v>
      </c>
      <c r="GOS1" s="4" t="s">
        <v>11323</v>
      </c>
      <c r="GOT1" s="4" t="s">
        <v>11324</v>
      </c>
      <c r="GOU1" s="4" t="s">
        <v>11325</v>
      </c>
      <c r="GOV1" s="4" t="s">
        <v>11326</v>
      </c>
      <c r="GOW1" s="4" t="s">
        <v>11327</v>
      </c>
      <c r="GOX1" s="4" t="s">
        <v>11328</v>
      </c>
      <c r="GOY1" s="4" t="s">
        <v>11329</v>
      </c>
      <c r="GOZ1" s="4" t="s">
        <v>11330</v>
      </c>
      <c r="GPA1" s="4" t="s">
        <v>11331</v>
      </c>
      <c r="GPB1" s="4" t="s">
        <v>11332</v>
      </c>
      <c r="GPC1" s="4" t="s">
        <v>11333</v>
      </c>
      <c r="GPD1" s="4" t="s">
        <v>11334</v>
      </c>
      <c r="GPE1" s="4" t="s">
        <v>11335</v>
      </c>
      <c r="GPF1" s="4" t="s">
        <v>11336</v>
      </c>
      <c r="GPG1" s="4" t="s">
        <v>11337</v>
      </c>
      <c r="GPH1" s="4" t="s">
        <v>11338</v>
      </c>
      <c r="GPI1" s="4" t="s">
        <v>11339</v>
      </c>
      <c r="GPJ1" s="4" t="s">
        <v>11340</v>
      </c>
      <c r="GPK1" s="4" t="s">
        <v>11341</v>
      </c>
      <c r="GPL1" s="4" t="s">
        <v>11342</v>
      </c>
      <c r="GPM1" s="4" t="s">
        <v>11343</v>
      </c>
      <c r="GPN1" s="4" t="s">
        <v>11344</v>
      </c>
      <c r="GPO1" s="4" t="s">
        <v>11345</v>
      </c>
      <c r="GPP1" s="4" t="s">
        <v>11346</v>
      </c>
      <c r="GPQ1" s="4" t="s">
        <v>11347</v>
      </c>
      <c r="GPR1" s="4" t="s">
        <v>11348</v>
      </c>
      <c r="GPS1" s="4" t="s">
        <v>11349</v>
      </c>
      <c r="GPT1" s="4" t="s">
        <v>11350</v>
      </c>
      <c r="GPU1" s="4" t="s">
        <v>11351</v>
      </c>
      <c r="GPV1" s="4" t="s">
        <v>11352</v>
      </c>
      <c r="GPW1" s="4" t="s">
        <v>11353</v>
      </c>
      <c r="GPX1" s="4" t="s">
        <v>11354</v>
      </c>
      <c r="GPY1" s="4" t="s">
        <v>11355</v>
      </c>
      <c r="GPZ1" s="4" t="s">
        <v>11356</v>
      </c>
      <c r="GQA1" s="4" t="s">
        <v>11357</v>
      </c>
      <c r="GQB1" s="4" t="s">
        <v>11358</v>
      </c>
      <c r="GQC1" s="4" t="s">
        <v>11359</v>
      </c>
      <c r="GQD1" s="4" t="s">
        <v>11360</v>
      </c>
      <c r="GQE1" s="4" t="s">
        <v>11361</v>
      </c>
      <c r="GQF1" s="4" t="s">
        <v>11362</v>
      </c>
      <c r="GQG1" s="4" t="s">
        <v>11363</v>
      </c>
      <c r="GQH1" s="4" t="s">
        <v>11364</v>
      </c>
      <c r="GQI1" s="4" t="s">
        <v>11365</v>
      </c>
      <c r="GQJ1" s="4" t="s">
        <v>11366</v>
      </c>
      <c r="GQK1" s="4" t="s">
        <v>11367</v>
      </c>
      <c r="GQL1" s="4" t="s">
        <v>11368</v>
      </c>
      <c r="GQM1" s="4" t="s">
        <v>11369</v>
      </c>
      <c r="GQN1" s="4" t="s">
        <v>11370</v>
      </c>
      <c r="GQO1" s="4" t="s">
        <v>11371</v>
      </c>
      <c r="GQP1" s="4" t="s">
        <v>11372</v>
      </c>
      <c r="GQQ1" s="4" t="s">
        <v>11373</v>
      </c>
      <c r="GQR1" s="4" t="s">
        <v>11374</v>
      </c>
      <c r="GQS1" s="4" t="s">
        <v>11375</v>
      </c>
      <c r="GQT1" s="4" t="s">
        <v>11376</v>
      </c>
      <c r="GQU1" s="4" t="s">
        <v>11377</v>
      </c>
      <c r="GQV1" s="4" t="s">
        <v>11378</v>
      </c>
      <c r="GQW1" s="4" t="s">
        <v>11379</v>
      </c>
      <c r="GQX1" s="4" t="s">
        <v>11380</v>
      </c>
      <c r="GQY1" s="4" t="s">
        <v>11381</v>
      </c>
      <c r="GQZ1" s="4" t="s">
        <v>11382</v>
      </c>
      <c r="GRA1" s="4" t="s">
        <v>11383</v>
      </c>
      <c r="GRB1" s="4" t="s">
        <v>11384</v>
      </c>
      <c r="GRC1" s="4" t="s">
        <v>11385</v>
      </c>
      <c r="GRD1" s="4" t="s">
        <v>11386</v>
      </c>
      <c r="GRE1" s="4" t="s">
        <v>11387</v>
      </c>
      <c r="GRF1" s="4" t="s">
        <v>11388</v>
      </c>
      <c r="GRG1" s="4" t="s">
        <v>11389</v>
      </c>
      <c r="GRH1" s="4" t="s">
        <v>11390</v>
      </c>
      <c r="GRI1" s="4" t="s">
        <v>11391</v>
      </c>
      <c r="GRJ1" s="4" t="s">
        <v>11392</v>
      </c>
      <c r="GRK1" s="4" t="s">
        <v>11393</v>
      </c>
      <c r="GRL1" s="4" t="s">
        <v>11394</v>
      </c>
      <c r="GRM1" s="4" t="s">
        <v>11395</v>
      </c>
      <c r="GRN1" s="4" t="s">
        <v>11396</v>
      </c>
      <c r="GRO1" s="4" t="s">
        <v>11397</v>
      </c>
      <c r="GRP1" s="4" t="s">
        <v>11398</v>
      </c>
      <c r="GRQ1" s="4" t="s">
        <v>11399</v>
      </c>
      <c r="GRR1" s="4" t="s">
        <v>11400</v>
      </c>
      <c r="GRS1" s="4" t="s">
        <v>11401</v>
      </c>
      <c r="GRT1" s="4" t="s">
        <v>11402</v>
      </c>
      <c r="GRU1" s="4" t="s">
        <v>11403</v>
      </c>
      <c r="GRV1" s="4" t="s">
        <v>11404</v>
      </c>
      <c r="GRW1" s="4" t="s">
        <v>11405</v>
      </c>
      <c r="GRX1" s="4" t="s">
        <v>11406</v>
      </c>
      <c r="GRY1" s="4" t="s">
        <v>11407</v>
      </c>
      <c r="GRZ1" s="4" t="s">
        <v>11408</v>
      </c>
      <c r="GSA1" s="4" t="s">
        <v>11409</v>
      </c>
      <c r="GSB1" s="4" t="s">
        <v>11410</v>
      </c>
      <c r="GSC1" s="4" t="s">
        <v>11411</v>
      </c>
      <c r="GSD1" s="4" t="s">
        <v>11412</v>
      </c>
      <c r="GSE1" s="4" t="s">
        <v>11413</v>
      </c>
      <c r="GSF1" s="4" t="s">
        <v>11414</v>
      </c>
      <c r="GSG1" s="4" t="s">
        <v>11415</v>
      </c>
      <c r="GSH1" s="4" t="s">
        <v>11416</v>
      </c>
      <c r="GSI1" s="4" t="s">
        <v>11417</v>
      </c>
      <c r="GSJ1" s="4" t="s">
        <v>11418</v>
      </c>
      <c r="GSK1" s="4" t="s">
        <v>11419</v>
      </c>
      <c r="GSL1" s="4" t="s">
        <v>11420</v>
      </c>
      <c r="GSM1" s="4" t="s">
        <v>11421</v>
      </c>
      <c r="GSN1" s="4" t="s">
        <v>11422</v>
      </c>
      <c r="GSO1" s="4" t="s">
        <v>11423</v>
      </c>
      <c r="GSP1" s="4" t="s">
        <v>11424</v>
      </c>
      <c r="GSQ1" s="4" t="s">
        <v>11425</v>
      </c>
      <c r="GSR1" s="4" t="s">
        <v>11426</v>
      </c>
      <c r="GSS1" s="4" t="s">
        <v>11427</v>
      </c>
      <c r="GST1" s="4" t="s">
        <v>11428</v>
      </c>
      <c r="GSU1" s="4" t="s">
        <v>11429</v>
      </c>
      <c r="GSV1" s="4" t="s">
        <v>11430</v>
      </c>
      <c r="GSW1" s="4" t="s">
        <v>11431</v>
      </c>
      <c r="GSX1" s="4" t="s">
        <v>11432</v>
      </c>
      <c r="GSY1" s="4" t="s">
        <v>11433</v>
      </c>
      <c r="GSZ1" s="4" t="s">
        <v>11434</v>
      </c>
      <c r="GTA1" s="4" t="s">
        <v>11435</v>
      </c>
      <c r="GTB1" s="4" t="s">
        <v>11436</v>
      </c>
      <c r="GTC1" s="4" t="s">
        <v>11437</v>
      </c>
      <c r="GTD1" s="4" t="s">
        <v>11438</v>
      </c>
      <c r="GTE1" s="4" t="s">
        <v>11439</v>
      </c>
      <c r="GTF1" s="4" t="s">
        <v>11440</v>
      </c>
      <c r="GTG1" s="4" t="s">
        <v>11441</v>
      </c>
      <c r="GTH1" s="4" t="s">
        <v>11442</v>
      </c>
      <c r="GTI1" s="4" t="s">
        <v>11443</v>
      </c>
      <c r="GTJ1" s="4" t="s">
        <v>11444</v>
      </c>
      <c r="GTK1" s="4" t="s">
        <v>11445</v>
      </c>
      <c r="GTL1" s="4" t="s">
        <v>11446</v>
      </c>
      <c r="GTM1" s="4" t="s">
        <v>11447</v>
      </c>
      <c r="GTN1" s="4" t="s">
        <v>11448</v>
      </c>
      <c r="GTO1" s="4" t="s">
        <v>11449</v>
      </c>
      <c r="GTP1" s="4" t="s">
        <v>11450</v>
      </c>
      <c r="GTQ1" s="4" t="s">
        <v>11451</v>
      </c>
      <c r="GTR1" s="4" t="s">
        <v>11452</v>
      </c>
      <c r="GTS1" s="4" t="s">
        <v>11453</v>
      </c>
      <c r="GTT1" s="4" t="s">
        <v>11454</v>
      </c>
      <c r="GTU1" s="4" t="s">
        <v>11455</v>
      </c>
      <c r="GTV1" s="4" t="s">
        <v>11456</v>
      </c>
      <c r="GTW1" s="4" t="s">
        <v>11457</v>
      </c>
      <c r="GTX1" s="4" t="s">
        <v>11458</v>
      </c>
      <c r="GTY1" s="4" t="s">
        <v>11459</v>
      </c>
      <c r="GTZ1" s="4" t="s">
        <v>11460</v>
      </c>
      <c r="GUA1" s="4" t="s">
        <v>11461</v>
      </c>
      <c r="GUB1" s="4" t="s">
        <v>11462</v>
      </c>
      <c r="GUC1" s="4" t="s">
        <v>11463</v>
      </c>
      <c r="GUD1" s="4" t="s">
        <v>11464</v>
      </c>
      <c r="GUE1" s="4" t="s">
        <v>11465</v>
      </c>
      <c r="GUF1" s="4" t="s">
        <v>11466</v>
      </c>
      <c r="GUG1" s="4" t="s">
        <v>11467</v>
      </c>
      <c r="GUH1" s="4" t="s">
        <v>11468</v>
      </c>
      <c r="GUI1" s="4" t="s">
        <v>11469</v>
      </c>
      <c r="GUJ1" s="4" t="s">
        <v>11470</v>
      </c>
      <c r="GUK1" s="4" t="s">
        <v>11471</v>
      </c>
      <c r="GUL1" s="4" t="s">
        <v>11472</v>
      </c>
      <c r="GUM1" s="4" t="s">
        <v>11473</v>
      </c>
      <c r="GUN1" s="4" t="s">
        <v>11474</v>
      </c>
      <c r="GUO1" s="4" t="s">
        <v>11475</v>
      </c>
      <c r="GUP1" s="4" t="s">
        <v>11476</v>
      </c>
      <c r="GUQ1" s="4" t="s">
        <v>11477</v>
      </c>
      <c r="GUR1" s="4" t="s">
        <v>11478</v>
      </c>
      <c r="GUS1" s="4" t="s">
        <v>11479</v>
      </c>
      <c r="GUT1" s="4" t="s">
        <v>11480</v>
      </c>
      <c r="GUU1" s="4" t="s">
        <v>11481</v>
      </c>
      <c r="GUV1" s="4" t="s">
        <v>11482</v>
      </c>
      <c r="GUW1" s="4" t="s">
        <v>11483</v>
      </c>
      <c r="GUX1" s="4" t="s">
        <v>11484</v>
      </c>
      <c r="GUY1" s="4" t="s">
        <v>11485</v>
      </c>
      <c r="GUZ1" s="4" t="s">
        <v>11486</v>
      </c>
      <c r="GVA1" s="4" t="s">
        <v>11487</v>
      </c>
      <c r="GVB1" s="4" t="s">
        <v>11488</v>
      </c>
      <c r="GVC1" s="4" t="s">
        <v>11489</v>
      </c>
      <c r="GVD1" s="4" t="s">
        <v>11490</v>
      </c>
      <c r="GVE1" s="4" t="s">
        <v>11491</v>
      </c>
      <c r="GVF1" s="4" t="s">
        <v>11492</v>
      </c>
      <c r="GVG1" s="4" t="s">
        <v>11493</v>
      </c>
      <c r="GVH1" s="4" t="s">
        <v>11494</v>
      </c>
      <c r="GVI1" s="4" t="s">
        <v>11495</v>
      </c>
      <c r="GVJ1" s="4" t="s">
        <v>11496</v>
      </c>
      <c r="GVK1" s="4" t="s">
        <v>11497</v>
      </c>
      <c r="GVL1" s="4" t="s">
        <v>11498</v>
      </c>
      <c r="GVM1" s="4" t="s">
        <v>11499</v>
      </c>
      <c r="GVN1" s="4" t="s">
        <v>11500</v>
      </c>
      <c r="GVO1" s="4" t="s">
        <v>11501</v>
      </c>
      <c r="GVP1" s="4" t="s">
        <v>11502</v>
      </c>
      <c r="GVQ1" s="4" t="s">
        <v>11503</v>
      </c>
      <c r="GVR1" s="4" t="s">
        <v>11504</v>
      </c>
      <c r="GVS1" s="4" t="s">
        <v>11505</v>
      </c>
      <c r="GVT1" s="4" t="s">
        <v>11506</v>
      </c>
      <c r="GVU1" s="4" t="s">
        <v>11507</v>
      </c>
      <c r="GVV1" s="4" t="s">
        <v>11508</v>
      </c>
      <c r="GVW1" s="4" t="s">
        <v>11509</v>
      </c>
      <c r="GVX1" s="4" t="s">
        <v>11510</v>
      </c>
      <c r="GVY1" s="4" t="s">
        <v>11511</v>
      </c>
      <c r="GVZ1" s="4" t="s">
        <v>11512</v>
      </c>
      <c r="GWA1" s="4" t="s">
        <v>11513</v>
      </c>
      <c r="GWB1" s="4" t="s">
        <v>11514</v>
      </c>
      <c r="GWC1" s="4" t="s">
        <v>11515</v>
      </c>
      <c r="GWD1" s="4" t="s">
        <v>11516</v>
      </c>
      <c r="GWE1" s="4" t="s">
        <v>11517</v>
      </c>
      <c r="GWF1" s="4" t="s">
        <v>11518</v>
      </c>
      <c r="GWG1" s="4" t="s">
        <v>11519</v>
      </c>
      <c r="GWH1" s="4" t="s">
        <v>11520</v>
      </c>
      <c r="GWI1" s="4" t="s">
        <v>11521</v>
      </c>
      <c r="GWJ1" s="4" t="s">
        <v>11522</v>
      </c>
      <c r="GWK1" s="4" t="s">
        <v>11523</v>
      </c>
      <c r="GWL1" s="4" t="s">
        <v>11524</v>
      </c>
      <c r="GWM1" s="4" t="s">
        <v>11525</v>
      </c>
      <c r="GWN1" s="4" t="s">
        <v>11526</v>
      </c>
      <c r="GWO1" s="4" t="s">
        <v>11527</v>
      </c>
      <c r="GWP1" s="4" t="s">
        <v>11528</v>
      </c>
      <c r="GWQ1" s="4" t="s">
        <v>11529</v>
      </c>
      <c r="GWR1" s="4" t="s">
        <v>11530</v>
      </c>
      <c r="GWS1" s="4" t="s">
        <v>11531</v>
      </c>
      <c r="GWT1" s="4" t="s">
        <v>11532</v>
      </c>
      <c r="GWU1" s="4" t="s">
        <v>11533</v>
      </c>
      <c r="GWV1" s="4" t="s">
        <v>11534</v>
      </c>
      <c r="GWW1" s="4" t="s">
        <v>11535</v>
      </c>
      <c r="GWX1" s="4" t="s">
        <v>11536</v>
      </c>
      <c r="GWY1" s="4" t="s">
        <v>11537</v>
      </c>
      <c r="GWZ1" s="4" t="s">
        <v>11538</v>
      </c>
      <c r="GXA1" s="4" t="s">
        <v>11539</v>
      </c>
      <c r="GXB1" s="4" t="s">
        <v>11540</v>
      </c>
      <c r="GXC1" s="4" t="s">
        <v>11541</v>
      </c>
      <c r="GXD1" s="4" t="s">
        <v>11542</v>
      </c>
      <c r="GXE1" s="4" t="s">
        <v>11543</v>
      </c>
      <c r="GXF1" s="4" t="s">
        <v>11544</v>
      </c>
      <c r="GXG1" s="4" t="s">
        <v>11545</v>
      </c>
      <c r="GXH1" s="4" t="s">
        <v>11546</v>
      </c>
      <c r="GXI1" s="4" t="s">
        <v>11547</v>
      </c>
      <c r="GXJ1" s="4" t="s">
        <v>11548</v>
      </c>
      <c r="GXK1" s="4" t="s">
        <v>11549</v>
      </c>
      <c r="GXL1" s="4" t="s">
        <v>11550</v>
      </c>
      <c r="GXM1" s="4" t="s">
        <v>11551</v>
      </c>
      <c r="GXN1" s="4" t="s">
        <v>11552</v>
      </c>
      <c r="GXO1" s="4" t="s">
        <v>11553</v>
      </c>
      <c r="GXP1" s="4" t="s">
        <v>11554</v>
      </c>
      <c r="GXQ1" s="4" t="s">
        <v>11555</v>
      </c>
      <c r="GXR1" s="4" t="s">
        <v>11556</v>
      </c>
      <c r="GXS1" s="4" t="s">
        <v>11557</v>
      </c>
      <c r="GXT1" s="4" t="s">
        <v>11558</v>
      </c>
      <c r="GXU1" s="4" t="s">
        <v>11559</v>
      </c>
      <c r="GXV1" s="4" t="s">
        <v>11560</v>
      </c>
      <c r="GXW1" s="4" t="s">
        <v>11561</v>
      </c>
      <c r="GXX1" s="4" t="s">
        <v>11562</v>
      </c>
      <c r="GXY1" s="4" t="s">
        <v>11563</v>
      </c>
      <c r="GXZ1" s="4" t="s">
        <v>11564</v>
      </c>
      <c r="GYA1" s="4" t="s">
        <v>11565</v>
      </c>
      <c r="GYB1" s="4" t="s">
        <v>11566</v>
      </c>
      <c r="GYC1" s="4" t="s">
        <v>11567</v>
      </c>
      <c r="GYD1" s="4" t="s">
        <v>11568</v>
      </c>
      <c r="GYE1" s="4" t="s">
        <v>11569</v>
      </c>
      <c r="GYF1" s="4" t="s">
        <v>11570</v>
      </c>
      <c r="GYG1" s="4" t="s">
        <v>11571</v>
      </c>
      <c r="GYH1" s="4" t="s">
        <v>11572</v>
      </c>
      <c r="GYI1" s="4" t="s">
        <v>11573</v>
      </c>
      <c r="GYJ1" s="4" t="s">
        <v>11574</v>
      </c>
      <c r="GYK1" s="4" t="s">
        <v>11575</v>
      </c>
      <c r="GYL1" s="4" t="s">
        <v>11576</v>
      </c>
      <c r="GYM1" s="4" t="s">
        <v>11577</v>
      </c>
      <c r="GYN1" s="4" t="s">
        <v>11578</v>
      </c>
      <c r="GYO1" s="4" t="s">
        <v>11579</v>
      </c>
      <c r="GYP1" s="4" t="s">
        <v>11580</v>
      </c>
      <c r="GYQ1" s="4" t="s">
        <v>11581</v>
      </c>
      <c r="GYR1" s="4" t="s">
        <v>11582</v>
      </c>
      <c r="GYS1" s="4" t="s">
        <v>11583</v>
      </c>
      <c r="GYT1" s="4" t="s">
        <v>11584</v>
      </c>
      <c r="GYU1" s="4" t="s">
        <v>11585</v>
      </c>
      <c r="GYV1" s="4" t="s">
        <v>11586</v>
      </c>
      <c r="GYW1" s="4" t="s">
        <v>11587</v>
      </c>
      <c r="GYX1" s="4" t="s">
        <v>11588</v>
      </c>
      <c r="GYY1" s="4" t="s">
        <v>11589</v>
      </c>
      <c r="GYZ1" s="4" t="s">
        <v>11590</v>
      </c>
      <c r="GZA1" s="4" t="s">
        <v>11591</v>
      </c>
      <c r="GZB1" s="4" t="s">
        <v>11592</v>
      </c>
      <c r="GZC1" s="4" t="s">
        <v>11593</v>
      </c>
      <c r="GZD1" s="4" t="s">
        <v>11594</v>
      </c>
      <c r="GZE1" s="4" t="s">
        <v>11595</v>
      </c>
      <c r="GZF1" s="4" t="s">
        <v>11596</v>
      </c>
      <c r="GZG1" s="4" t="s">
        <v>11597</v>
      </c>
      <c r="GZH1" s="4" t="s">
        <v>11598</v>
      </c>
      <c r="GZI1" s="4" t="s">
        <v>11599</v>
      </c>
      <c r="GZJ1" s="4" t="s">
        <v>11600</v>
      </c>
      <c r="GZK1" s="4" t="s">
        <v>11601</v>
      </c>
      <c r="GZL1" s="4" t="s">
        <v>11602</v>
      </c>
      <c r="GZM1" s="4" t="s">
        <v>11603</v>
      </c>
      <c r="GZN1" s="4" t="s">
        <v>11604</v>
      </c>
      <c r="GZO1" s="4" t="s">
        <v>11605</v>
      </c>
      <c r="GZP1" s="4" t="s">
        <v>11606</v>
      </c>
      <c r="GZQ1" s="4" t="s">
        <v>11607</v>
      </c>
      <c r="GZR1" s="4" t="s">
        <v>11608</v>
      </c>
      <c r="GZS1" s="4" t="s">
        <v>11609</v>
      </c>
      <c r="GZT1" s="4" t="s">
        <v>11610</v>
      </c>
      <c r="GZU1" s="4" t="s">
        <v>11611</v>
      </c>
      <c r="GZV1" s="4" t="s">
        <v>11612</v>
      </c>
      <c r="GZW1" s="4" t="s">
        <v>11613</v>
      </c>
      <c r="GZX1" s="4" t="s">
        <v>11614</v>
      </c>
      <c r="GZY1" s="4" t="s">
        <v>11615</v>
      </c>
      <c r="GZZ1" s="4" t="s">
        <v>11616</v>
      </c>
      <c r="HAA1" s="4" t="s">
        <v>11617</v>
      </c>
      <c r="HAB1" s="4" t="s">
        <v>11618</v>
      </c>
      <c r="HAC1" s="4" t="s">
        <v>11619</v>
      </c>
      <c r="HAD1" s="4" t="s">
        <v>11620</v>
      </c>
      <c r="HAE1" s="4" t="s">
        <v>11621</v>
      </c>
      <c r="HAF1" s="4" t="s">
        <v>11622</v>
      </c>
      <c r="HAG1" s="4" t="s">
        <v>11623</v>
      </c>
      <c r="HAH1" s="4" t="s">
        <v>11624</v>
      </c>
      <c r="HAI1" s="4" t="s">
        <v>11625</v>
      </c>
      <c r="HAJ1" s="4" t="s">
        <v>11626</v>
      </c>
      <c r="HAK1" s="4" t="s">
        <v>11627</v>
      </c>
      <c r="HAL1" s="4" t="s">
        <v>11628</v>
      </c>
      <c r="HAM1" s="4" t="s">
        <v>11629</v>
      </c>
      <c r="HAN1" s="4" t="s">
        <v>11630</v>
      </c>
      <c r="HAO1" s="4" t="s">
        <v>11631</v>
      </c>
      <c r="HAP1" s="4" t="s">
        <v>11632</v>
      </c>
      <c r="HAQ1" s="4" t="s">
        <v>11633</v>
      </c>
      <c r="HAR1" s="4" t="s">
        <v>11634</v>
      </c>
      <c r="HAS1" s="4" t="s">
        <v>11635</v>
      </c>
      <c r="HAT1" s="4" t="s">
        <v>11636</v>
      </c>
      <c r="HAU1" s="4" t="s">
        <v>11637</v>
      </c>
      <c r="HAV1" s="4" t="s">
        <v>11638</v>
      </c>
      <c r="HAW1" s="4" t="s">
        <v>11639</v>
      </c>
      <c r="HAX1" s="4" t="s">
        <v>11640</v>
      </c>
      <c r="HAY1" s="4" t="s">
        <v>11641</v>
      </c>
      <c r="HAZ1" s="4" t="s">
        <v>11642</v>
      </c>
      <c r="HBA1" s="4" t="s">
        <v>11643</v>
      </c>
      <c r="HBB1" s="4" t="s">
        <v>11644</v>
      </c>
      <c r="HBC1" s="4" t="s">
        <v>11645</v>
      </c>
      <c r="HBD1" s="4" t="s">
        <v>11646</v>
      </c>
      <c r="HBE1" s="4" t="s">
        <v>11647</v>
      </c>
      <c r="HBF1" s="4" t="s">
        <v>11648</v>
      </c>
      <c r="HBG1" s="4" t="s">
        <v>11649</v>
      </c>
      <c r="HBH1" s="4" t="s">
        <v>11650</v>
      </c>
      <c r="HBI1" s="4" t="s">
        <v>11651</v>
      </c>
      <c r="HBJ1" s="4" t="s">
        <v>11652</v>
      </c>
      <c r="HBK1" s="4" t="s">
        <v>11653</v>
      </c>
      <c r="HBL1" s="4" t="s">
        <v>11654</v>
      </c>
      <c r="HBM1" s="4" t="s">
        <v>11655</v>
      </c>
      <c r="HBN1" s="4" t="s">
        <v>11656</v>
      </c>
      <c r="HBO1" s="4" t="s">
        <v>11657</v>
      </c>
      <c r="HBP1" s="4" t="s">
        <v>11658</v>
      </c>
      <c r="HBQ1" s="4" t="s">
        <v>11659</v>
      </c>
      <c r="HBR1" s="4" t="s">
        <v>11660</v>
      </c>
      <c r="HBS1" s="4" t="s">
        <v>11661</v>
      </c>
      <c r="HBT1" s="4" t="s">
        <v>11662</v>
      </c>
      <c r="HBU1" s="4" t="s">
        <v>11663</v>
      </c>
      <c r="HBV1" s="4" t="s">
        <v>11664</v>
      </c>
      <c r="HBW1" s="4" t="s">
        <v>11665</v>
      </c>
      <c r="HBX1" s="4" t="s">
        <v>11666</v>
      </c>
      <c r="HBY1" s="4" t="s">
        <v>11667</v>
      </c>
      <c r="HBZ1" s="4" t="s">
        <v>11668</v>
      </c>
      <c r="HCA1" s="4" t="s">
        <v>11669</v>
      </c>
      <c r="HCB1" s="4" t="s">
        <v>11670</v>
      </c>
      <c r="HCC1" s="4" t="s">
        <v>11671</v>
      </c>
      <c r="HCD1" s="4" t="s">
        <v>11672</v>
      </c>
      <c r="HCE1" s="4" t="s">
        <v>11673</v>
      </c>
      <c r="HCF1" s="4" t="s">
        <v>11674</v>
      </c>
      <c r="HCG1" s="4" t="s">
        <v>11675</v>
      </c>
      <c r="HCH1" s="4" t="s">
        <v>11676</v>
      </c>
      <c r="HCI1" s="4" t="s">
        <v>11677</v>
      </c>
      <c r="HCJ1" s="4" t="s">
        <v>11678</v>
      </c>
      <c r="HCK1" s="4" t="s">
        <v>11679</v>
      </c>
      <c r="HCL1" s="4" t="s">
        <v>11680</v>
      </c>
      <c r="HCM1" s="4" t="s">
        <v>11681</v>
      </c>
      <c r="HCN1" s="4" t="s">
        <v>11682</v>
      </c>
      <c r="HCO1" s="4" t="s">
        <v>11683</v>
      </c>
      <c r="HCP1" s="4" t="s">
        <v>11684</v>
      </c>
      <c r="HCQ1" s="4" t="s">
        <v>11685</v>
      </c>
      <c r="HCR1" s="4" t="s">
        <v>11686</v>
      </c>
      <c r="HCS1" s="4" t="s">
        <v>11687</v>
      </c>
      <c r="HCT1" s="4" t="s">
        <v>11688</v>
      </c>
      <c r="HCU1" s="4" t="s">
        <v>11689</v>
      </c>
      <c r="HCV1" s="4" t="s">
        <v>11690</v>
      </c>
      <c r="HCW1" s="4" t="s">
        <v>11691</v>
      </c>
      <c r="HCX1" s="4" t="s">
        <v>11692</v>
      </c>
      <c r="HCY1" s="4" t="s">
        <v>11693</v>
      </c>
      <c r="HCZ1" s="4" t="s">
        <v>11694</v>
      </c>
      <c r="HDA1" s="4" t="s">
        <v>11695</v>
      </c>
      <c r="HDB1" s="4" t="s">
        <v>11696</v>
      </c>
      <c r="HDC1" s="4" t="s">
        <v>11697</v>
      </c>
      <c r="HDD1" s="4" t="s">
        <v>11698</v>
      </c>
      <c r="HDE1" s="4" t="s">
        <v>11699</v>
      </c>
      <c r="HDF1" s="4" t="s">
        <v>11700</v>
      </c>
      <c r="HDG1" s="4" t="s">
        <v>11701</v>
      </c>
      <c r="HDH1" s="4" t="s">
        <v>11702</v>
      </c>
      <c r="HDI1" s="4" t="s">
        <v>11703</v>
      </c>
      <c r="HDJ1" s="4" t="s">
        <v>11704</v>
      </c>
      <c r="HDK1" s="4" t="s">
        <v>11705</v>
      </c>
      <c r="HDL1" s="4" t="s">
        <v>11706</v>
      </c>
      <c r="HDM1" s="4" t="s">
        <v>11707</v>
      </c>
      <c r="HDN1" s="4" t="s">
        <v>11708</v>
      </c>
      <c r="HDO1" s="4" t="s">
        <v>11709</v>
      </c>
      <c r="HDP1" s="4" t="s">
        <v>11710</v>
      </c>
      <c r="HDQ1" s="4" t="s">
        <v>11711</v>
      </c>
      <c r="HDR1" s="4" t="s">
        <v>11712</v>
      </c>
      <c r="HDS1" s="4" t="s">
        <v>11713</v>
      </c>
      <c r="HDT1" s="4" t="s">
        <v>11714</v>
      </c>
      <c r="HDU1" s="4" t="s">
        <v>11715</v>
      </c>
      <c r="HDV1" s="4" t="s">
        <v>11716</v>
      </c>
      <c r="HDW1" s="4" t="s">
        <v>11717</v>
      </c>
      <c r="HDX1" s="4" t="s">
        <v>11718</v>
      </c>
      <c r="HDY1" s="4" t="s">
        <v>11719</v>
      </c>
      <c r="HDZ1" s="4" t="s">
        <v>11720</v>
      </c>
      <c r="HEA1" s="4" t="s">
        <v>11721</v>
      </c>
      <c r="HEB1" s="4" t="s">
        <v>11722</v>
      </c>
      <c r="HEC1" s="4" t="s">
        <v>11723</v>
      </c>
      <c r="HED1" s="4" t="s">
        <v>11724</v>
      </c>
      <c r="HEE1" s="4" t="s">
        <v>11725</v>
      </c>
      <c r="HEF1" s="4" t="s">
        <v>11726</v>
      </c>
      <c r="HEG1" s="4" t="s">
        <v>11727</v>
      </c>
      <c r="HEH1" s="4" t="s">
        <v>11728</v>
      </c>
      <c r="HEI1" s="4" t="s">
        <v>11729</v>
      </c>
      <c r="HEJ1" s="4" t="s">
        <v>11730</v>
      </c>
      <c r="HEK1" s="4" t="s">
        <v>11731</v>
      </c>
      <c r="HEL1" s="4" t="s">
        <v>11732</v>
      </c>
      <c r="HEM1" s="4" t="s">
        <v>11733</v>
      </c>
      <c r="HEN1" s="4" t="s">
        <v>11734</v>
      </c>
      <c r="HEO1" s="4" t="s">
        <v>11735</v>
      </c>
      <c r="HEP1" s="4" t="s">
        <v>11736</v>
      </c>
      <c r="HEQ1" s="4" t="s">
        <v>11737</v>
      </c>
      <c r="HER1" s="4" t="s">
        <v>11738</v>
      </c>
      <c r="HES1" s="4" t="s">
        <v>11739</v>
      </c>
      <c r="HET1" s="4" t="s">
        <v>11740</v>
      </c>
      <c r="HEU1" s="4" t="s">
        <v>11741</v>
      </c>
      <c r="HEV1" s="4" t="s">
        <v>11742</v>
      </c>
      <c r="HEW1" s="4" t="s">
        <v>11743</v>
      </c>
      <c r="HEX1" s="4" t="s">
        <v>11744</v>
      </c>
      <c r="HEY1" s="4" t="s">
        <v>11745</v>
      </c>
      <c r="HEZ1" s="4" t="s">
        <v>11746</v>
      </c>
      <c r="HFA1" s="4" t="s">
        <v>11747</v>
      </c>
      <c r="HFB1" s="4" t="s">
        <v>11748</v>
      </c>
      <c r="HFC1" s="4" t="s">
        <v>11749</v>
      </c>
      <c r="HFD1" s="4" t="s">
        <v>11750</v>
      </c>
      <c r="HFE1" s="4" t="s">
        <v>11751</v>
      </c>
      <c r="HFF1" s="4" t="s">
        <v>11752</v>
      </c>
      <c r="HFG1" s="4" t="s">
        <v>11753</v>
      </c>
      <c r="HFH1" s="4" t="s">
        <v>11754</v>
      </c>
      <c r="HFI1" s="4" t="s">
        <v>11755</v>
      </c>
      <c r="HFJ1" s="4" t="s">
        <v>11756</v>
      </c>
      <c r="HFK1" s="4" t="s">
        <v>11757</v>
      </c>
      <c r="HFL1" s="4" t="s">
        <v>11758</v>
      </c>
      <c r="HFM1" s="4" t="s">
        <v>11759</v>
      </c>
      <c r="HFN1" s="4" t="s">
        <v>11760</v>
      </c>
      <c r="HFO1" s="4" t="s">
        <v>11761</v>
      </c>
      <c r="HFP1" s="4" t="s">
        <v>11762</v>
      </c>
      <c r="HFQ1" s="4" t="s">
        <v>11763</v>
      </c>
      <c r="HFR1" s="4" t="s">
        <v>11764</v>
      </c>
      <c r="HFS1" s="4" t="s">
        <v>11765</v>
      </c>
      <c r="HFT1" s="4" t="s">
        <v>11766</v>
      </c>
      <c r="HFU1" s="4" t="s">
        <v>11767</v>
      </c>
      <c r="HFV1" s="4" t="s">
        <v>11768</v>
      </c>
      <c r="HFW1" s="4" t="s">
        <v>11769</v>
      </c>
      <c r="HFX1" s="4" t="s">
        <v>11770</v>
      </c>
      <c r="HFY1" s="4" t="s">
        <v>11771</v>
      </c>
      <c r="HFZ1" s="4" t="s">
        <v>11772</v>
      </c>
      <c r="HGA1" s="4" t="s">
        <v>11773</v>
      </c>
      <c r="HGB1" s="4" t="s">
        <v>11774</v>
      </c>
      <c r="HGC1" s="4" t="s">
        <v>11775</v>
      </c>
      <c r="HGD1" s="4" t="s">
        <v>11776</v>
      </c>
      <c r="HGE1" s="4" t="s">
        <v>11777</v>
      </c>
      <c r="HGF1" s="4" t="s">
        <v>11778</v>
      </c>
      <c r="HGG1" s="4" t="s">
        <v>11779</v>
      </c>
      <c r="HGH1" s="4" t="s">
        <v>11780</v>
      </c>
      <c r="HGI1" s="4" t="s">
        <v>11781</v>
      </c>
      <c r="HGJ1" s="4" t="s">
        <v>11782</v>
      </c>
      <c r="HGK1" s="4" t="s">
        <v>11783</v>
      </c>
      <c r="HGL1" s="4" t="s">
        <v>11784</v>
      </c>
      <c r="HGM1" s="4" t="s">
        <v>11785</v>
      </c>
      <c r="HGN1" s="4" t="s">
        <v>11786</v>
      </c>
      <c r="HGO1" s="4" t="s">
        <v>11787</v>
      </c>
      <c r="HGP1" s="4" t="s">
        <v>11788</v>
      </c>
      <c r="HGQ1" s="4" t="s">
        <v>11789</v>
      </c>
      <c r="HGR1" s="4" t="s">
        <v>11790</v>
      </c>
      <c r="HGS1" s="4" t="s">
        <v>11791</v>
      </c>
      <c r="HGT1" s="4" t="s">
        <v>11792</v>
      </c>
      <c r="HGU1" s="4" t="s">
        <v>11793</v>
      </c>
      <c r="HGV1" s="4" t="s">
        <v>11794</v>
      </c>
      <c r="HGW1" s="4" t="s">
        <v>11795</v>
      </c>
      <c r="HGX1" s="4" t="s">
        <v>11796</v>
      </c>
      <c r="HGY1" s="4" t="s">
        <v>11797</v>
      </c>
      <c r="HGZ1" s="4" t="s">
        <v>11798</v>
      </c>
      <c r="HHA1" s="4" t="s">
        <v>11799</v>
      </c>
      <c r="HHB1" s="4" t="s">
        <v>11800</v>
      </c>
      <c r="HHC1" s="4" t="s">
        <v>11801</v>
      </c>
      <c r="HHD1" s="4" t="s">
        <v>11802</v>
      </c>
      <c r="HHE1" s="4" t="s">
        <v>11803</v>
      </c>
      <c r="HHF1" s="4" t="s">
        <v>11804</v>
      </c>
      <c r="HHG1" s="4" t="s">
        <v>11805</v>
      </c>
      <c r="HHH1" s="4" t="s">
        <v>11806</v>
      </c>
      <c r="HHI1" s="4" t="s">
        <v>11807</v>
      </c>
      <c r="HHJ1" s="4" t="s">
        <v>11808</v>
      </c>
      <c r="HHK1" s="4" t="s">
        <v>11809</v>
      </c>
      <c r="HHL1" s="4" t="s">
        <v>11810</v>
      </c>
      <c r="HHM1" s="4" t="s">
        <v>11811</v>
      </c>
      <c r="HHN1" s="4" t="s">
        <v>11812</v>
      </c>
      <c r="HHO1" s="4" t="s">
        <v>11813</v>
      </c>
      <c r="HHP1" s="4" t="s">
        <v>11814</v>
      </c>
      <c r="HHQ1" s="4" t="s">
        <v>11815</v>
      </c>
      <c r="HHR1" s="4" t="s">
        <v>11816</v>
      </c>
      <c r="HHS1" s="4" t="s">
        <v>11817</v>
      </c>
      <c r="HHT1" s="4" t="s">
        <v>11818</v>
      </c>
      <c r="HHU1" s="4" t="s">
        <v>11819</v>
      </c>
      <c r="HHV1" s="4" t="s">
        <v>11820</v>
      </c>
      <c r="HHW1" s="4" t="s">
        <v>11821</v>
      </c>
      <c r="HHX1" s="4" t="s">
        <v>11822</v>
      </c>
      <c r="HHY1" s="4" t="s">
        <v>11823</v>
      </c>
      <c r="HHZ1" s="4" t="s">
        <v>11824</v>
      </c>
      <c r="HIA1" s="4" t="s">
        <v>11825</v>
      </c>
      <c r="HIB1" s="4" t="s">
        <v>11826</v>
      </c>
      <c r="HIC1" s="4" t="s">
        <v>11827</v>
      </c>
      <c r="HID1" s="4" t="s">
        <v>11828</v>
      </c>
      <c r="HIE1" s="4" t="s">
        <v>11829</v>
      </c>
      <c r="HIF1" s="4" t="s">
        <v>11830</v>
      </c>
      <c r="HIG1" s="4" t="s">
        <v>11831</v>
      </c>
      <c r="HIH1" s="4" t="s">
        <v>11832</v>
      </c>
      <c r="HII1" s="4" t="s">
        <v>11833</v>
      </c>
      <c r="HIJ1" s="4" t="s">
        <v>11834</v>
      </c>
      <c r="HIK1" s="4" t="s">
        <v>11835</v>
      </c>
      <c r="HIL1" s="4" t="s">
        <v>11836</v>
      </c>
      <c r="HIM1" s="4" t="s">
        <v>11837</v>
      </c>
      <c r="HIN1" s="4" t="s">
        <v>11838</v>
      </c>
      <c r="HIO1" s="4" t="s">
        <v>11839</v>
      </c>
      <c r="HIP1" s="4" t="s">
        <v>11840</v>
      </c>
      <c r="HIQ1" s="4" t="s">
        <v>11841</v>
      </c>
      <c r="HIR1" s="4" t="s">
        <v>11842</v>
      </c>
      <c r="HIS1" s="4" t="s">
        <v>11843</v>
      </c>
      <c r="HIT1" s="4" t="s">
        <v>11844</v>
      </c>
      <c r="HIU1" s="4" t="s">
        <v>11845</v>
      </c>
      <c r="HIV1" s="4" t="s">
        <v>11846</v>
      </c>
      <c r="HIW1" s="4" t="s">
        <v>11847</v>
      </c>
      <c r="HIX1" s="4" t="s">
        <v>11848</v>
      </c>
      <c r="HIY1" s="4" t="s">
        <v>11849</v>
      </c>
      <c r="HIZ1" s="4" t="s">
        <v>11850</v>
      </c>
      <c r="HJA1" s="4" t="s">
        <v>11851</v>
      </c>
      <c r="HJB1" s="4" t="s">
        <v>11852</v>
      </c>
      <c r="HJC1" s="4" t="s">
        <v>11853</v>
      </c>
      <c r="HJD1" s="4" t="s">
        <v>11854</v>
      </c>
      <c r="HJE1" s="4" t="s">
        <v>11855</v>
      </c>
      <c r="HJF1" s="4" t="s">
        <v>11856</v>
      </c>
      <c r="HJG1" s="4" t="s">
        <v>11857</v>
      </c>
      <c r="HJH1" s="4" t="s">
        <v>11858</v>
      </c>
      <c r="HJI1" s="4" t="s">
        <v>11859</v>
      </c>
      <c r="HJJ1" s="4" t="s">
        <v>11860</v>
      </c>
      <c r="HJK1" s="4" t="s">
        <v>11861</v>
      </c>
      <c r="HJL1" s="4" t="s">
        <v>11862</v>
      </c>
      <c r="HJM1" s="4" t="s">
        <v>11863</v>
      </c>
      <c r="HJN1" s="4" t="s">
        <v>11864</v>
      </c>
      <c r="HJO1" s="4" t="s">
        <v>11865</v>
      </c>
      <c r="HJP1" s="4" t="s">
        <v>11866</v>
      </c>
      <c r="HJQ1" s="4" t="s">
        <v>11867</v>
      </c>
      <c r="HJR1" s="4" t="s">
        <v>11868</v>
      </c>
      <c r="HJS1" s="4" t="s">
        <v>11869</v>
      </c>
      <c r="HJT1" s="4" t="s">
        <v>11870</v>
      </c>
      <c r="HJU1" s="4" t="s">
        <v>11871</v>
      </c>
      <c r="HJV1" s="4" t="s">
        <v>11872</v>
      </c>
      <c r="HJW1" s="4" t="s">
        <v>11873</v>
      </c>
      <c r="HJX1" s="4" t="s">
        <v>11874</v>
      </c>
      <c r="HJY1" s="4" t="s">
        <v>11875</v>
      </c>
      <c r="HJZ1" s="4" t="s">
        <v>11876</v>
      </c>
      <c r="HKA1" s="4" t="s">
        <v>11877</v>
      </c>
      <c r="HKB1" s="4" t="s">
        <v>11878</v>
      </c>
      <c r="HKC1" s="4" t="s">
        <v>11879</v>
      </c>
      <c r="HKD1" s="4" t="s">
        <v>11880</v>
      </c>
      <c r="HKE1" s="4" t="s">
        <v>11881</v>
      </c>
      <c r="HKF1" s="4" t="s">
        <v>11882</v>
      </c>
      <c r="HKG1" s="4" t="s">
        <v>11883</v>
      </c>
      <c r="HKH1" s="4" t="s">
        <v>11884</v>
      </c>
      <c r="HKI1" s="4" t="s">
        <v>11885</v>
      </c>
      <c r="HKJ1" s="4" t="s">
        <v>11886</v>
      </c>
      <c r="HKK1" s="4" t="s">
        <v>11887</v>
      </c>
      <c r="HKL1" s="4" t="s">
        <v>11888</v>
      </c>
      <c r="HKM1" s="4" t="s">
        <v>11889</v>
      </c>
      <c r="HKN1" s="4" t="s">
        <v>11890</v>
      </c>
      <c r="HKO1" s="4" t="s">
        <v>11891</v>
      </c>
      <c r="HKP1" s="4" t="s">
        <v>11892</v>
      </c>
      <c r="HKQ1" s="4" t="s">
        <v>11893</v>
      </c>
      <c r="HKR1" s="4" t="s">
        <v>11894</v>
      </c>
      <c r="HKS1" s="4" t="s">
        <v>11895</v>
      </c>
      <c r="HKT1" s="4" t="s">
        <v>11896</v>
      </c>
      <c r="HKU1" s="4" t="s">
        <v>11897</v>
      </c>
      <c r="HKV1" s="4" t="s">
        <v>11898</v>
      </c>
      <c r="HKW1" s="4" t="s">
        <v>11899</v>
      </c>
      <c r="HKX1" s="4" t="s">
        <v>11900</v>
      </c>
      <c r="HKY1" s="4" t="s">
        <v>11901</v>
      </c>
      <c r="HKZ1" s="4" t="s">
        <v>11902</v>
      </c>
      <c r="HLA1" s="4" t="s">
        <v>11903</v>
      </c>
      <c r="HLB1" s="4" t="s">
        <v>11904</v>
      </c>
      <c r="HLC1" s="4" t="s">
        <v>11905</v>
      </c>
      <c r="HLD1" s="4" t="s">
        <v>11906</v>
      </c>
      <c r="HLE1" s="4" t="s">
        <v>11907</v>
      </c>
      <c r="HLF1" s="4" t="s">
        <v>11908</v>
      </c>
      <c r="HLG1" s="4" t="s">
        <v>11909</v>
      </c>
      <c r="HLH1" s="4" t="s">
        <v>11910</v>
      </c>
      <c r="HLI1" s="4" t="s">
        <v>11911</v>
      </c>
      <c r="HLJ1" s="4" t="s">
        <v>11912</v>
      </c>
      <c r="HLK1" s="4" t="s">
        <v>11913</v>
      </c>
      <c r="HLL1" s="4" t="s">
        <v>11914</v>
      </c>
      <c r="HLM1" s="4" t="s">
        <v>11915</v>
      </c>
      <c r="HLN1" s="4" t="s">
        <v>11916</v>
      </c>
      <c r="HLO1" s="4" t="s">
        <v>11917</v>
      </c>
      <c r="HLP1" s="4" t="s">
        <v>11918</v>
      </c>
      <c r="HLQ1" s="4" t="s">
        <v>11919</v>
      </c>
      <c r="HLR1" s="4" t="s">
        <v>11920</v>
      </c>
      <c r="HLS1" s="4" t="s">
        <v>11921</v>
      </c>
      <c r="HLT1" s="4" t="s">
        <v>11922</v>
      </c>
      <c r="HLU1" s="4" t="s">
        <v>11923</v>
      </c>
      <c r="HLV1" s="4" t="s">
        <v>11924</v>
      </c>
      <c r="HLW1" s="4" t="s">
        <v>11925</v>
      </c>
      <c r="HLX1" s="4" t="s">
        <v>11926</v>
      </c>
      <c r="HLY1" s="4" t="s">
        <v>11927</v>
      </c>
      <c r="HLZ1" s="4" t="s">
        <v>11928</v>
      </c>
      <c r="HMA1" s="4" t="s">
        <v>11929</v>
      </c>
      <c r="HMB1" s="4" t="s">
        <v>11930</v>
      </c>
      <c r="HMC1" s="4" t="s">
        <v>11931</v>
      </c>
      <c r="HMD1" s="4" t="s">
        <v>11932</v>
      </c>
      <c r="HME1" s="4" t="s">
        <v>11933</v>
      </c>
      <c r="HMF1" s="4" t="s">
        <v>11934</v>
      </c>
      <c r="HMG1" s="4" t="s">
        <v>11935</v>
      </c>
      <c r="HMH1" s="4" t="s">
        <v>11936</v>
      </c>
      <c r="HMI1" s="4" t="s">
        <v>11937</v>
      </c>
      <c r="HMJ1" s="4" t="s">
        <v>11938</v>
      </c>
      <c r="HMK1" s="4" t="s">
        <v>11939</v>
      </c>
      <c r="HML1" s="4" t="s">
        <v>11940</v>
      </c>
      <c r="HMM1" s="4" t="s">
        <v>11941</v>
      </c>
      <c r="HMN1" s="4" t="s">
        <v>11942</v>
      </c>
      <c r="HMO1" s="4" t="s">
        <v>11943</v>
      </c>
      <c r="HMP1" s="4" t="s">
        <v>11944</v>
      </c>
      <c r="HMQ1" s="4" t="s">
        <v>11945</v>
      </c>
      <c r="HMR1" s="4" t="s">
        <v>11946</v>
      </c>
      <c r="HMS1" s="4" t="s">
        <v>11947</v>
      </c>
      <c r="HMT1" s="4" t="s">
        <v>11948</v>
      </c>
      <c r="HMU1" s="4" t="s">
        <v>11949</v>
      </c>
      <c r="HMV1" s="4" t="s">
        <v>11950</v>
      </c>
      <c r="HMW1" s="4" t="s">
        <v>11951</v>
      </c>
      <c r="HMX1" s="4" t="s">
        <v>11952</v>
      </c>
      <c r="HMY1" s="4" t="s">
        <v>11953</v>
      </c>
      <c r="HMZ1" s="4" t="s">
        <v>11954</v>
      </c>
      <c r="HNA1" s="4" t="s">
        <v>11955</v>
      </c>
      <c r="HNB1" s="4" t="s">
        <v>11956</v>
      </c>
      <c r="HNC1" s="4" t="s">
        <v>11957</v>
      </c>
      <c r="HND1" s="4" t="s">
        <v>11958</v>
      </c>
      <c r="HNE1" s="4" t="s">
        <v>11959</v>
      </c>
      <c r="HNF1" s="4" t="s">
        <v>11960</v>
      </c>
      <c r="HNG1" s="4" t="s">
        <v>11961</v>
      </c>
      <c r="HNH1" s="4" t="s">
        <v>11962</v>
      </c>
      <c r="HNI1" s="4" t="s">
        <v>11963</v>
      </c>
      <c r="HNJ1" s="4" t="s">
        <v>11964</v>
      </c>
      <c r="HNK1" s="4" t="s">
        <v>11965</v>
      </c>
      <c r="HNL1" s="4" t="s">
        <v>11966</v>
      </c>
      <c r="HNM1" s="4" t="s">
        <v>11967</v>
      </c>
      <c r="HNN1" s="4" t="s">
        <v>11968</v>
      </c>
      <c r="HNO1" s="4" t="s">
        <v>11969</v>
      </c>
      <c r="HNP1" s="4" t="s">
        <v>11970</v>
      </c>
      <c r="HNQ1" s="4" t="s">
        <v>11971</v>
      </c>
      <c r="HNR1" s="4" t="s">
        <v>11972</v>
      </c>
      <c r="HNS1" s="4" t="s">
        <v>11973</v>
      </c>
      <c r="HNT1" s="4" t="s">
        <v>11974</v>
      </c>
      <c r="HNU1" s="4" t="s">
        <v>11975</v>
      </c>
      <c r="HNV1" s="4" t="s">
        <v>11976</v>
      </c>
      <c r="HNW1" s="4" t="s">
        <v>11977</v>
      </c>
      <c r="HNX1" s="4" t="s">
        <v>11978</v>
      </c>
      <c r="HNY1" s="4" t="s">
        <v>11979</v>
      </c>
      <c r="HNZ1" s="4" t="s">
        <v>11980</v>
      </c>
      <c r="HOA1" s="4" t="s">
        <v>11981</v>
      </c>
      <c r="HOB1" s="4" t="s">
        <v>11982</v>
      </c>
      <c r="HOC1" s="4" t="s">
        <v>11983</v>
      </c>
      <c r="HOD1" s="4" t="s">
        <v>11984</v>
      </c>
      <c r="HOE1" s="4" t="s">
        <v>11985</v>
      </c>
      <c r="HOF1" s="4" t="s">
        <v>11986</v>
      </c>
      <c r="HOG1" s="4" t="s">
        <v>11987</v>
      </c>
      <c r="HOH1" s="4" t="s">
        <v>11988</v>
      </c>
      <c r="HOI1" s="4" t="s">
        <v>11989</v>
      </c>
      <c r="HOJ1" s="4" t="s">
        <v>11990</v>
      </c>
      <c r="HOK1" s="4" t="s">
        <v>11991</v>
      </c>
      <c r="HOL1" s="4" t="s">
        <v>11992</v>
      </c>
      <c r="HOM1" s="4" t="s">
        <v>11993</v>
      </c>
      <c r="HON1" s="4" t="s">
        <v>11994</v>
      </c>
      <c r="HOO1" s="4" t="s">
        <v>11995</v>
      </c>
      <c r="HOP1" s="4" t="s">
        <v>11996</v>
      </c>
      <c r="HOQ1" s="4" t="s">
        <v>11997</v>
      </c>
      <c r="HOR1" s="4" t="s">
        <v>11998</v>
      </c>
      <c r="HOS1" s="4" t="s">
        <v>11999</v>
      </c>
      <c r="HOT1" s="4" t="s">
        <v>12000</v>
      </c>
      <c r="HOU1" s="4" t="s">
        <v>12001</v>
      </c>
      <c r="HOV1" s="4" t="s">
        <v>12002</v>
      </c>
      <c r="HOW1" s="4" t="s">
        <v>12003</v>
      </c>
      <c r="HOX1" s="4" t="s">
        <v>12004</v>
      </c>
      <c r="HOY1" s="4" t="s">
        <v>12005</v>
      </c>
      <c r="HOZ1" s="4" t="s">
        <v>12006</v>
      </c>
      <c r="HPA1" s="4" t="s">
        <v>12007</v>
      </c>
      <c r="HPB1" s="4" t="s">
        <v>12008</v>
      </c>
      <c r="HPC1" s="4" t="s">
        <v>12009</v>
      </c>
      <c r="HPD1" s="4" t="s">
        <v>12010</v>
      </c>
      <c r="HPE1" s="4" t="s">
        <v>12011</v>
      </c>
      <c r="HPF1" s="4" t="s">
        <v>12012</v>
      </c>
      <c r="HPG1" s="4" t="s">
        <v>12013</v>
      </c>
      <c r="HPH1" s="4" t="s">
        <v>12014</v>
      </c>
      <c r="HPI1" s="4" t="s">
        <v>12015</v>
      </c>
      <c r="HPJ1" s="4" t="s">
        <v>12016</v>
      </c>
      <c r="HPK1" s="4" t="s">
        <v>12017</v>
      </c>
      <c r="HPL1" s="4" t="s">
        <v>12018</v>
      </c>
      <c r="HPM1" s="4" t="s">
        <v>12019</v>
      </c>
      <c r="HPN1" s="4" t="s">
        <v>12020</v>
      </c>
      <c r="HPO1" s="4" t="s">
        <v>12021</v>
      </c>
      <c r="HPP1" s="4" t="s">
        <v>12022</v>
      </c>
      <c r="HPQ1" s="4" t="s">
        <v>12023</v>
      </c>
      <c r="HPR1" s="4" t="s">
        <v>12024</v>
      </c>
      <c r="HPS1" s="4" t="s">
        <v>12025</v>
      </c>
      <c r="HPT1" s="4" t="s">
        <v>12026</v>
      </c>
      <c r="HPU1" s="4" t="s">
        <v>12027</v>
      </c>
      <c r="HPV1" s="4" t="s">
        <v>12028</v>
      </c>
      <c r="HPW1" s="4" t="s">
        <v>12029</v>
      </c>
      <c r="HPX1" s="4" t="s">
        <v>12030</v>
      </c>
      <c r="HPY1" s="4" t="s">
        <v>12031</v>
      </c>
      <c r="HPZ1" s="4" t="s">
        <v>12032</v>
      </c>
      <c r="HQA1" s="4" t="s">
        <v>12033</v>
      </c>
      <c r="HQB1" s="4" t="s">
        <v>12034</v>
      </c>
      <c r="HQC1" s="4" t="s">
        <v>12035</v>
      </c>
      <c r="HQD1" s="4" t="s">
        <v>12036</v>
      </c>
      <c r="HQE1" s="4" t="s">
        <v>12037</v>
      </c>
      <c r="HQF1" s="4" t="s">
        <v>12038</v>
      </c>
      <c r="HQG1" s="4" t="s">
        <v>12039</v>
      </c>
      <c r="HQH1" s="4" t="s">
        <v>12040</v>
      </c>
      <c r="HQI1" s="4" t="s">
        <v>12041</v>
      </c>
      <c r="HQJ1" s="4" t="s">
        <v>12042</v>
      </c>
      <c r="HQK1" s="4" t="s">
        <v>12043</v>
      </c>
      <c r="HQL1" s="4" t="s">
        <v>12044</v>
      </c>
      <c r="HQM1" s="4" t="s">
        <v>12045</v>
      </c>
      <c r="HQN1" s="4" t="s">
        <v>12046</v>
      </c>
      <c r="HQO1" s="4" t="s">
        <v>12047</v>
      </c>
      <c r="HQP1" s="4" t="s">
        <v>12048</v>
      </c>
      <c r="HQQ1" s="4" t="s">
        <v>12049</v>
      </c>
      <c r="HQR1" s="4" t="s">
        <v>12050</v>
      </c>
      <c r="HQS1" s="4" t="s">
        <v>12051</v>
      </c>
      <c r="HQT1" s="4" t="s">
        <v>12052</v>
      </c>
      <c r="HQU1" s="4" t="s">
        <v>12053</v>
      </c>
      <c r="HQV1" s="4" t="s">
        <v>12054</v>
      </c>
      <c r="HQW1" s="4" t="s">
        <v>12055</v>
      </c>
      <c r="HQX1" s="4" t="s">
        <v>12056</v>
      </c>
      <c r="HQY1" s="4" t="s">
        <v>12057</v>
      </c>
      <c r="HQZ1" s="4" t="s">
        <v>12058</v>
      </c>
      <c r="HRA1" s="4" t="s">
        <v>12059</v>
      </c>
      <c r="HRB1" s="4" t="s">
        <v>12060</v>
      </c>
      <c r="HRC1" s="4" t="s">
        <v>12061</v>
      </c>
      <c r="HRD1" s="4" t="s">
        <v>12062</v>
      </c>
      <c r="HRE1" s="4" t="s">
        <v>12063</v>
      </c>
      <c r="HRF1" s="4" t="s">
        <v>12064</v>
      </c>
      <c r="HRG1" s="4" t="s">
        <v>12065</v>
      </c>
      <c r="HRH1" s="4" t="s">
        <v>12066</v>
      </c>
      <c r="HRI1" s="4" t="s">
        <v>12067</v>
      </c>
      <c r="HRJ1" s="4" t="s">
        <v>12068</v>
      </c>
      <c r="HRK1" s="4" t="s">
        <v>12069</v>
      </c>
      <c r="HRL1" s="4" t="s">
        <v>12070</v>
      </c>
      <c r="HRM1" s="4" t="s">
        <v>12071</v>
      </c>
      <c r="HRN1" s="4" t="s">
        <v>12072</v>
      </c>
      <c r="HRO1" s="4" t="s">
        <v>12073</v>
      </c>
      <c r="HRP1" s="4" t="s">
        <v>12074</v>
      </c>
      <c r="HRQ1" s="4" t="s">
        <v>12075</v>
      </c>
      <c r="HRR1" s="4" t="s">
        <v>12076</v>
      </c>
      <c r="HRS1" s="4" t="s">
        <v>12077</v>
      </c>
      <c r="HRT1" s="4" t="s">
        <v>12078</v>
      </c>
      <c r="HRU1" s="4" t="s">
        <v>12079</v>
      </c>
      <c r="HRV1" s="4" t="s">
        <v>12080</v>
      </c>
      <c r="HRW1" s="4" t="s">
        <v>12081</v>
      </c>
      <c r="HRX1" s="4" t="s">
        <v>12082</v>
      </c>
      <c r="HRY1" s="4" t="s">
        <v>12083</v>
      </c>
      <c r="HRZ1" s="4" t="s">
        <v>12084</v>
      </c>
      <c r="HSA1" s="4" t="s">
        <v>12085</v>
      </c>
      <c r="HSB1" s="4" t="s">
        <v>12086</v>
      </c>
      <c r="HSC1" s="4" t="s">
        <v>12087</v>
      </c>
      <c r="HSD1" s="4" t="s">
        <v>12088</v>
      </c>
      <c r="HSE1" s="4" t="s">
        <v>12089</v>
      </c>
      <c r="HSF1" s="4" t="s">
        <v>12090</v>
      </c>
      <c r="HSG1" s="4" t="s">
        <v>12091</v>
      </c>
      <c r="HSH1" s="4" t="s">
        <v>12092</v>
      </c>
      <c r="HSI1" s="4" t="s">
        <v>12093</v>
      </c>
      <c r="HSJ1" s="4" t="s">
        <v>12094</v>
      </c>
      <c r="HSK1" s="4" t="s">
        <v>12095</v>
      </c>
      <c r="HSL1" s="4" t="s">
        <v>12096</v>
      </c>
      <c r="HSM1" s="4" t="s">
        <v>12097</v>
      </c>
      <c r="HSN1" s="4" t="s">
        <v>12098</v>
      </c>
      <c r="HSO1" s="4" t="s">
        <v>12099</v>
      </c>
      <c r="HSP1" s="4" t="s">
        <v>12100</v>
      </c>
      <c r="HSQ1" s="4" t="s">
        <v>12101</v>
      </c>
      <c r="HSR1" s="4" t="s">
        <v>12102</v>
      </c>
      <c r="HSS1" s="4" t="s">
        <v>12103</v>
      </c>
      <c r="HST1" s="4" t="s">
        <v>12104</v>
      </c>
      <c r="HSU1" s="4" t="s">
        <v>12105</v>
      </c>
      <c r="HSV1" s="4" t="s">
        <v>12106</v>
      </c>
      <c r="HSW1" s="4" t="s">
        <v>12107</v>
      </c>
      <c r="HSX1" s="4" t="s">
        <v>12108</v>
      </c>
      <c r="HSY1" s="4" t="s">
        <v>12109</v>
      </c>
      <c r="HSZ1" s="4" t="s">
        <v>12110</v>
      </c>
      <c r="HTA1" s="4" t="s">
        <v>12111</v>
      </c>
      <c r="HTB1" s="4" t="s">
        <v>12112</v>
      </c>
      <c r="HTC1" s="4" t="s">
        <v>12113</v>
      </c>
      <c r="HTD1" s="4" t="s">
        <v>12114</v>
      </c>
      <c r="HTE1" s="4" t="s">
        <v>12115</v>
      </c>
      <c r="HTF1" s="4" t="s">
        <v>12116</v>
      </c>
      <c r="HTG1" s="4" t="s">
        <v>12117</v>
      </c>
      <c r="HTH1" s="4" t="s">
        <v>12118</v>
      </c>
      <c r="HTI1" s="4" t="s">
        <v>12119</v>
      </c>
      <c r="HTJ1" s="4" t="s">
        <v>12120</v>
      </c>
      <c r="HTK1" s="4" t="s">
        <v>12121</v>
      </c>
      <c r="HTL1" s="4" t="s">
        <v>12122</v>
      </c>
      <c r="HTM1" s="4" t="s">
        <v>12123</v>
      </c>
      <c r="HTN1" s="4" t="s">
        <v>12124</v>
      </c>
      <c r="HTO1" s="4" t="s">
        <v>12125</v>
      </c>
      <c r="HTP1" s="4" t="s">
        <v>12126</v>
      </c>
      <c r="HTQ1" s="4" t="s">
        <v>12127</v>
      </c>
      <c r="HTR1" s="4" t="s">
        <v>12128</v>
      </c>
      <c r="HTS1" s="4" t="s">
        <v>12129</v>
      </c>
      <c r="HTT1" s="4" t="s">
        <v>12130</v>
      </c>
      <c r="HTU1" s="4" t="s">
        <v>12131</v>
      </c>
      <c r="HTV1" s="4" t="s">
        <v>12132</v>
      </c>
      <c r="HTW1" s="4" t="s">
        <v>12133</v>
      </c>
      <c r="HTX1" s="4" t="s">
        <v>12134</v>
      </c>
      <c r="HTY1" s="4" t="s">
        <v>12135</v>
      </c>
      <c r="HTZ1" s="4" t="s">
        <v>12136</v>
      </c>
      <c r="HUA1" s="4" t="s">
        <v>12137</v>
      </c>
      <c r="HUB1" s="4" t="s">
        <v>12138</v>
      </c>
      <c r="HUC1" s="4" t="s">
        <v>12139</v>
      </c>
      <c r="HUD1" s="4" t="s">
        <v>12140</v>
      </c>
      <c r="HUE1" s="4" t="s">
        <v>12141</v>
      </c>
      <c r="HUF1" s="4" t="s">
        <v>12142</v>
      </c>
      <c r="HUG1" s="4" t="s">
        <v>12143</v>
      </c>
      <c r="HUH1" s="4" t="s">
        <v>12144</v>
      </c>
      <c r="HUI1" s="4" t="s">
        <v>12145</v>
      </c>
      <c r="HUJ1" s="4" t="s">
        <v>12146</v>
      </c>
      <c r="HUK1" s="4" t="s">
        <v>12147</v>
      </c>
      <c r="HUL1" s="4" t="s">
        <v>12148</v>
      </c>
      <c r="HUM1" s="4" t="s">
        <v>12149</v>
      </c>
      <c r="HUN1" s="4" t="s">
        <v>12150</v>
      </c>
      <c r="HUO1" s="4" t="s">
        <v>12151</v>
      </c>
      <c r="HUP1" s="4" t="s">
        <v>12152</v>
      </c>
      <c r="HUQ1" s="4" t="s">
        <v>12153</v>
      </c>
      <c r="HUR1" s="4" t="s">
        <v>12154</v>
      </c>
      <c r="HUS1" s="4" t="s">
        <v>12155</v>
      </c>
      <c r="HUT1" s="4" t="s">
        <v>12156</v>
      </c>
      <c r="HUU1" s="4" t="s">
        <v>12157</v>
      </c>
      <c r="HUV1" s="4" t="s">
        <v>12158</v>
      </c>
      <c r="HUW1" s="4" t="s">
        <v>12159</v>
      </c>
      <c r="HUX1" s="4" t="s">
        <v>12160</v>
      </c>
      <c r="HUY1" s="4" t="s">
        <v>12161</v>
      </c>
      <c r="HUZ1" s="4" t="s">
        <v>12162</v>
      </c>
      <c r="HVA1" s="4" t="s">
        <v>12163</v>
      </c>
      <c r="HVB1" s="4" t="s">
        <v>12164</v>
      </c>
      <c r="HVC1" s="4" t="s">
        <v>12165</v>
      </c>
      <c r="HVD1" s="4" t="s">
        <v>12166</v>
      </c>
      <c r="HVE1" s="4" t="s">
        <v>12167</v>
      </c>
      <c r="HVF1" s="4" t="s">
        <v>12168</v>
      </c>
      <c r="HVG1" s="4" t="s">
        <v>12169</v>
      </c>
      <c r="HVH1" s="4" t="s">
        <v>12170</v>
      </c>
      <c r="HVI1" s="4" t="s">
        <v>12171</v>
      </c>
      <c r="HVJ1" s="4" t="s">
        <v>12172</v>
      </c>
      <c r="HVK1" s="4" t="s">
        <v>12173</v>
      </c>
      <c r="HVL1" s="4" t="s">
        <v>12174</v>
      </c>
      <c r="HVM1" s="4" t="s">
        <v>12175</v>
      </c>
      <c r="HVN1" s="4" t="s">
        <v>12176</v>
      </c>
      <c r="HVO1" s="4" t="s">
        <v>12177</v>
      </c>
      <c r="HVP1" s="4" t="s">
        <v>12178</v>
      </c>
      <c r="HVQ1" s="4" t="s">
        <v>12179</v>
      </c>
      <c r="HVR1" s="4" t="s">
        <v>12180</v>
      </c>
      <c r="HVS1" s="4" t="s">
        <v>12181</v>
      </c>
      <c r="HVT1" s="4" t="s">
        <v>12182</v>
      </c>
      <c r="HVU1" s="4" t="s">
        <v>12183</v>
      </c>
      <c r="HVV1" s="4" t="s">
        <v>12184</v>
      </c>
      <c r="HVW1" s="4" t="s">
        <v>12185</v>
      </c>
      <c r="HVX1" s="4" t="s">
        <v>12186</v>
      </c>
      <c r="HVY1" s="4" t="s">
        <v>12187</v>
      </c>
      <c r="HVZ1" s="4" t="s">
        <v>12188</v>
      </c>
      <c r="HWA1" s="4" t="s">
        <v>12189</v>
      </c>
      <c r="HWB1" s="4" t="s">
        <v>12190</v>
      </c>
      <c r="HWC1" s="4" t="s">
        <v>12191</v>
      </c>
      <c r="HWD1" s="4" t="s">
        <v>12192</v>
      </c>
      <c r="HWE1" s="4" t="s">
        <v>12193</v>
      </c>
      <c r="HWF1" s="4" t="s">
        <v>12194</v>
      </c>
      <c r="HWG1" s="4" t="s">
        <v>12195</v>
      </c>
      <c r="HWH1" s="4" t="s">
        <v>12196</v>
      </c>
      <c r="HWI1" s="4" t="s">
        <v>12197</v>
      </c>
      <c r="HWJ1" s="4" t="s">
        <v>12198</v>
      </c>
      <c r="HWK1" s="4" t="s">
        <v>12199</v>
      </c>
      <c r="HWL1" s="4" t="s">
        <v>12200</v>
      </c>
      <c r="HWM1" s="4" t="s">
        <v>12201</v>
      </c>
      <c r="HWN1" s="4" t="s">
        <v>12202</v>
      </c>
      <c r="HWO1" s="4" t="s">
        <v>12203</v>
      </c>
      <c r="HWP1" s="4" t="s">
        <v>12204</v>
      </c>
      <c r="HWQ1" s="4" t="s">
        <v>12205</v>
      </c>
      <c r="HWR1" s="4" t="s">
        <v>12206</v>
      </c>
      <c r="HWS1" s="4" t="s">
        <v>12207</v>
      </c>
      <c r="HWT1" s="4" t="s">
        <v>12208</v>
      </c>
      <c r="HWU1" s="4" t="s">
        <v>12209</v>
      </c>
      <c r="HWV1" s="4" t="s">
        <v>12210</v>
      </c>
      <c r="HWW1" s="4" t="s">
        <v>12211</v>
      </c>
      <c r="HWX1" s="4" t="s">
        <v>12212</v>
      </c>
      <c r="HWY1" s="4" t="s">
        <v>12213</v>
      </c>
      <c r="HWZ1" s="4" t="s">
        <v>12214</v>
      </c>
      <c r="HXA1" s="4" t="s">
        <v>12215</v>
      </c>
      <c r="HXB1" s="4" t="s">
        <v>12216</v>
      </c>
      <c r="HXC1" s="4" t="s">
        <v>12217</v>
      </c>
      <c r="HXD1" s="4" t="s">
        <v>12218</v>
      </c>
      <c r="HXE1" s="4" t="s">
        <v>12219</v>
      </c>
      <c r="HXF1" s="4" t="s">
        <v>12220</v>
      </c>
      <c r="HXG1" s="4" t="s">
        <v>12221</v>
      </c>
      <c r="HXH1" s="4" t="s">
        <v>12222</v>
      </c>
      <c r="HXI1" s="4" t="s">
        <v>12223</v>
      </c>
      <c r="HXJ1" s="4" t="s">
        <v>12224</v>
      </c>
      <c r="HXK1" s="4" t="s">
        <v>12225</v>
      </c>
      <c r="HXL1" s="4" t="s">
        <v>12226</v>
      </c>
      <c r="HXM1" s="4" t="s">
        <v>12227</v>
      </c>
      <c r="HXN1" s="4" t="s">
        <v>12228</v>
      </c>
      <c r="HXO1" s="4" t="s">
        <v>12229</v>
      </c>
      <c r="HXP1" s="4" t="s">
        <v>12230</v>
      </c>
      <c r="HXQ1" s="4" t="s">
        <v>12231</v>
      </c>
      <c r="HXR1" s="4" t="s">
        <v>12232</v>
      </c>
      <c r="HXS1" s="4" t="s">
        <v>12233</v>
      </c>
      <c r="HXT1" s="4" t="s">
        <v>12234</v>
      </c>
      <c r="HXU1" s="4" t="s">
        <v>12235</v>
      </c>
      <c r="HXV1" s="4" t="s">
        <v>12236</v>
      </c>
      <c r="HXW1" s="4" t="s">
        <v>12237</v>
      </c>
      <c r="HXX1" s="4" t="s">
        <v>12238</v>
      </c>
      <c r="HXY1" s="4" t="s">
        <v>12239</v>
      </c>
      <c r="HXZ1" s="4" t="s">
        <v>12240</v>
      </c>
      <c r="HYA1" s="4" t="s">
        <v>12241</v>
      </c>
      <c r="HYB1" s="4" t="s">
        <v>12242</v>
      </c>
      <c r="HYC1" s="4" t="s">
        <v>12243</v>
      </c>
      <c r="HYD1" s="4" t="s">
        <v>12244</v>
      </c>
      <c r="HYE1" s="4" t="s">
        <v>12245</v>
      </c>
      <c r="HYF1" s="4" t="s">
        <v>12246</v>
      </c>
      <c r="HYG1" s="4" t="s">
        <v>12247</v>
      </c>
      <c r="HYH1" s="4" t="s">
        <v>12248</v>
      </c>
      <c r="HYI1" s="4" t="s">
        <v>12249</v>
      </c>
      <c r="HYJ1" s="4" t="s">
        <v>12250</v>
      </c>
      <c r="HYK1" s="4" t="s">
        <v>12251</v>
      </c>
      <c r="HYL1" s="4" t="s">
        <v>12252</v>
      </c>
      <c r="HYM1" s="4" t="s">
        <v>12253</v>
      </c>
      <c r="HYN1" s="4" t="s">
        <v>12254</v>
      </c>
      <c r="HYO1" s="4" t="s">
        <v>12255</v>
      </c>
      <c r="HYP1" s="4" t="s">
        <v>12256</v>
      </c>
      <c r="HYQ1" s="4" t="s">
        <v>12257</v>
      </c>
      <c r="HYR1" s="4" t="s">
        <v>12258</v>
      </c>
      <c r="HYS1" s="4" t="s">
        <v>12259</v>
      </c>
      <c r="HYT1" s="4" t="s">
        <v>12260</v>
      </c>
      <c r="HYU1" s="4" t="s">
        <v>12261</v>
      </c>
      <c r="HYV1" s="4" t="s">
        <v>12262</v>
      </c>
      <c r="HYW1" s="4" t="s">
        <v>12263</v>
      </c>
      <c r="HYX1" s="4" t="s">
        <v>12264</v>
      </c>
      <c r="HYY1" s="4" t="s">
        <v>12265</v>
      </c>
      <c r="HYZ1" s="4" t="s">
        <v>12266</v>
      </c>
      <c r="HZA1" s="4" t="s">
        <v>12267</v>
      </c>
      <c r="HZB1" s="4" t="s">
        <v>12268</v>
      </c>
      <c r="HZC1" s="4" t="s">
        <v>12269</v>
      </c>
      <c r="HZD1" s="4" t="s">
        <v>12270</v>
      </c>
      <c r="HZE1" s="4" t="s">
        <v>12271</v>
      </c>
      <c r="HZF1" s="4" t="s">
        <v>12272</v>
      </c>
      <c r="HZG1" s="4" t="s">
        <v>12273</v>
      </c>
      <c r="HZH1" s="4" t="s">
        <v>12274</v>
      </c>
      <c r="HZI1" s="4" t="s">
        <v>12275</v>
      </c>
      <c r="HZJ1" s="4" t="s">
        <v>12276</v>
      </c>
      <c r="HZK1" s="4" t="s">
        <v>12277</v>
      </c>
      <c r="HZL1" s="4" t="s">
        <v>12278</v>
      </c>
      <c r="HZM1" s="4" t="s">
        <v>12279</v>
      </c>
      <c r="HZN1" s="4" t="s">
        <v>12280</v>
      </c>
      <c r="HZO1" s="4" t="s">
        <v>12281</v>
      </c>
      <c r="HZP1" s="4" t="s">
        <v>12282</v>
      </c>
      <c r="HZQ1" s="4" t="s">
        <v>12283</v>
      </c>
      <c r="HZR1" s="4" t="s">
        <v>12284</v>
      </c>
      <c r="HZS1" s="4" t="s">
        <v>12285</v>
      </c>
      <c r="HZT1" s="4" t="s">
        <v>12286</v>
      </c>
      <c r="HZU1" s="4" t="s">
        <v>12287</v>
      </c>
      <c r="HZV1" s="4" t="s">
        <v>12288</v>
      </c>
      <c r="HZW1" s="4" t="s">
        <v>12289</v>
      </c>
      <c r="HZX1" s="4" t="s">
        <v>12290</v>
      </c>
      <c r="HZY1" s="4" t="s">
        <v>12291</v>
      </c>
      <c r="HZZ1" s="4" t="s">
        <v>12292</v>
      </c>
      <c r="IAA1" s="4" t="s">
        <v>12293</v>
      </c>
      <c r="IAB1" s="4" t="s">
        <v>12294</v>
      </c>
      <c r="IAC1" s="4" t="s">
        <v>12295</v>
      </c>
      <c r="IAD1" s="4" t="s">
        <v>12296</v>
      </c>
      <c r="IAE1" s="4" t="s">
        <v>12297</v>
      </c>
      <c r="IAF1" s="4" t="s">
        <v>12298</v>
      </c>
      <c r="IAG1" s="4" t="s">
        <v>12299</v>
      </c>
      <c r="IAH1" s="4" t="s">
        <v>12300</v>
      </c>
      <c r="IAI1" s="4" t="s">
        <v>12301</v>
      </c>
      <c r="IAJ1" s="4" t="s">
        <v>12302</v>
      </c>
      <c r="IAK1" s="4" t="s">
        <v>12303</v>
      </c>
      <c r="IAL1" s="4" t="s">
        <v>12304</v>
      </c>
      <c r="IAM1" s="4" t="s">
        <v>12305</v>
      </c>
      <c r="IAN1" s="4" t="s">
        <v>12306</v>
      </c>
      <c r="IAO1" s="4" t="s">
        <v>12307</v>
      </c>
      <c r="IAP1" s="4" t="s">
        <v>12308</v>
      </c>
      <c r="IAQ1" s="4" t="s">
        <v>12309</v>
      </c>
      <c r="IAR1" s="4" t="s">
        <v>12310</v>
      </c>
      <c r="IAS1" s="4" t="s">
        <v>12311</v>
      </c>
      <c r="IAT1" s="4" t="s">
        <v>12312</v>
      </c>
      <c r="IAU1" s="4" t="s">
        <v>12313</v>
      </c>
      <c r="IAV1" s="4" t="s">
        <v>12314</v>
      </c>
      <c r="IAW1" s="4" t="s">
        <v>12315</v>
      </c>
      <c r="IAX1" s="4" t="s">
        <v>12316</v>
      </c>
      <c r="IAY1" s="4" t="s">
        <v>12317</v>
      </c>
      <c r="IAZ1" s="4" t="s">
        <v>12318</v>
      </c>
      <c r="IBA1" s="4" t="s">
        <v>12319</v>
      </c>
      <c r="IBB1" s="4" t="s">
        <v>12320</v>
      </c>
      <c r="IBC1" s="4" t="s">
        <v>12321</v>
      </c>
      <c r="IBD1" s="4" t="s">
        <v>12322</v>
      </c>
      <c r="IBE1" s="4" t="s">
        <v>12323</v>
      </c>
      <c r="IBF1" s="4" t="s">
        <v>12324</v>
      </c>
      <c r="IBG1" s="4" t="s">
        <v>12325</v>
      </c>
      <c r="IBH1" s="4" t="s">
        <v>12326</v>
      </c>
      <c r="IBI1" s="4" t="s">
        <v>12327</v>
      </c>
      <c r="IBJ1" s="4" t="s">
        <v>12328</v>
      </c>
      <c r="IBK1" s="4" t="s">
        <v>12329</v>
      </c>
      <c r="IBL1" s="4" t="s">
        <v>12330</v>
      </c>
      <c r="IBM1" s="4" t="s">
        <v>12331</v>
      </c>
      <c r="IBN1" s="4" t="s">
        <v>12332</v>
      </c>
      <c r="IBO1" s="4" t="s">
        <v>12333</v>
      </c>
      <c r="IBP1" s="4" t="s">
        <v>12334</v>
      </c>
      <c r="IBQ1" s="4" t="s">
        <v>12335</v>
      </c>
      <c r="IBR1" s="4" t="s">
        <v>12336</v>
      </c>
      <c r="IBS1" s="4" t="s">
        <v>12337</v>
      </c>
      <c r="IBT1" s="4" t="s">
        <v>12338</v>
      </c>
      <c r="IBU1" s="4" t="s">
        <v>12339</v>
      </c>
      <c r="IBV1" s="4" t="s">
        <v>12340</v>
      </c>
      <c r="IBW1" s="4" t="s">
        <v>12341</v>
      </c>
      <c r="IBX1" s="4" t="s">
        <v>12342</v>
      </c>
      <c r="IBY1" s="4" t="s">
        <v>12343</v>
      </c>
      <c r="IBZ1" s="4" t="s">
        <v>12344</v>
      </c>
      <c r="ICA1" s="4" t="s">
        <v>12345</v>
      </c>
      <c r="ICB1" s="4" t="s">
        <v>12346</v>
      </c>
      <c r="ICC1" s="4" t="s">
        <v>12347</v>
      </c>
      <c r="ICD1" s="4" t="s">
        <v>12348</v>
      </c>
      <c r="ICE1" s="4" t="s">
        <v>12349</v>
      </c>
      <c r="ICF1" s="4" t="s">
        <v>12350</v>
      </c>
      <c r="ICG1" s="4" t="s">
        <v>12351</v>
      </c>
      <c r="ICH1" s="4" t="s">
        <v>12352</v>
      </c>
      <c r="ICI1" s="4" t="s">
        <v>12353</v>
      </c>
      <c r="ICJ1" s="4" t="s">
        <v>12354</v>
      </c>
      <c r="ICK1" s="4" t="s">
        <v>12355</v>
      </c>
      <c r="ICL1" s="4" t="s">
        <v>12356</v>
      </c>
      <c r="ICM1" s="4" t="s">
        <v>12357</v>
      </c>
      <c r="ICN1" s="4" t="s">
        <v>12358</v>
      </c>
      <c r="ICO1" s="4" t="s">
        <v>12359</v>
      </c>
      <c r="ICP1" s="4" t="s">
        <v>12360</v>
      </c>
      <c r="ICQ1" s="4" t="s">
        <v>12361</v>
      </c>
      <c r="ICR1" s="4" t="s">
        <v>12362</v>
      </c>
      <c r="ICS1" s="4" t="s">
        <v>12363</v>
      </c>
      <c r="ICT1" s="4" t="s">
        <v>12364</v>
      </c>
      <c r="ICU1" s="4" t="s">
        <v>12365</v>
      </c>
      <c r="ICV1" s="4" t="s">
        <v>12366</v>
      </c>
      <c r="ICW1" s="4" t="s">
        <v>12367</v>
      </c>
      <c r="ICX1" s="4" t="s">
        <v>12368</v>
      </c>
      <c r="ICY1" s="4" t="s">
        <v>12369</v>
      </c>
      <c r="ICZ1" s="4" t="s">
        <v>12370</v>
      </c>
      <c r="IDA1" s="4" t="s">
        <v>12371</v>
      </c>
      <c r="IDB1" s="4" t="s">
        <v>12372</v>
      </c>
      <c r="IDC1" s="4" t="s">
        <v>12373</v>
      </c>
      <c r="IDD1" s="4" t="s">
        <v>12374</v>
      </c>
      <c r="IDE1" s="4" t="s">
        <v>12375</v>
      </c>
      <c r="IDF1" s="4" t="s">
        <v>12376</v>
      </c>
      <c r="IDG1" s="4" t="s">
        <v>12377</v>
      </c>
      <c r="IDH1" s="4" t="s">
        <v>12378</v>
      </c>
      <c r="IDI1" s="4" t="s">
        <v>12379</v>
      </c>
      <c r="IDJ1" s="4" t="s">
        <v>12380</v>
      </c>
      <c r="IDK1" s="4" t="s">
        <v>12381</v>
      </c>
      <c r="IDL1" s="4" t="s">
        <v>12382</v>
      </c>
      <c r="IDM1" s="4" t="s">
        <v>12383</v>
      </c>
      <c r="IDN1" s="4" t="s">
        <v>12384</v>
      </c>
      <c r="IDO1" s="4" t="s">
        <v>12385</v>
      </c>
      <c r="IDP1" s="4" t="s">
        <v>12386</v>
      </c>
      <c r="IDQ1" s="4" t="s">
        <v>12387</v>
      </c>
      <c r="IDR1" s="4" t="s">
        <v>12388</v>
      </c>
      <c r="IDS1" s="4" t="s">
        <v>12389</v>
      </c>
      <c r="IDT1" s="4" t="s">
        <v>12390</v>
      </c>
      <c r="IDU1" s="4" t="s">
        <v>12391</v>
      </c>
      <c r="IDV1" s="4" t="s">
        <v>12392</v>
      </c>
      <c r="IDW1" s="4" t="s">
        <v>12393</v>
      </c>
      <c r="IDX1" s="4" t="s">
        <v>12394</v>
      </c>
      <c r="IDY1" s="4" t="s">
        <v>12395</v>
      </c>
      <c r="IDZ1" s="4" t="s">
        <v>12396</v>
      </c>
      <c r="IEA1" s="4" t="s">
        <v>12397</v>
      </c>
      <c r="IEB1" s="4" t="s">
        <v>12398</v>
      </c>
      <c r="IEC1" s="4" t="s">
        <v>12399</v>
      </c>
      <c r="IED1" s="4" t="s">
        <v>12400</v>
      </c>
      <c r="IEE1" s="4" t="s">
        <v>12401</v>
      </c>
      <c r="IEF1" s="4" t="s">
        <v>12402</v>
      </c>
      <c r="IEG1" s="4" t="s">
        <v>12403</v>
      </c>
      <c r="IEH1" s="4" t="s">
        <v>12404</v>
      </c>
      <c r="IEI1" s="4" t="s">
        <v>12405</v>
      </c>
      <c r="IEJ1" s="4" t="s">
        <v>12406</v>
      </c>
      <c r="IEK1" s="4" t="s">
        <v>12407</v>
      </c>
      <c r="IEL1" s="4" t="s">
        <v>12408</v>
      </c>
      <c r="IEM1" s="4" t="s">
        <v>12409</v>
      </c>
      <c r="IEN1" s="4" t="s">
        <v>12410</v>
      </c>
      <c r="IEO1" s="4" t="s">
        <v>12411</v>
      </c>
      <c r="IEP1" s="4" t="s">
        <v>12412</v>
      </c>
      <c r="IEQ1" s="4" t="s">
        <v>12413</v>
      </c>
      <c r="IER1" s="4" t="s">
        <v>12414</v>
      </c>
      <c r="IES1" s="4" t="s">
        <v>12415</v>
      </c>
      <c r="IET1" s="4" t="s">
        <v>12416</v>
      </c>
      <c r="IEU1" s="4" t="s">
        <v>12417</v>
      </c>
      <c r="IEV1" s="4" t="s">
        <v>12418</v>
      </c>
      <c r="IEW1" s="4" t="s">
        <v>12419</v>
      </c>
      <c r="IEX1" s="4" t="s">
        <v>12420</v>
      </c>
      <c r="IEY1" s="4" t="s">
        <v>12421</v>
      </c>
      <c r="IEZ1" s="4" t="s">
        <v>12422</v>
      </c>
      <c r="IFA1" s="4" t="s">
        <v>12423</v>
      </c>
      <c r="IFB1" s="4" t="s">
        <v>12424</v>
      </c>
      <c r="IFC1" s="4" t="s">
        <v>12425</v>
      </c>
      <c r="IFD1" s="4" t="s">
        <v>12426</v>
      </c>
      <c r="IFE1" s="4" t="s">
        <v>12427</v>
      </c>
      <c r="IFF1" s="4" t="s">
        <v>12428</v>
      </c>
      <c r="IFG1" s="4" t="s">
        <v>12429</v>
      </c>
      <c r="IFH1" s="4" t="s">
        <v>12430</v>
      </c>
      <c r="IFI1" s="4" t="s">
        <v>12431</v>
      </c>
      <c r="IFJ1" s="4" t="s">
        <v>12432</v>
      </c>
      <c r="IFK1" s="4" t="s">
        <v>12433</v>
      </c>
      <c r="IFL1" s="4" t="s">
        <v>12434</v>
      </c>
      <c r="IFM1" s="4" t="s">
        <v>12435</v>
      </c>
      <c r="IFN1" s="4" t="s">
        <v>12436</v>
      </c>
      <c r="IFO1" s="4" t="s">
        <v>12437</v>
      </c>
      <c r="IFP1" s="4" t="s">
        <v>12438</v>
      </c>
      <c r="IFQ1" s="4" t="s">
        <v>12439</v>
      </c>
      <c r="IFR1" s="4" t="s">
        <v>12440</v>
      </c>
      <c r="IFS1" s="4" t="s">
        <v>12441</v>
      </c>
      <c r="IFT1" s="4" t="s">
        <v>12442</v>
      </c>
      <c r="IFU1" s="4" t="s">
        <v>12443</v>
      </c>
      <c r="IFV1" s="4" t="s">
        <v>12444</v>
      </c>
      <c r="IFW1" s="4" t="s">
        <v>12445</v>
      </c>
      <c r="IFX1" s="4" t="s">
        <v>12446</v>
      </c>
      <c r="IFY1" s="4" t="s">
        <v>12447</v>
      </c>
      <c r="IFZ1" s="4" t="s">
        <v>12448</v>
      </c>
      <c r="IGA1" s="4" t="s">
        <v>12449</v>
      </c>
      <c r="IGB1" s="4" t="s">
        <v>12450</v>
      </c>
      <c r="IGC1" s="4" t="s">
        <v>12451</v>
      </c>
      <c r="IGD1" s="4" t="s">
        <v>12452</v>
      </c>
      <c r="IGE1" s="4" t="s">
        <v>12453</v>
      </c>
      <c r="IGF1" s="4" t="s">
        <v>12454</v>
      </c>
      <c r="IGG1" s="4" t="s">
        <v>12455</v>
      </c>
      <c r="IGH1" s="4" t="s">
        <v>12456</v>
      </c>
      <c r="IGI1" s="4" t="s">
        <v>12457</v>
      </c>
      <c r="IGJ1" s="4" t="s">
        <v>12458</v>
      </c>
      <c r="IGK1" s="4" t="s">
        <v>12459</v>
      </c>
      <c r="IGL1" s="4" t="s">
        <v>12460</v>
      </c>
      <c r="IGM1" s="4" t="s">
        <v>12461</v>
      </c>
      <c r="IGN1" s="4" t="s">
        <v>12462</v>
      </c>
      <c r="IGO1" s="4" t="s">
        <v>12463</v>
      </c>
      <c r="IGP1" s="4" t="s">
        <v>12464</v>
      </c>
      <c r="IGQ1" s="4" t="s">
        <v>12465</v>
      </c>
      <c r="IGR1" s="4" t="s">
        <v>12466</v>
      </c>
      <c r="IGS1" s="4" t="s">
        <v>12467</v>
      </c>
      <c r="IGT1" s="4" t="s">
        <v>12468</v>
      </c>
      <c r="IGU1" s="4" t="s">
        <v>12469</v>
      </c>
      <c r="IGV1" s="4" t="s">
        <v>12470</v>
      </c>
      <c r="IGW1" s="4" t="s">
        <v>12471</v>
      </c>
      <c r="IGX1" s="4" t="s">
        <v>12472</v>
      </c>
      <c r="IGY1" s="4" t="s">
        <v>12473</v>
      </c>
      <c r="IGZ1" s="4" t="s">
        <v>12474</v>
      </c>
      <c r="IHA1" s="4" t="s">
        <v>12475</v>
      </c>
      <c r="IHB1" s="4" t="s">
        <v>12476</v>
      </c>
      <c r="IHC1" s="4" t="s">
        <v>12477</v>
      </c>
      <c r="IHD1" s="4" t="s">
        <v>12478</v>
      </c>
      <c r="IHE1" s="4" t="s">
        <v>12479</v>
      </c>
      <c r="IHF1" s="4" t="s">
        <v>12480</v>
      </c>
      <c r="IHG1" s="4" t="s">
        <v>12481</v>
      </c>
      <c r="IHH1" s="4" t="s">
        <v>12482</v>
      </c>
      <c r="IHI1" s="4" t="s">
        <v>12483</v>
      </c>
      <c r="IHJ1" s="4" t="s">
        <v>12484</v>
      </c>
      <c r="IHK1" s="4" t="s">
        <v>12485</v>
      </c>
      <c r="IHL1" s="4" t="s">
        <v>12486</v>
      </c>
      <c r="IHM1" s="4" t="s">
        <v>12487</v>
      </c>
      <c r="IHN1" s="4" t="s">
        <v>12488</v>
      </c>
      <c r="IHO1" s="4" t="s">
        <v>12489</v>
      </c>
      <c r="IHP1" s="4" t="s">
        <v>12490</v>
      </c>
      <c r="IHQ1" s="4" t="s">
        <v>12491</v>
      </c>
      <c r="IHR1" s="4" t="s">
        <v>12492</v>
      </c>
      <c r="IHS1" s="4" t="s">
        <v>12493</v>
      </c>
      <c r="IHT1" s="4" t="s">
        <v>12494</v>
      </c>
      <c r="IHU1" s="4" t="s">
        <v>12495</v>
      </c>
      <c r="IHV1" s="4" t="s">
        <v>12496</v>
      </c>
      <c r="IHW1" s="4" t="s">
        <v>12497</v>
      </c>
      <c r="IHX1" s="4" t="s">
        <v>12498</v>
      </c>
      <c r="IHY1" s="4" t="s">
        <v>12499</v>
      </c>
      <c r="IHZ1" s="4" t="s">
        <v>12500</v>
      </c>
      <c r="IIA1" s="4" t="s">
        <v>12501</v>
      </c>
      <c r="IIB1" s="4" t="s">
        <v>12502</v>
      </c>
      <c r="IIC1" s="4" t="s">
        <v>12503</v>
      </c>
      <c r="IID1" s="4" t="s">
        <v>12504</v>
      </c>
      <c r="IIE1" s="4" t="s">
        <v>12505</v>
      </c>
      <c r="IIF1" s="4" t="s">
        <v>12506</v>
      </c>
      <c r="IIG1" s="4" t="s">
        <v>12507</v>
      </c>
      <c r="IIH1" s="4" t="s">
        <v>12508</v>
      </c>
      <c r="III1" s="4" t="s">
        <v>12509</v>
      </c>
      <c r="IIJ1" s="4" t="s">
        <v>12510</v>
      </c>
      <c r="IIK1" s="4" t="s">
        <v>12511</v>
      </c>
      <c r="IIL1" s="4" t="s">
        <v>12512</v>
      </c>
      <c r="IIM1" s="4" t="s">
        <v>12513</v>
      </c>
      <c r="IIN1" s="4" t="s">
        <v>12514</v>
      </c>
      <c r="IIO1" s="4" t="s">
        <v>12515</v>
      </c>
      <c r="IIP1" s="4" t="s">
        <v>12516</v>
      </c>
      <c r="IIQ1" s="4" t="s">
        <v>12517</v>
      </c>
      <c r="IIR1" s="4" t="s">
        <v>12518</v>
      </c>
      <c r="IIS1" s="4" t="s">
        <v>12519</v>
      </c>
      <c r="IIT1" s="4" t="s">
        <v>12520</v>
      </c>
      <c r="IIU1" s="4" t="s">
        <v>12521</v>
      </c>
      <c r="IIV1" s="4" t="s">
        <v>12522</v>
      </c>
      <c r="IIW1" s="4" t="s">
        <v>12523</v>
      </c>
      <c r="IIX1" s="4" t="s">
        <v>12524</v>
      </c>
      <c r="IIY1" s="4" t="s">
        <v>12525</v>
      </c>
      <c r="IIZ1" s="4" t="s">
        <v>12526</v>
      </c>
      <c r="IJA1" s="4" t="s">
        <v>12527</v>
      </c>
      <c r="IJB1" s="4" t="s">
        <v>12528</v>
      </c>
      <c r="IJC1" s="4" t="s">
        <v>12529</v>
      </c>
      <c r="IJD1" s="4" t="s">
        <v>12530</v>
      </c>
      <c r="IJE1" s="4" t="s">
        <v>12531</v>
      </c>
      <c r="IJF1" s="4" t="s">
        <v>12532</v>
      </c>
      <c r="IJG1" s="4" t="s">
        <v>12533</v>
      </c>
      <c r="IJH1" s="4" t="s">
        <v>12534</v>
      </c>
      <c r="IJI1" s="4" t="s">
        <v>12535</v>
      </c>
      <c r="IJJ1" s="4" t="s">
        <v>12536</v>
      </c>
      <c r="IJK1" s="4" t="s">
        <v>12537</v>
      </c>
      <c r="IJL1" s="4" t="s">
        <v>12538</v>
      </c>
      <c r="IJM1" s="4" t="s">
        <v>12539</v>
      </c>
      <c r="IJN1" s="4" t="s">
        <v>12540</v>
      </c>
      <c r="IJO1" s="4" t="s">
        <v>12541</v>
      </c>
      <c r="IJP1" s="4" t="s">
        <v>12542</v>
      </c>
      <c r="IJQ1" s="4" t="s">
        <v>12543</v>
      </c>
      <c r="IJR1" s="4" t="s">
        <v>12544</v>
      </c>
      <c r="IJS1" s="4" t="s">
        <v>12545</v>
      </c>
      <c r="IJT1" s="4" t="s">
        <v>12546</v>
      </c>
      <c r="IJU1" s="4" t="s">
        <v>12547</v>
      </c>
      <c r="IJV1" s="4" t="s">
        <v>12548</v>
      </c>
      <c r="IJW1" s="4" t="s">
        <v>12549</v>
      </c>
      <c r="IJX1" s="4" t="s">
        <v>12550</v>
      </c>
      <c r="IJY1" s="4" t="s">
        <v>12551</v>
      </c>
      <c r="IJZ1" s="4" t="s">
        <v>12552</v>
      </c>
      <c r="IKA1" s="4" t="s">
        <v>12553</v>
      </c>
      <c r="IKB1" s="4" t="s">
        <v>12554</v>
      </c>
      <c r="IKC1" s="4" t="s">
        <v>12555</v>
      </c>
      <c r="IKD1" s="4" t="s">
        <v>12556</v>
      </c>
      <c r="IKE1" s="4" t="s">
        <v>12557</v>
      </c>
      <c r="IKF1" s="4" t="s">
        <v>12558</v>
      </c>
      <c r="IKG1" s="4" t="s">
        <v>12559</v>
      </c>
      <c r="IKH1" s="4" t="s">
        <v>12560</v>
      </c>
      <c r="IKI1" s="4" t="s">
        <v>12561</v>
      </c>
      <c r="IKJ1" s="4" t="s">
        <v>12562</v>
      </c>
      <c r="IKK1" s="4" t="s">
        <v>12563</v>
      </c>
      <c r="IKL1" s="4" t="s">
        <v>12564</v>
      </c>
      <c r="IKM1" s="4" t="s">
        <v>12565</v>
      </c>
      <c r="IKN1" s="4" t="s">
        <v>12566</v>
      </c>
      <c r="IKO1" s="4" t="s">
        <v>12567</v>
      </c>
      <c r="IKP1" s="4" t="s">
        <v>12568</v>
      </c>
      <c r="IKQ1" s="4" t="s">
        <v>12569</v>
      </c>
      <c r="IKR1" s="4" t="s">
        <v>12570</v>
      </c>
      <c r="IKS1" s="4" t="s">
        <v>12571</v>
      </c>
      <c r="IKT1" s="4" t="s">
        <v>12572</v>
      </c>
      <c r="IKU1" s="4" t="s">
        <v>12573</v>
      </c>
      <c r="IKV1" s="4" t="s">
        <v>12574</v>
      </c>
      <c r="IKW1" s="4" t="s">
        <v>12575</v>
      </c>
      <c r="IKX1" s="4" t="s">
        <v>12576</v>
      </c>
      <c r="IKY1" s="4" t="s">
        <v>12577</v>
      </c>
      <c r="IKZ1" s="4" t="s">
        <v>12578</v>
      </c>
      <c r="ILA1" s="4" t="s">
        <v>12579</v>
      </c>
      <c r="ILB1" s="4" t="s">
        <v>12580</v>
      </c>
      <c r="ILC1" s="4" t="s">
        <v>12581</v>
      </c>
      <c r="ILD1" s="4" t="s">
        <v>12582</v>
      </c>
      <c r="ILE1" s="4" t="s">
        <v>12583</v>
      </c>
      <c r="ILF1" s="4" t="s">
        <v>12584</v>
      </c>
      <c r="ILG1" s="4" t="s">
        <v>12585</v>
      </c>
      <c r="ILH1" s="4" t="s">
        <v>12586</v>
      </c>
      <c r="ILI1" s="4" t="s">
        <v>12587</v>
      </c>
      <c r="ILJ1" s="4" t="s">
        <v>12588</v>
      </c>
      <c r="ILK1" s="4" t="s">
        <v>12589</v>
      </c>
      <c r="ILL1" s="4" t="s">
        <v>12590</v>
      </c>
      <c r="ILM1" s="4" t="s">
        <v>12591</v>
      </c>
      <c r="ILN1" s="4" t="s">
        <v>12592</v>
      </c>
      <c r="ILO1" s="4" t="s">
        <v>12593</v>
      </c>
      <c r="ILP1" s="4" t="s">
        <v>12594</v>
      </c>
      <c r="ILQ1" s="4" t="s">
        <v>12595</v>
      </c>
      <c r="ILR1" s="4" t="s">
        <v>12596</v>
      </c>
      <c r="ILS1" s="4" t="s">
        <v>12597</v>
      </c>
      <c r="ILT1" s="4" t="s">
        <v>12598</v>
      </c>
      <c r="ILU1" s="4" t="s">
        <v>12599</v>
      </c>
      <c r="ILV1" s="4" t="s">
        <v>12600</v>
      </c>
      <c r="ILW1" s="4" t="s">
        <v>12601</v>
      </c>
      <c r="ILX1" s="4" t="s">
        <v>12602</v>
      </c>
      <c r="ILY1" s="4" t="s">
        <v>12603</v>
      </c>
      <c r="ILZ1" s="4" t="s">
        <v>12604</v>
      </c>
      <c r="IMA1" s="4" t="s">
        <v>12605</v>
      </c>
      <c r="IMB1" s="4" t="s">
        <v>12606</v>
      </c>
      <c r="IMC1" s="4" t="s">
        <v>12607</v>
      </c>
      <c r="IMD1" s="4" t="s">
        <v>12608</v>
      </c>
      <c r="IME1" s="4" t="s">
        <v>12609</v>
      </c>
      <c r="IMF1" s="4" t="s">
        <v>12610</v>
      </c>
      <c r="IMG1" s="4" t="s">
        <v>12611</v>
      </c>
      <c r="IMH1" s="4" t="s">
        <v>12612</v>
      </c>
      <c r="IMI1" s="4" t="s">
        <v>12613</v>
      </c>
      <c r="IMJ1" s="4" t="s">
        <v>12614</v>
      </c>
      <c r="IMK1" s="4" t="s">
        <v>12615</v>
      </c>
      <c r="IML1" s="4" t="s">
        <v>12616</v>
      </c>
      <c r="IMM1" s="4" t="s">
        <v>12617</v>
      </c>
      <c r="IMN1" s="4" t="s">
        <v>12618</v>
      </c>
      <c r="IMO1" s="4" t="s">
        <v>12619</v>
      </c>
      <c r="IMP1" s="4" t="s">
        <v>12620</v>
      </c>
      <c r="IMQ1" s="4" t="s">
        <v>12621</v>
      </c>
      <c r="IMR1" s="4" t="s">
        <v>12622</v>
      </c>
      <c r="IMS1" s="4" t="s">
        <v>12623</v>
      </c>
      <c r="IMT1" s="4" t="s">
        <v>12624</v>
      </c>
      <c r="IMU1" s="4" t="s">
        <v>12625</v>
      </c>
      <c r="IMV1" s="4" t="s">
        <v>12626</v>
      </c>
      <c r="IMW1" s="4" t="s">
        <v>12627</v>
      </c>
      <c r="IMX1" s="4" t="s">
        <v>12628</v>
      </c>
      <c r="IMY1" s="4" t="s">
        <v>12629</v>
      </c>
      <c r="IMZ1" s="4" t="s">
        <v>12630</v>
      </c>
      <c r="INA1" s="4" t="s">
        <v>12631</v>
      </c>
      <c r="INB1" s="4" t="s">
        <v>12632</v>
      </c>
      <c r="INC1" s="4" t="s">
        <v>12633</v>
      </c>
      <c r="IND1" s="4" t="s">
        <v>12634</v>
      </c>
      <c r="INE1" s="4" t="s">
        <v>12635</v>
      </c>
      <c r="INF1" s="4" t="s">
        <v>12636</v>
      </c>
      <c r="ING1" s="4" t="s">
        <v>12637</v>
      </c>
      <c r="INH1" s="4" t="s">
        <v>12638</v>
      </c>
      <c r="INI1" s="4" t="s">
        <v>12639</v>
      </c>
      <c r="INJ1" s="4" t="s">
        <v>12640</v>
      </c>
      <c r="INK1" s="4" t="s">
        <v>12641</v>
      </c>
      <c r="INL1" s="4" t="s">
        <v>12642</v>
      </c>
      <c r="INM1" s="4" t="s">
        <v>12643</v>
      </c>
      <c r="INN1" s="4" t="s">
        <v>12644</v>
      </c>
      <c r="INO1" s="4" t="s">
        <v>12645</v>
      </c>
      <c r="INP1" s="4" t="s">
        <v>12646</v>
      </c>
      <c r="INQ1" s="4" t="s">
        <v>12647</v>
      </c>
      <c r="INR1" s="4" t="s">
        <v>12648</v>
      </c>
      <c r="INS1" s="4" t="s">
        <v>12649</v>
      </c>
      <c r="INT1" s="4" t="s">
        <v>12650</v>
      </c>
      <c r="INU1" s="4" t="s">
        <v>12651</v>
      </c>
      <c r="INV1" s="4" t="s">
        <v>12652</v>
      </c>
      <c r="INW1" s="4" t="s">
        <v>12653</v>
      </c>
      <c r="INX1" s="4" t="s">
        <v>12654</v>
      </c>
      <c r="INY1" s="4" t="s">
        <v>12655</v>
      </c>
      <c r="INZ1" s="4" t="s">
        <v>12656</v>
      </c>
      <c r="IOA1" s="4" t="s">
        <v>12657</v>
      </c>
      <c r="IOB1" s="4" t="s">
        <v>12658</v>
      </c>
      <c r="IOC1" s="4" t="s">
        <v>12659</v>
      </c>
      <c r="IOD1" s="4" t="s">
        <v>12660</v>
      </c>
      <c r="IOE1" s="4" t="s">
        <v>12661</v>
      </c>
      <c r="IOF1" s="4" t="s">
        <v>12662</v>
      </c>
      <c r="IOG1" s="4" t="s">
        <v>12663</v>
      </c>
      <c r="IOH1" s="4" t="s">
        <v>12664</v>
      </c>
      <c r="IOI1" s="4" t="s">
        <v>12665</v>
      </c>
      <c r="IOJ1" s="4" t="s">
        <v>12666</v>
      </c>
      <c r="IOK1" s="4" t="s">
        <v>12667</v>
      </c>
      <c r="IOL1" s="4" t="s">
        <v>12668</v>
      </c>
      <c r="IOM1" s="4" t="s">
        <v>12669</v>
      </c>
      <c r="ION1" s="4" t="s">
        <v>12670</v>
      </c>
      <c r="IOO1" s="4" t="s">
        <v>12671</v>
      </c>
      <c r="IOP1" s="4" t="s">
        <v>12672</v>
      </c>
      <c r="IOQ1" s="4" t="s">
        <v>12673</v>
      </c>
      <c r="IOR1" s="4" t="s">
        <v>12674</v>
      </c>
      <c r="IOS1" s="4" t="s">
        <v>12675</v>
      </c>
      <c r="IOT1" s="4" t="s">
        <v>12676</v>
      </c>
      <c r="IOU1" s="4" t="s">
        <v>12677</v>
      </c>
      <c r="IOV1" s="4" t="s">
        <v>12678</v>
      </c>
      <c r="IOW1" s="4" t="s">
        <v>12679</v>
      </c>
      <c r="IOX1" s="4" t="s">
        <v>12680</v>
      </c>
      <c r="IOY1" s="4" t="s">
        <v>12681</v>
      </c>
      <c r="IOZ1" s="4" t="s">
        <v>12682</v>
      </c>
      <c r="IPA1" s="4" t="s">
        <v>12683</v>
      </c>
      <c r="IPB1" s="4" t="s">
        <v>12684</v>
      </c>
      <c r="IPC1" s="4" t="s">
        <v>12685</v>
      </c>
      <c r="IPD1" s="4" t="s">
        <v>12686</v>
      </c>
      <c r="IPE1" s="4" t="s">
        <v>12687</v>
      </c>
      <c r="IPF1" s="4" t="s">
        <v>12688</v>
      </c>
      <c r="IPG1" s="4" t="s">
        <v>12689</v>
      </c>
      <c r="IPH1" s="4" t="s">
        <v>12690</v>
      </c>
      <c r="IPI1" s="4" t="s">
        <v>12691</v>
      </c>
      <c r="IPJ1" s="4" t="s">
        <v>12692</v>
      </c>
      <c r="IPK1" s="4" t="s">
        <v>12693</v>
      </c>
      <c r="IPL1" s="4" t="s">
        <v>12694</v>
      </c>
      <c r="IPM1" s="4" t="s">
        <v>12695</v>
      </c>
      <c r="IPN1" s="4" t="s">
        <v>12696</v>
      </c>
      <c r="IPO1" s="4" t="s">
        <v>12697</v>
      </c>
      <c r="IPP1" s="4" t="s">
        <v>12698</v>
      </c>
      <c r="IPQ1" s="4" t="s">
        <v>12699</v>
      </c>
      <c r="IPR1" s="4" t="s">
        <v>12700</v>
      </c>
      <c r="IPS1" s="4" t="s">
        <v>12701</v>
      </c>
      <c r="IPT1" s="4" t="s">
        <v>12702</v>
      </c>
      <c r="IPU1" s="4" t="s">
        <v>12703</v>
      </c>
      <c r="IPV1" s="4" t="s">
        <v>12704</v>
      </c>
      <c r="IPW1" s="4" t="s">
        <v>12705</v>
      </c>
      <c r="IPX1" s="4" t="s">
        <v>12706</v>
      </c>
      <c r="IPY1" s="4" t="s">
        <v>12707</v>
      </c>
      <c r="IPZ1" s="4" t="s">
        <v>12708</v>
      </c>
      <c r="IQA1" s="4" t="s">
        <v>12709</v>
      </c>
      <c r="IQB1" s="4" t="s">
        <v>12710</v>
      </c>
      <c r="IQC1" s="4" t="s">
        <v>12711</v>
      </c>
      <c r="IQD1" s="4" t="s">
        <v>12712</v>
      </c>
      <c r="IQE1" s="4" t="s">
        <v>12713</v>
      </c>
      <c r="IQF1" s="4" t="s">
        <v>12714</v>
      </c>
      <c r="IQG1" s="4" t="s">
        <v>12715</v>
      </c>
      <c r="IQH1" s="4" t="s">
        <v>12716</v>
      </c>
      <c r="IQI1" s="4" t="s">
        <v>12717</v>
      </c>
      <c r="IQJ1" s="4" t="s">
        <v>12718</v>
      </c>
      <c r="IQK1" s="4" t="s">
        <v>12719</v>
      </c>
      <c r="IQL1" s="4" t="s">
        <v>12720</v>
      </c>
      <c r="IQM1" s="4" t="s">
        <v>12721</v>
      </c>
      <c r="IQN1" s="4" t="s">
        <v>12722</v>
      </c>
      <c r="IQO1" s="4" t="s">
        <v>12723</v>
      </c>
      <c r="IQP1" s="4" t="s">
        <v>12724</v>
      </c>
      <c r="IQQ1" s="4" t="s">
        <v>12725</v>
      </c>
      <c r="IQR1" s="4" t="s">
        <v>12726</v>
      </c>
      <c r="IQS1" s="4" t="s">
        <v>12727</v>
      </c>
      <c r="IQT1" s="4" t="s">
        <v>12728</v>
      </c>
      <c r="IQU1" s="4" t="s">
        <v>12729</v>
      </c>
      <c r="IQV1" s="4" t="s">
        <v>12730</v>
      </c>
      <c r="IQW1" s="4" t="s">
        <v>12731</v>
      </c>
      <c r="IQX1" s="4" t="s">
        <v>12732</v>
      </c>
      <c r="IQY1" s="4" t="s">
        <v>12733</v>
      </c>
      <c r="IQZ1" s="4" t="s">
        <v>12734</v>
      </c>
      <c r="IRA1" s="4" t="s">
        <v>12735</v>
      </c>
      <c r="IRB1" s="4" t="s">
        <v>12736</v>
      </c>
      <c r="IRC1" s="4" t="s">
        <v>12737</v>
      </c>
      <c r="IRD1" s="4" t="s">
        <v>12738</v>
      </c>
      <c r="IRE1" s="4" t="s">
        <v>12739</v>
      </c>
      <c r="IRF1" s="4" t="s">
        <v>12740</v>
      </c>
      <c r="IRG1" s="4" t="s">
        <v>12741</v>
      </c>
      <c r="IRH1" s="4" t="s">
        <v>12742</v>
      </c>
      <c r="IRI1" s="4" t="s">
        <v>12743</v>
      </c>
      <c r="IRJ1" s="4" t="s">
        <v>12744</v>
      </c>
      <c r="IRK1" s="4" t="s">
        <v>12745</v>
      </c>
      <c r="IRL1" s="4" t="s">
        <v>12746</v>
      </c>
      <c r="IRM1" s="4" t="s">
        <v>12747</v>
      </c>
      <c r="IRN1" s="4" t="s">
        <v>12748</v>
      </c>
      <c r="IRO1" s="4" t="s">
        <v>12749</v>
      </c>
      <c r="IRP1" s="4" t="s">
        <v>12750</v>
      </c>
      <c r="IRQ1" s="4" t="s">
        <v>12751</v>
      </c>
      <c r="IRR1" s="4" t="s">
        <v>12752</v>
      </c>
      <c r="IRS1" s="4" t="s">
        <v>12753</v>
      </c>
      <c r="IRT1" s="4" t="s">
        <v>12754</v>
      </c>
      <c r="IRU1" s="4" t="s">
        <v>12755</v>
      </c>
      <c r="IRV1" s="4" t="s">
        <v>12756</v>
      </c>
      <c r="IRW1" s="4" t="s">
        <v>12757</v>
      </c>
      <c r="IRX1" s="4" t="s">
        <v>12758</v>
      </c>
      <c r="IRY1" s="4" t="s">
        <v>12759</v>
      </c>
      <c r="IRZ1" s="4" t="s">
        <v>12760</v>
      </c>
      <c r="ISA1" s="4" t="s">
        <v>12761</v>
      </c>
      <c r="ISB1" s="4" t="s">
        <v>12762</v>
      </c>
      <c r="ISC1" s="4" t="s">
        <v>12763</v>
      </c>
      <c r="ISD1" s="4" t="s">
        <v>12764</v>
      </c>
      <c r="ISE1" s="4" t="s">
        <v>12765</v>
      </c>
      <c r="ISF1" s="4" t="s">
        <v>12766</v>
      </c>
      <c r="ISG1" s="4" t="s">
        <v>12767</v>
      </c>
      <c r="ISH1" s="4" t="s">
        <v>12768</v>
      </c>
      <c r="ISI1" s="4" t="s">
        <v>12769</v>
      </c>
      <c r="ISJ1" s="4" t="s">
        <v>12770</v>
      </c>
      <c r="ISK1" s="4" t="s">
        <v>12771</v>
      </c>
      <c r="ISL1" s="4" t="s">
        <v>12772</v>
      </c>
      <c r="ISM1" s="4" t="s">
        <v>12773</v>
      </c>
      <c r="ISN1" s="4" t="s">
        <v>12774</v>
      </c>
      <c r="ISO1" s="4" t="s">
        <v>12775</v>
      </c>
      <c r="ISP1" s="4" t="s">
        <v>12776</v>
      </c>
      <c r="ISQ1" s="4" t="s">
        <v>12777</v>
      </c>
      <c r="ISR1" s="4" t="s">
        <v>12778</v>
      </c>
      <c r="ISS1" s="4" t="s">
        <v>12779</v>
      </c>
      <c r="IST1" s="4" t="s">
        <v>12780</v>
      </c>
      <c r="ISU1" s="4" t="s">
        <v>12781</v>
      </c>
      <c r="ISV1" s="4" t="s">
        <v>12782</v>
      </c>
      <c r="ISW1" s="4" t="s">
        <v>12783</v>
      </c>
      <c r="ISX1" s="4" t="s">
        <v>12784</v>
      </c>
      <c r="ISY1" s="4" t="s">
        <v>12785</v>
      </c>
      <c r="ISZ1" s="4" t="s">
        <v>12786</v>
      </c>
      <c r="ITA1" s="4" t="s">
        <v>12787</v>
      </c>
      <c r="ITB1" s="4" t="s">
        <v>12788</v>
      </c>
      <c r="ITC1" s="4" t="s">
        <v>12789</v>
      </c>
      <c r="ITD1" s="4" t="s">
        <v>12790</v>
      </c>
      <c r="ITE1" s="4" t="s">
        <v>12791</v>
      </c>
      <c r="ITF1" s="4" t="s">
        <v>12792</v>
      </c>
      <c r="ITG1" s="4" t="s">
        <v>12793</v>
      </c>
      <c r="ITH1" s="4" t="s">
        <v>12794</v>
      </c>
      <c r="ITI1" s="4" t="s">
        <v>12795</v>
      </c>
      <c r="ITJ1" s="4" t="s">
        <v>12796</v>
      </c>
      <c r="ITK1" s="4" t="s">
        <v>12797</v>
      </c>
      <c r="ITL1" s="4" t="s">
        <v>12798</v>
      </c>
      <c r="ITM1" s="4" t="s">
        <v>12799</v>
      </c>
      <c r="ITN1" s="4" t="s">
        <v>12800</v>
      </c>
      <c r="ITO1" s="4" t="s">
        <v>12801</v>
      </c>
      <c r="ITP1" s="4" t="s">
        <v>12802</v>
      </c>
      <c r="ITQ1" s="4" t="s">
        <v>12803</v>
      </c>
      <c r="ITR1" s="4" t="s">
        <v>12804</v>
      </c>
      <c r="ITS1" s="4" t="s">
        <v>12805</v>
      </c>
      <c r="ITT1" s="4" t="s">
        <v>12806</v>
      </c>
      <c r="ITU1" s="4" t="s">
        <v>12807</v>
      </c>
      <c r="ITV1" s="4" t="s">
        <v>12808</v>
      </c>
      <c r="ITW1" s="4" t="s">
        <v>12809</v>
      </c>
      <c r="ITX1" s="4" t="s">
        <v>12810</v>
      </c>
      <c r="ITY1" s="4" t="s">
        <v>12811</v>
      </c>
      <c r="ITZ1" s="4" t="s">
        <v>12812</v>
      </c>
      <c r="IUA1" s="4" t="s">
        <v>12813</v>
      </c>
      <c r="IUB1" s="4" t="s">
        <v>12814</v>
      </c>
      <c r="IUC1" s="4" t="s">
        <v>12815</v>
      </c>
      <c r="IUD1" s="4" t="s">
        <v>12816</v>
      </c>
      <c r="IUE1" s="4" t="s">
        <v>12817</v>
      </c>
      <c r="IUF1" s="4" t="s">
        <v>12818</v>
      </c>
      <c r="IUG1" s="4" t="s">
        <v>12819</v>
      </c>
      <c r="IUH1" s="4" t="s">
        <v>12820</v>
      </c>
      <c r="IUI1" s="4" t="s">
        <v>12821</v>
      </c>
      <c r="IUJ1" s="4" t="s">
        <v>12822</v>
      </c>
      <c r="IUK1" s="4" t="s">
        <v>12823</v>
      </c>
      <c r="IUL1" s="4" t="s">
        <v>12824</v>
      </c>
      <c r="IUM1" s="4" t="s">
        <v>12825</v>
      </c>
      <c r="IUN1" s="4" t="s">
        <v>12826</v>
      </c>
      <c r="IUO1" s="4" t="s">
        <v>12827</v>
      </c>
      <c r="IUP1" s="4" t="s">
        <v>12828</v>
      </c>
      <c r="IUQ1" s="4" t="s">
        <v>12829</v>
      </c>
      <c r="IUR1" s="4" t="s">
        <v>12830</v>
      </c>
      <c r="IUS1" s="4" t="s">
        <v>12831</v>
      </c>
      <c r="IUT1" s="4" t="s">
        <v>12832</v>
      </c>
      <c r="IUU1" s="4" t="s">
        <v>12833</v>
      </c>
      <c r="IUV1" s="4" t="s">
        <v>12834</v>
      </c>
      <c r="IUW1" s="4" t="s">
        <v>12835</v>
      </c>
      <c r="IUX1" s="4" t="s">
        <v>12836</v>
      </c>
      <c r="IUY1" s="4" t="s">
        <v>12837</v>
      </c>
      <c r="IUZ1" s="4" t="s">
        <v>12838</v>
      </c>
      <c r="IVA1" s="4" t="s">
        <v>12839</v>
      </c>
      <c r="IVB1" s="4" t="s">
        <v>12840</v>
      </c>
      <c r="IVC1" s="4" t="s">
        <v>12841</v>
      </c>
      <c r="IVD1" s="4" t="s">
        <v>12842</v>
      </c>
      <c r="IVE1" s="4" t="s">
        <v>12843</v>
      </c>
      <c r="IVF1" s="4" t="s">
        <v>12844</v>
      </c>
      <c r="IVG1" s="4" t="s">
        <v>12845</v>
      </c>
      <c r="IVH1" s="4" t="s">
        <v>12846</v>
      </c>
      <c r="IVI1" s="4" t="s">
        <v>12847</v>
      </c>
      <c r="IVJ1" s="4" t="s">
        <v>12848</v>
      </c>
      <c r="IVK1" s="4" t="s">
        <v>12849</v>
      </c>
      <c r="IVL1" s="4" t="s">
        <v>12850</v>
      </c>
      <c r="IVM1" s="4" t="s">
        <v>12851</v>
      </c>
      <c r="IVN1" s="4" t="s">
        <v>12852</v>
      </c>
      <c r="IVO1" s="4" t="s">
        <v>12853</v>
      </c>
      <c r="IVP1" s="4" t="s">
        <v>12854</v>
      </c>
      <c r="IVQ1" s="4" t="s">
        <v>12855</v>
      </c>
      <c r="IVR1" s="4" t="s">
        <v>12856</v>
      </c>
      <c r="IVS1" s="4" t="s">
        <v>12857</v>
      </c>
      <c r="IVT1" s="4" t="s">
        <v>12858</v>
      </c>
      <c r="IVU1" s="4" t="s">
        <v>12859</v>
      </c>
      <c r="IVV1" s="4" t="s">
        <v>12860</v>
      </c>
      <c r="IVW1" s="4" t="s">
        <v>12861</v>
      </c>
      <c r="IVX1" s="4" t="s">
        <v>12862</v>
      </c>
      <c r="IVY1" s="4" t="s">
        <v>12863</v>
      </c>
      <c r="IVZ1" s="4" t="s">
        <v>12864</v>
      </c>
      <c r="IWA1" s="4" t="s">
        <v>12865</v>
      </c>
      <c r="IWB1" s="4" t="s">
        <v>12866</v>
      </c>
      <c r="IWC1" s="4" t="s">
        <v>12867</v>
      </c>
      <c r="IWD1" s="4" t="s">
        <v>12868</v>
      </c>
      <c r="IWE1" s="4" t="s">
        <v>12869</v>
      </c>
      <c r="IWF1" s="4" t="s">
        <v>12870</v>
      </c>
      <c r="IWG1" s="4" t="s">
        <v>12871</v>
      </c>
      <c r="IWH1" s="4" t="s">
        <v>12872</v>
      </c>
      <c r="IWI1" s="4" t="s">
        <v>12873</v>
      </c>
      <c r="IWJ1" s="4" t="s">
        <v>12874</v>
      </c>
      <c r="IWK1" s="4" t="s">
        <v>12875</v>
      </c>
      <c r="IWL1" s="4" t="s">
        <v>12876</v>
      </c>
      <c r="IWM1" s="4" t="s">
        <v>12877</v>
      </c>
      <c r="IWN1" s="4" t="s">
        <v>12878</v>
      </c>
      <c r="IWO1" s="4" t="s">
        <v>12879</v>
      </c>
      <c r="IWP1" s="4" t="s">
        <v>12880</v>
      </c>
      <c r="IWQ1" s="4" t="s">
        <v>12881</v>
      </c>
      <c r="IWR1" s="4" t="s">
        <v>12882</v>
      </c>
      <c r="IWS1" s="4" t="s">
        <v>12883</v>
      </c>
      <c r="IWT1" s="4" t="s">
        <v>12884</v>
      </c>
      <c r="IWU1" s="4" t="s">
        <v>12885</v>
      </c>
      <c r="IWV1" s="4" t="s">
        <v>12886</v>
      </c>
      <c r="IWW1" s="4" t="s">
        <v>12887</v>
      </c>
      <c r="IWX1" s="4" t="s">
        <v>12888</v>
      </c>
      <c r="IWY1" s="4" t="s">
        <v>12889</v>
      </c>
      <c r="IWZ1" s="4" t="s">
        <v>12890</v>
      </c>
      <c r="IXA1" s="4" t="s">
        <v>12891</v>
      </c>
      <c r="IXB1" s="4" t="s">
        <v>12892</v>
      </c>
      <c r="IXC1" s="4" t="s">
        <v>12893</v>
      </c>
      <c r="IXD1" s="4" t="s">
        <v>12894</v>
      </c>
      <c r="IXE1" s="4" t="s">
        <v>12895</v>
      </c>
      <c r="IXF1" s="4" t="s">
        <v>12896</v>
      </c>
      <c r="IXG1" s="4" t="s">
        <v>12897</v>
      </c>
      <c r="IXH1" s="4" t="s">
        <v>12898</v>
      </c>
      <c r="IXI1" s="4" t="s">
        <v>12899</v>
      </c>
      <c r="IXJ1" s="4" t="s">
        <v>12900</v>
      </c>
      <c r="IXK1" s="4" t="s">
        <v>12901</v>
      </c>
      <c r="IXL1" s="4" t="s">
        <v>12902</v>
      </c>
      <c r="IXM1" s="4" t="s">
        <v>12903</v>
      </c>
      <c r="IXN1" s="4" t="s">
        <v>12904</v>
      </c>
      <c r="IXO1" s="4" t="s">
        <v>12905</v>
      </c>
      <c r="IXP1" s="4" t="s">
        <v>12906</v>
      </c>
      <c r="IXQ1" s="4" t="s">
        <v>12907</v>
      </c>
      <c r="IXR1" s="4" t="s">
        <v>12908</v>
      </c>
      <c r="IXS1" s="4" t="s">
        <v>12909</v>
      </c>
      <c r="IXT1" s="4" t="s">
        <v>12910</v>
      </c>
      <c r="IXU1" s="4" t="s">
        <v>12911</v>
      </c>
      <c r="IXV1" s="4" t="s">
        <v>12912</v>
      </c>
      <c r="IXW1" s="4" t="s">
        <v>12913</v>
      </c>
      <c r="IXX1" s="4" t="s">
        <v>12914</v>
      </c>
      <c r="IXY1" s="4" t="s">
        <v>12915</v>
      </c>
      <c r="IXZ1" s="4" t="s">
        <v>12916</v>
      </c>
      <c r="IYA1" s="4" t="s">
        <v>12917</v>
      </c>
      <c r="IYB1" s="4" t="s">
        <v>12918</v>
      </c>
      <c r="IYC1" s="4" t="s">
        <v>12919</v>
      </c>
      <c r="IYD1" s="4" t="s">
        <v>12920</v>
      </c>
      <c r="IYE1" s="4" t="s">
        <v>12921</v>
      </c>
      <c r="IYF1" s="4" t="s">
        <v>12922</v>
      </c>
      <c r="IYG1" s="4" t="s">
        <v>12923</v>
      </c>
      <c r="IYH1" s="4" t="s">
        <v>12924</v>
      </c>
      <c r="IYI1" s="4" t="s">
        <v>12925</v>
      </c>
      <c r="IYJ1" s="4" t="s">
        <v>12926</v>
      </c>
      <c r="IYK1" s="4" t="s">
        <v>12927</v>
      </c>
      <c r="IYL1" s="4" t="s">
        <v>12928</v>
      </c>
      <c r="IYM1" s="4" t="s">
        <v>12929</v>
      </c>
      <c r="IYN1" s="4" t="s">
        <v>12930</v>
      </c>
      <c r="IYO1" s="4" t="s">
        <v>12931</v>
      </c>
      <c r="IYP1" s="4" t="s">
        <v>12932</v>
      </c>
      <c r="IYQ1" s="4" t="s">
        <v>12933</v>
      </c>
      <c r="IYR1" s="4" t="s">
        <v>12934</v>
      </c>
      <c r="IYS1" s="4" t="s">
        <v>12935</v>
      </c>
      <c r="IYT1" s="4" t="s">
        <v>12936</v>
      </c>
      <c r="IYU1" s="4" t="s">
        <v>12937</v>
      </c>
      <c r="IYV1" s="4" t="s">
        <v>12938</v>
      </c>
      <c r="IYW1" s="4" t="s">
        <v>12939</v>
      </c>
      <c r="IYX1" s="4" t="s">
        <v>12940</v>
      </c>
      <c r="IYY1" s="4" t="s">
        <v>12941</v>
      </c>
      <c r="IYZ1" s="4" t="s">
        <v>12942</v>
      </c>
      <c r="IZA1" s="4" t="s">
        <v>12943</v>
      </c>
      <c r="IZB1" s="4" t="s">
        <v>12944</v>
      </c>
      <c r="IZC1" s="4" t="s">
        <v>12945</v>
      </c>
      <c r="IZD1" s="4" t="s">
        <v>12946</v>
      </c>
      <c r="IZE1" s="4" t="s">
        <v>12947</v>
      </c>
      <c r="IZF1" s="4" t="s">
        <v>12948</v>
      </c>
      <c r="IZG1" s="4" t="s">
        <v>12949</v>
      </c>
      <c r="IZH1" s="4" t="s">
        <v>12950</v>
      </c>
      <c r="IZI1" s="4" t="s">
        <v>12951</v>
      </c>
      <c r="IZJ1" s="4" t="s">
        <v>12952</v>
      </c>
      <c r="IZK1" s="4" t="s">
        <v>12953</v>
      </c>
      <c r="IZL1" s="4" t="s">
        <v>12954</v>
      </c>
      <c r="IZM1" s="4" t="s">
        <v>12955</v>
      </c>
      <c r="IZN1" s="4" t="s">
        <v>12956</v>
      </c>
      <c r="IZO1" s="4" t="s">
        <v>12957</v>
      </c>
      <c r="IZP1" s="4" t="s">
        <v>12958</v>
      </c>
      <c r="IZQ1" s="4" t="s">
        <v>12959</v>
      </c>
      <c r="IZR1" s="4" t="s">
        <v>12960</v>
      </c>
      <c r="IZS1" s="4" t="s">
        <v>12961</v>
      </c>
      <c r="IZT1" s="4" t="s">
        <v>12962</v>
      </c>
      <c r="IZU1" s="4" t="s">
        <v>12963</v>
      </c>
      <c r="IZV1" s="4" t="s">
        <v>12964</v>
      </c>
      <c r="IZW1" s="4" t="s">
        <v>12965</v>
      </c>
      <c r="IZX1" s="4" t="s">
        <v>12966</v>
      </c>
      <c r="IZY1" s="4" t="s">
        <v>12967</v>
      </c>
      <c r="IZZ1" s="4" t="s">
        <v>12968</v>
      </c>
      <c r="JAA1" s="4" t="s">
        <v>12969</v>
      </c>
      <c r="JAB1" s="4" t="s">
        <v>12970</v>
      </c>
      <c r="JAC1" s="4" t="s">
        <v>12971</v>
      </c>
      <c r="JAD1" s="4" t="s">
        <v>12972</v>
      </c>
      <c r="JAE1" s="4" t="s">
        <v>12973</v>
      </c>
      <c r="JAF1" s="4" t="s">
        <v>12974</v>
      </c>
      <c r="JAG1" s="4" t="s">
        <v>12975</v>
      </c>
      <c r="JAH1" s="4" t="s">
        <v>12976</v>
      </c>
      <c r="JAI1" s="4" t="s">
        <v>12977</v>
      </c>
      <c r="JAJ1" s="4" t="s">
        <v>12978</v>
      </c>
      <c r="JAK1" s="4" t="s">
        <v>12979</v>
      </c>
      <c r="JAL1" s="4" t="s">
        <v>12980</v>
      </c>
      <c r="JAM1" s="4" t="s">
        <v>12981</v>
      </c>
      <c r="JAN1" s="4" t="s">
        <v>12982</v>
      </c>
      <c r="JAO1" s="4" t="s">
        <v>12983</v>
      </c>
      <c r="JAP1" s="4" t="s">
        <v>12984</v>
      </c>
      <c r="JAQ1" s="4" t="s">
        <v>12985</v>
      </c>
      <c r="JAR1" s="4" t="s">
        <v>12986</v>
      </c>
      <c r="JAS1" s="4" t="s">
        <v>12987</v>
      </c>
      <c r="JAT1" s="4" t="s">
        <v>12988</v>
      </c>
      <c r="JAU1" s="4" t="s">
        <v>12989</v>
      </c>
      <c r="JAV1" s="4" t="s">
        <v>12990</v>
      </c>
      <c r="JAW1" s="4" t="s">
        <v>12991</v>
      </c>
      <c r="JAX1" s="4" t="s">
        <v>12992</v>
      </c>
      <c r="JAY1" s="4" t="s">
        <v>12993</v>
      </c>
      <c r="JAZ1" s="4" t="s">
        <v>12994</v>
      </c>
      <c r="JBA1" s="4" t="s">
        <v>12995</v>
      </c>
      <c r="JBB1" s="4" t="s">
        <v>12996</v>
      </c>
      <c r="JBC1" s="4" t="s">
        <v>12997</v>
      </c>
      <c r="JBD1" s="4" t="s">
        <v>12998</v>
      </c>
      <c r="JBE1" s="4" t="s">
        <v>12999</v>
      </c>
      <c r="JBF1" s="4" t="s">
        <v>13000</v>
      </c>
      <c r="JBG1" s="4" t="s">
        <v>13001</v>
      </c>
      <c r="JBH1" s="4" t="s">
        <v>13002</v>
      </c>
      <c r="JBI1" s="4" t="s">
        <v>13003</v>
      </c>
      <c r="JBJ1" s="4" t="s">
        <v>13004</v>
      </c>
      <c r="JBK1" s="4" t="s">
        <v>13005</v>
      </c>
      <c r="JBL1" s="4" t="s">
        <v>13006</v>
      </c>
      <c r="JBM1" s="4" t="s">
        <v>13007</v>
      </c>
      <c r="JBN1" s="4" t="s">
        <v>13008</v>
      </c>
      <c r="JBO1" s="4" t="s">
        <v>13009</v>
      </c>
      <c r="JBP1" s="4" t="s">
        <v>13010</v>
      </c>
      <c r="JBQ1" s="4" t="s">
        <v>13011</v>
      </c>
      <c r="JBR1" s="4" t="s">
        <v>13012</v>
      </c>
      <c r="JBS1" s="4" t="s">
        <v>13013</v>
      </c>
      <c r="JBT1" s="4" t="s">
        <v>13014</v>
      </c>
      <c r="JBU1" s="4" t="s">
        <v>13015</v>
      </c>
      <c r="JBV1" s="4" t="s">
        <v>13016</v>
      </c>
      <c r="JBW1" s="4" t="s">
        <v>13017</v>
      </c>
      <c r="JBX1" s="4" t="s">
        <v>13018</v>
      </c>
      <c r="JBY1" s="4" t="s">
        <v>13019</v>
      </c>
      <c r="JBZ1" s="4" t="s">
        <v>13020</v>
      </c>
      <c r="JCA1" s="4" t="s">
        <v>13021</v>
      </c>
      <c r="JCB1" s="4" t="s">
        <v>13022</v>
      </c>
      <c r="JCC1" s="4" t="s">
        <v>13023</v>
      </c>
      <c r="JCD1" s="4" t="s">
        <v>13024</v>
      </c>
      <c r="JCE1" s="4" t="s">
        <v>13025</v>
      </c>
      <c r="JCF1" s="4" t="s">
        <v>13026</v>
      </c>
      <c r="JCG1" s="4" t="s">
        <v>13027</v>
      </c>
      <c r="JCH1" s="4" t="s">
        <v>13028</v>
      </c>
      <c r="JCI1" s="4" t="s">
        <v>13029</v>
      </c>
      <c r="JCJ1" s="4" t="s">
        <v>13030</v>
      </c>
      <c r="JCK1" s="4" t="s">
        <v>13031</v>
      </c>
      <c r="JCL1" s="4" t="s">
        <v>13032</v>
      </c>
      <c r="JCM1" s="4" t="s">
        <v>13033</v>
      </c>
      <c r="JCN1" s="4" t="s">
        <v>13034</v>
      </c>
      <c r="JCO1" s="4" t="s">
        <v>13035</v>
      </c>
      <c r="JCP1" s="4" t="s">
        <v>13036</v>
      </c>
      <c r="JCQ1" s="4" t="s">
        <v>13037</v>
      </c>
      <c r="JCR1" s="4" t="s">
        <v>13038</v>
      </c>
      <c r="JCS1" s="4" t="s">
        <v>13039</v>
      </c>
      <c r="JCT1" s="4" t="s">
        <v>13040</v>
      </c>
      <c r="JCU1" s="4" t="s">
        <v>13041</v>
      </c>
      <c r="JCV1" s="4" t="s">
        <v>13042</v>
      </c>
      <c r="JCW1" s="4" t="s">
        <v>13043</v>
      </c>
      <c r="JCX1" s="4" t="s">
        <v>13044</v>
      </c>
      <c r="JCY1" s="4" t="s">
        <v>13045</v>
      </c>
      <c r="JCZ1" s="4" t="s">
        <v>13046</v>
      </c>
      <c r="JDA1" s="4" t="s">
        <v>13047</v>
      </c>
      <c r="JDB1" s="4" t="s">
        <v>13048</v>
      </c>
      <c r="JDC1" s="4" t="s">
        <v>13049</v>
      </c>
      <c r="JDD1" s="4" t="s">
        <v>13050</v>
      </c>
      <c r="JDE1" s="4" t="s">
        <v>13051</v>
      </c>
      <c r="JDF1" s="4" t="s">
        <v>13052</v>
      </c>
      <c r="JDG1" s="4" t="s">
        <v>13053</v>
      </c>
      <c r="JDH1" s="4" t="s">
        <v>13054</v>
      </c>
      <c r="JDI1" s="4" t="s">
        <v>13055</v>
      </c>
      <c r="JDJ1" s="4" t="s">
        <v>13056</v>
      </c>
      <c r="JDK1" s="4" t="s">
        <v>13057</v>
      </c>
      <c r="JDL1" s="4" t="s">
        <v>13058</v>
      </c>
      <c r="JDM1" s="4" t="s">
        <v>13059</v>
      </c>
      <c r="JDN1" s="4" t="s">
        <v>13060</v>
      </c>
      <c r="JDO1" s="4" t="s">
        <v>13061</v>
      </c>
      <c r="JDP1" s="4" t="s">
        <v>13062</v>
      </c>
      <c r="JDQ1" s="4" t="s">
        <v>13063</v>
      </c>
      <c r="JDR1" s="4" t="s">
        <v>13064</v>
      </c>
      <c r="JDS1" s="4" t="s">
        <v>13065</v>
      </c>
      <c r="JDT1" s="4" t="s">
        <v>13066</v>
      </c>
      <c r="JDU1" s="4" t="s">
        <v>13067</v>
      </c>
      <c r="JDV1" s="4" t="s">
        <v>13068</v>
      </c>
      <c r="JDW1" s="4" t="s">
        <v>13069</v>
      </c>
      <c r="JDX1" s="4" t="s">
        <v>13070</v>
      </c>
      <c r="JDY1" s="4" t="s">
        <v>13071</v>
      </c>
      <c r="JDZ1" s="4" t="s">
        <v>13072</v>
      </c>
      <c r="JEA1" s="4" t="s">
        <v>13073</v>
      </c>
      <c r="JEB1" s="4" t="s">
        <v>13074</v>
      </c>
      <c r="JEC1" s="4" t="s">
        <v>13075</v>
      </c>
      <c r="JED1" s="4" t="s">
        <v>13076</v>
      </c>
      <c r="JEE1" s="4" t="s">
        <v>13077</v>
      </c>
      <c r="JEF1" s="4" t="s">
        <v>13078</v>
      </c>
      <c r="JEG1" s="4" t="s">
        <v>13079</v>
      </c>
      <c r="JEH1" s="4" t="s">
        <v>13080</v>
      </c>
      <c r="JEI1" s="4" t="s">
        <v>13081</v>
      </c>
      <c r="JEJ1" s="4" t="s">
        <v>13082</v>
      </c>
      <c r="JEK1" s="4" t="s">
        <v>13083</v>
      </c>
      <c r="JEL1" s="4" t="s">
        <v>13084</v>
      </c>
      <c r="JEM1" s="4" t="s">
        <v>13085</v>
      </c>
      <c r="JEN1" s="4" t="s">
        <v>13086</v>
      </c>
      <c r="JEO1" s="4" t="s">
        <v>13087</v>
      </c>
      <c r="JEP1" s="4" t="s">
        <v>13088</v>
      </c>
      <c r="JEQ1" s="4" t="s">
        <v>13089</v>
      </c>
      <c r="JER1" s="4" t="s">
        <v>13090</v>
      </c>
      <c r="JES1" s="4" t="s">
        <v>13091</v>
      </c>
      <c r="JET1" s="4" t="s">
        <v>13092</v>
      </c>
      <c r="JEU1" s="4" t="s">
        <v>13093</v>
      </c>
      <c r="JEV1" s="4" t="s">
        <v>13094</v>
      </c>
      <c r="JEW1" s="4" t="s">
        <v>13095</v>
      </c>
      <c r="JEX1" s="4" t="s">
        <v>13096</v>
      </c>
      <c r="JEY1" s="4" t="s">
        <v>13097</v>
      </c>
      <c r="JEZ1" s="4" t="s">
        <v>13098</v>
      </c>
      <c r="JFA1" s="4" t="s">
        <v>13099</v>
      </c>
      <c r="JFB1" s="4" t="s">
        <v>13100</v>
      </c>
      <c r="JFC1" s="4" t="s">
        <v>13101</v>
      </c>
      <c r="JFD1" s="4" t="s">
        <v>13102</v>
      </c>
      <c r="JFE1" s="4" t="s">
        <v>13103</v>
      </c>
      <c r="JFF1" s="4" t="s">
        <v>13104</v>
      </c>
      <c r="JFG1" s="4" t="s">
        <v>13105</v>
      </c>
      <c r="JFH1" s="4" t="s">
        <v>13106</v>
      </c>
      <c r="JFI1" s="4" t="s">
        <v>13107</v>
      </c>
      <c r="JFJ1" s="4" t="s">
        <v>13108</v>
      </c>
      <c r="JFK1" s="4" t="s">
        <v>13109</v>
      </c>
      <c r="JFL1" s="4" t="s">
        <v>13110</v>
      </c>
      <c r="JFM1" s="4" t="s">
        <v>13111</v>
      </c>
      <c r="JFN1" s="4" t="s">
        <v>13112</v>
      </c>
      <c r="JFO1" s="4" t="s">
        <v>13113</v>
      </c>
      <c r="JFP1" s="4" t="s">
        <v>13114</v>
      </c>
      <c r="JFQ1" s="4" t="s">
        <v>13115</v>
      </c>
      <c r="JFR1" s="4" t="s">
        <v>13116</v>
      </c>
      <c r="JFS1" s="4" t="s">
        <v>13117</v>
      </c>
      <c r="JFT1" s="4" t="s">
        <v>13118</v>
      </c>
      <c r="JFU1" s="4" t="s">
        <v>13119</v>
      </c>
      <c r="JFV1" s="4" t="s">
        <v>13120</v>
      </c>
      <c r="JFW1" s="4" t="s">
        <v>13121</v>
      </c>
      <c r="JFX1" s="4" t="s">
        <v>13122</v>
      </c>
      <c r="JFY1" s="4" t="s">
        <v>13123</v>
      </c>
      <c r="JFZ1" s="4" t="s">
        <v>13124</v>
      </c>
      <c r="JGA1" s="4" t="s">
        <v>13125</v>
      </c>
      <c r="JGB1" s="4" t="s">
        <v>13126</v>
      </c>
      <c r="JGC1" s="4" t="s">
        <v>13127</v>
      </c>
      <c r="JGD1" s="4" t="s">
        <v>13128</v>
      </c>
      <c r="JGE1" s="4" t="s">
        <v>13129</v>
      </c>
      <c r="JGF1" s="4" t="s">
        <v>13130</v>
      </c>
      <c r="JGG1" s="4" t="s">
        <v>13131</v>
      </c>
      <c r="JGH1" s="4" t="s">
        <v>13132</v>
      </c>
      <c r="JGI1" s="4" t="s">
        <v>13133</v>
      </c>
      <c r="JGJ1" s="4" t="s">
        <v>13134</v>
      </c>
      <c r="JGK1" s="4" t="s">
        <v>13135</v>
      </c>
      <c r="JGL1" s="4" t="s">
        <v>13136</v>
      </c>
      <c r="JGM1" s="4" t="s">
        <v>13137</v>
      </c>
      <c r="JGN1" s="4" t="s">
        <v>13138</v>
      </c>
      <c r="JGO1" s="4" t="s">
        <v>13139</v>
      </c>
      <c r="JGP1" s="4" t="s">
        <v>13140</v>
      </c>
      <c r="JGQ1" s="4" t="s">
        <v>13141</v>
      </c>
      <c r="JGR1" s="4" t="s">
        <v>13142</v>
      </c>
      <c r="JGS1" s="4" t="s">
        <v>13143</v>
      </c>
      <c r="JGT1" s="4" t="s">
        <v>13144</v>
      </c>
      <c r="JGU1" s="4" t="s">
        <v>13145</v>
      </c>
      <c r="JGV1" s="4" t="s">
        <v>13146</v>
      </c>
      <c r="JGW1" s="4" t="s">
        <v>13147</v>
      </c>
      <c r="JGX1" s="4" t="s">
        <v>13148</v>
      </c>
      <c r="JGY1" s="4" t="s">
        <v>13149</v>
      </c>
      <c r="JGZ1" s="4" t="s">
        <v>13150</v>
      </c>
      <c r="JHA1" s="4" t="s">
        <v>13151</v>
      </c>
      <c r="JHB1" s="4" t="s">
        <v>13152</v>
      </c>
      <c r="JHC1" s="4" t="s">
        <v>13153</v>
      </c>
      <c r="JHD1" s="4" t="s">
        <v>13154</v>
      </c>
      <c r="JHE1" s="4" t="s">
        <v>13155</v>
      </c>
      <c r="JHF1" s="4" t="s">
        <v>13156</v>
      </c>
      <c r="JHG1" s="4" t="s">
        <v>13157</v>
      </c>
      <c r="JHH1" s="4" t="s">
        <v>13158</v>
      </c>
      <c r="JHI1" s="4" t="s">
        <v>13159</v>
      </c>
      <c r="JHJ1" s="4" t="s">
        <v>13160</v>
      </c>
      <c r="JHK1" s="4" t="s">
        <v>13161</v>
      </c>
      <c r="JHL1" s="4" t="s">
        <v>13162</v>
      </c>
      <c r="JHM1" s="4" t="s">
        <v>13163</v>
      </c>
      <c r="JHN1" s="4" t="s">
        <v>13164</v>
      </c>
      <c r="JHO1" s="4" t="s">
        <v>13165</v>
      </c>
      <c r="JHP1" s="4" t="s">
        <v>13166</v>
      </c>
      <c r="JHQ1" s="4" t="s">
        <v>13167</v>
      </c>
      <c r="JHR1" s="4" t="s">
        <v>13168</v>
      </c>
      <c r="JHS1" s="4" t="s">
        <v>13169</v>
      </c>
      <c r="JHT1" s="4" t="s">
        <v>13170</v>
      </c>
      <c r="JHU1" s="4" t="s">
        <v>13171</v>
      </c>
      <c r="JHV1" s="4" t="s">
        <v>13172</v>
      </c>
      <c r="JHW1" s="4" t="s">
        <v>13173</v>
      </c>
      <c r="JHX1" s="4" t="s">
        <v>13174</v>
      </c>
      <c r="JHY1" s="4" t="s">
        <v>13175</v>
      </c>
      <c r="JHZ1" s="4" t="s">
        <v>13176</v>
      </c>
      <c r="JIA1" s="4" t="s">
        <v>13177</v>
      </c>
      <c r="JIB1" s="4" t="s">
        <v>13178</v>
      </c>
      <c r="JIC1" s="4" t="s">
        <v>13179</v>
      </c>
      <c r="JID1" s="4" t="s">
        <v>13180</v>
      </c>
      <c r="JIE1" s="4" t="s">
        <v>13181</v>
      </c>
      <c r="JIF1" s="4" t="s">
        <v>13182</v>
      </c>
      <c r="JIG1" s="4" t="s">
        <v>13183</v>
      </c>
      <c r="JIH1" s="4" t="s">
        <v>13184</v>
      </c>
      <c r="JII1" s="4" t="s">
        <v>13185</v>
      </c>
      <c r="JIJ1" s="4" t="s">
        <v>13186</v>
      </c>
      <c r="JIK1" s="4" t="s">
        <v>13187</v>
      </c>
      <c r="JIL1" s="4" t="s">
        <v>13188</v>
      </c>
      <c r="JIM1" s="4" t="s">
        <v>13189</v>
      </c>
      <c r="JIN1" s="4" t="s">
        <v>13190</v>
      </c>
      <c r="JIO1" s="4" t="s">
        <v>13191</v>
      </c>
      <c r="JIP1" s="4" t="s">
        <v>13192</v>
      </c>
      <c r="JIQ1" s="4" t="s">
        <v>13193</v>
      </c>
      <c r="JIR1" s="4" t="s">
        <v>13194</v>
      </c>
      <c r="JIS1" s="4" t="s">
        <v>13195</v>
      </c>
      <c r="JIT1" s="4" t="s">
        <v>13196</v>
      </c>
      <c r="JIU1" s="4" t="s">
        <v>13197</v>
      </c>
      <c r="JIV1" s="4" t="s">
        <v>13198</v>
      </c>
      <c r="JIW1" s="4" t="s">
        <v>13199</v>
      </c>
      <c r="JIX1" s="4" t="s">
        <v>13200</v>
      </c>
      <c r="JIY1" s="4" t="s">
        <v>13201</v>
      </c>
      <c r="JIZ1" s="4" t="s">
        <v>13202</v>
      </c>
      <c r="JJA1" s="4" t="s">
        <v>13203</v>
      </c>
      <c r="JJB1" s="4" t="s">
        <v>13204</v>
      </c>
      <c r="JJC1" s="4" t="s">
        <v>13205</v>
      </c>
      <c r="JJD1" s="4" t="s">
        <v>13206</v>
      </c>
      <c r="JJE1" s="4" t="s">
        <v>13207</v>
      </c>
      <c r="JJF1" s="4" t="s">
        <v>13208</v>
      </c>
      <c r="JJG1" s="4" t="s">
        <v>13209</v>
      </c>
      <c r="JJH1" s="4" t="s">
        <v>13210</v>
      </c>
      <c r="JJI1" s="4" t="s">
        <v>13211</v>
      </c>
      <c r="JJJ1" s="4" t="s">
        <v>13212</v>
      </c>
      <c r="JJK1" s="4" t="s">
        <v>13213</v>
      </c>
      <c r="JJL1" s="4" t="s">
        <v>13214</v>
      </c>
      <c r="JJM1" s="4" t="s">
        <v>13215</v>
      </c>
      <c r="JJN1" s="4" t="s">
        <v>13216</v>
      </c>
      <c r="JJO1" s="4" t="s">
        <v>13217</v>
      </c>
      <c r="JJP1" s="4" t="s">
        <v>13218</v>
      </c>
      <c r="JJQ1" s="4" t="s">
        <v>13219</v>
      </c>
      <c r="JJR1" s="4" t="s">
        <v>13220</v>
      </c>
      <c r="JJS1" s="4" t="s">
        <v>13221</v>
      </c>
      <c r="JJT1" s="4" t="s">
        <v>13222</v>
      </c>
      <c r="JJU1" s="4" t="s">
        <v>13223</v>
      </c>
      <c r="JJV1" s="4" t="s">
        <v>13224</v>
      </c>
      <c r="JJW1" s="4" t="s">
        <v>13225</v>
      </c>
      <c r="JJX1" s="4" t="s">
        <v>13226</v>
      </c>
      <c r="JJY1" s="4" t="s">
        <v>13227</v>
      </c>
      <c r="JJZ1" s="4" t="s">
        <v>13228</v>
      </c>
      <c r="JKA1" s="4" t="s">
        <v>13229</v>
      </c>
      <c r="JKB1" s="4" t="s">
        <v>13230</v>
      </c>
      <c r="JKC1" s="4" t="s">
        <v>13231</v>
      </c>
      <c r="JKD1" s="4" t="s">
        <v>13232</v>
      </c>
      <c r="JKE1" s="4" t="s">
        <v>13233</v>
      </c>
      <c r="JKF1" s="4" t="s">
        <v>13234</v>
      </c>
      <c r="JKG1" s="4" t="s">
        <v>13235</v>
      </c>
      <c r="JKH1" s="4" t="s">
        <v>13236</v>
      </c>
      <c r="JKI1" s="4" t="s">
        <v>13237</v>
      </c>
      <c r="JKJ1" s="4" t="s">
        <v>13238</v>
      </c>
      <c r="JKK1" s="4" t="s">
        <v>13239</v>
      </c>
      <c r="JKL1" s="4" t="s">
        <v>13240</v>
      </c>
      <c r="JKM1" s="4" t="s">
        <v>13241</v>
      </c>
      <c r="JKN1" s="4" t="s">
        <v>13242</v>
      </c>
      <c r="JKO1" s="4" t="s">
        <v>13243</v>
      </c>
      <c r="JKP1" s="4" t="s">
        <v>13244</v>
      </c>
      <c r="JKQ1" s="4" t="s">
        <v>13245</v>
      </c>
      <c r="JKR1" s="4" t="s">
        <v>13246</v>
      </c>
      <c r="JKS1" s="4" t="s">
        <v>13247</v>
      </c>
      <c r="JKT1" s="4" t="s">
        <v>13248</v>
      </c>
      <c r="JKU1" s="4" t="s">
        <v>13249</v>
      </c>
      <c r="JKV1" s="4" t="s">
        <v>13250</v>
      </c>
      <c r="JKW1" s="4" t="s">
        <v>13251</v>
      </c>
      <c r="JKX1" s="4" t="s">
        <v>13252</v>
      </c>
      <c r="JKY1" s="4" t="s">
        <v>13253</v>
      </c>
      <c r="JKZ1" s="4" t="s">
        <v>13254</v>
      </c>
      <c r="JLA1" s="4" t="s">
        <v>13255</v>
      </c>
      <c r="JLB1" s="4" t="s">
        <v>13256</v>
      </c>
      <c r="JLC1" s="4" t="s">
        <v>13257</v>
      </c>
      <c r="JLD1" s="4" t="s">
        <v>13258</v>
      </c>
      <c r="JLE1" s="4" t="s">
        <v>13259</v>
      </c>
      <c r="JLF1" s="4" t="s">
        <v>13260</v>
      </c>
      <c r="JLG1" s="4" t="s">
        <v>13261</v>
      </c>
      <c r="JLH1" s="4" t="s">
        <v>13262</v>
      </c>
      <c r="JLI1" s="4" t="s">
        <v>13263</v>
      </c>
      <c r="JLJ1" s="4" t="s">
        <v>13264</v>
      </c>
      <c r="JLK1" s="4" t="s">
        <v>13265</v>
      </c>
      <c r="JLL1" s="4" t="s">
        <v>13266</v>
      </c>
      <c r="JLM1" s="4" t="s">
        <v>13267</v>
      </c>
      <c r="JLN1" s="4" t="s">
        <v>13268</v>
      </c>
      <c r="JLO1" s="4" t="s">
        <v>13269</v>
      </c>
      <c r="JLP1" s="4" t="s">
        <v>13270</v>
      </c>
      <c r="JLQ1" s="4" t="s">
        <v>13271</v>
      </c>
      <c r="JLR1" s="4" t="s">
        <v>13272</v>
      </c>
      <c r="JLS1" s="4" t="s">
        <v>13273</v>
      </c>
      <c r="JLT1" s="4" t="s">
        <v>13274</v>
      </c>
      <c r="JLU1" s="4" t="s">
        <v>13275</v>
      </c>
      <c r="JLV1" s="4" t="s">
        <v>13276</v>
      </c>
      <c r="JLW1" s="4" t="s">
        <v>13277</v>
      </c>
      <c r="JLX1" s="4" t="s">
        <v>13278</v>
      </c>
      <c r="JLY1" s="4" t="s">
        <v>13279</v>
      </c>
      <c r="JLZ1" s="4" t="s">
        <v>13280</v>
      </c>
      <c r="JMA1" s="4" t="s">
        <v>13281</v>
      </c>
      <c r="JMB1" s="4" t="s">
        <v>13282</v>
      </c>
      <c r="JMC1" s="4" t="s">
        <v>13283</v>
      </c>
      <c r="JMD1" s="4" t="s">
        <v>13284</v>
      </c>
      <c r="JME1" s="4" t="s">
        <v>13285</v>
      </c>
      <c r="JMF1" s="4" t="s">
        <v>13286</v>
      </c>
      <c r="JMG1" s="4" t="s">
        <v>13287</v>
      </c>
      <c r="JMH1" s="4" t="s">
        <v>13288</v>
      </c>
      <c r="JMI1" s="4" t="s">
        <v>13289</v>
      </c>
      <c r="JMJ1" s="4" t="s">
        <v>13290</v>
      </c>
      <c r="JMK1" s="4" t="s">
        <v>13291</v>
      </c>
      <c r="JML1" s="4" t="s">
        <v>13292</v>
      </c>
      <c r="JMM1" s="4" t="s">
        <v>13293</v>
      </c>
      <c r="JMN1" s="4" t="s">
        <v>13294</v>
      </c>
      <c r="JMO1" s="4" t="s">
        <v>13295</v>
      </c>
      <c r="JMP1" s="4" t="s">
        <v>13296</v>
      </c>
      <c r="JMQ1" s="4" t="s">
        <v>13297</v>
      </c>
      <c r="JMR1" s="4" t="s">
        <v>13298</v>
      </c>
      <c r="JMS1" s="4" t="s">
        <v>13299</v>
      </c>
      <c r="JMT1" s="4" t="s">
        <v>13300</v>
      </c>
      <c r="JMU1" s="4" t="s">
        <v>13301</v>
      </c>
      <c r="JMV1" s="4" t="s">
        <v>13302</v>
      </c>
      <c r="JMW1" s="4" t="s">
        <v>13303</v>
      </c>
      <c r="JMX1" s="4" t="s">
        <v>13304</v>
      </c>
      <c r="JMY1" s="4" t="s">
        <v>13305</v>
      </c>
      <c r="JMZ1" s="4" t="s">
        <v>13306</v>
      </c>
      <c r="JNA1" s="4" t="s">
        <v>13307</v>
      </c>
      <c r="JNB1" s="4" t="s">
        <v>13308</v>
      </c>
      <c r="JNC1" s="4" t="s">
        <v>13309</v>
      </c>
      <c r="JND1" s="4" t="s">
        <v>13310</v>
      </c>
      <c r="JNE1" s="4" t="s">
        <v>13311</v>
      </c>
      <c r="JNF1" s="4" t="s">
        <v>13312</v>
      </c>
      <c r="JNG1" s="4" t="s">
        <v>13313</v>
      </c>
      <c r="JNH1" s="4" t="s">
        <v>13314</v>
      </c>
      <c r="JNI1" s="4" t="s">
        <v>13315</v>
      </c>
      <c r="JNJ1" s="4" t="s">
        <v>13316</v>
      </c>
      <c r="JNK1" s="4" t="s">
        <v>13317</v>
      </c>
      <c r="JNL1" s="4" t="s">
        <v>13318</v>
      </c>
      <c r="JNM1" s="4" t="s">
        <v>13319</v>
      </c>
      <c r="JNN1" s="4" t="s">
        <v>13320</v>
      </c>
      <c r="JNO1" s="4" t="s">
        <v>13321</v>
      </c>
      <c r="JNP1" s="4" t="s">
        <v>13322</v>
      </c>
      <c r="JNQ1" s="4" t="s">
        <v>13323</v>
      </c>
      <c r="JNR1" s="4" t="s">
        <v>13324</v>
      </c>
      <c r="JNS1" s="4" t="s">
        <v>13325</v>
      </c>
      <c r="JNT1" s="4" t="s">
        <v>13326</v>
      </c>
      <c r="JNU1" s="4" t="s">
        <v>13327</v>
      </c>
      <c r="JNV1" s="4" t="s">
        <v>13328</v>
      </c>
      <c r="JNW1" s="4" t="s">
        <v>13329</v>
      </c>
      <c r="JNX1" s="4" t="s">
        <v>13330</v>
      </c>
      <c r="JNY1" s="4" t="s">
        <v>13331</v>
      </c>
      <c r="JNZ1" s="4" t="s">
        <v>13332</v>
      </c>
      <c r="JOA1" s="4" t="s">
        <v>13333</v>
      </c>
      <c r="JOB1" s="4" t="s">
        <v>13334</v>
      </c>
      <c r="JOC1" s="4" t="s">
        <v>13335</v>
      </c>
      <c r="JOD1" s="4" t="s">
        <v>13336</v>
      </c>
      <c r="JOE1" s="4" t="s">
        <v>13337</v>
      </c>
      <c r="JOF1" s="4" t="s">
        <v>13338</v>
      </c>
      <c r="JOG1" s="4" t="s">
        <v>13339</v>
      </c>
      <c r="JOH1" s="4" t="s">
        <v>13340</v>
      </c>
      <c r="JOI1" s="4" t="s">
        <v>13341</v>
      </c>
      <c r="JOJ1" s="4" t="s">
        <v>13342</v>
      </c>
      <c r="JOK1" s="4" t="s">
        <v>13343</v>
      </c>
      <c r="JOL1" s="4" t="s">
        <v>13344</v>
      </c>
      <c r="JOM1" s="4" t="s">
        <v>13345</v>
      </c>
      <c r="JON1" s="4" t="s">
        <v>13346</v>
      </c>
      <c r="JOO1" s="4" t="s">
        <v>13347</v>
      </c>
      <c r="JOP1" s="4" t="s">
        <v>13348</v>
      </c>
      <c r="JOQ1" s="4" t="s">
        <v>13349</v>
      </c>
      <c r="JOR1" s="4" t="s">
        <v>13350</v>
      </c>
      <c r="JOS1" s="4" t="s">
        <v>13351</v>
      </c>
      <c r="JOT1" s="4" t="s">
        <v>13352</v>
      </c>
      <c r="JOU1" s="4" t="s">
        <v>13353</v>
      </c>
      <c r="JOV1" s="4" t="s">
        <v>13354</v>
      </c>
      <c r="JOW1" s="4" t="s">
        <v>13355</v>
      </c>
      <c r="JOX1" s="4" t="s">
        <v>13356</v>
      </c>
      <c r="JOY1" s="4" t="s">
        <v>13357</v>
      </c>
      <c r="JOZ1" s="4" t="s">
        <v>13358</v>
      </c>
      <c r="JPA1" s="4" t="s">
        <v>13359</v>
      </c>
      <c r="JPB1" s="4" t="s">
        <v>13360</v>
      </c>
      <c r="JPC1" s="4" t="s">
        <v>13361</v>
      </c>
      <c r="JPD1" s="4" t="s">
        <v>13362</v>
      </c>
      <c r="JPE1" s="4" t="s">
        <v>13363</v>
      </c>
      <c r="JPF1" s="4" t="s">
        <v>13364</v>
      </c>
      <c r="JPG1" s="4" t="s">
        <v>13365</v>
      </c>
      <c r="JPH1" s="4" t="s">
        <v>13366</v>
      </c>
      <c r="JPI1" s="4" t="s">
        <v>13367</v>
      </c>
      <c r="JPJ1" s="4" t="s">
        <v>13368</v>
      </c>
      <c r="JPK1" s="4" t="s">
        <v>13369</v>
      </c>
      <c r="JPL1" s="4" t="s">
        <v>13370</v>
      </c>
      <c r="JPM1" s="4" t="s">
        <v>13371</v>
      </c>
      <c r="JPN1" s="4" t="s">
        <v>13372</v>
      </c>
      <c r="JPO1" s="4" t="s">
        <v>13373</v>
      </c>
      <c r="JPP1" s="4" t="s">
        <v>13374</v>
      </c>
      <c r="JPQ1" s="4" t="s">
        <v>13375</v>
      </c>
      <c r="JPR1" s="4" t="s">
        <v>13376</v>
      </c>
      <c r="JPS1" s="4" t="s">
        <v>13377</v>
      </c>
      <c r="JPT1" s="4" t="s">
        <v>13378</v>
      </c>
      <c r="JPU1" s="4" t="s">
        <v>13379</v>
      </c>
      <c r="JPV1" s="4" t="s">
        <v>13380</v>
      </c>
      <c r="JPW1" s="4" t="s">
        <v>13381</v>
      </c>
      <c r="JPX1" s="4" t="s">
        <v>13382</v>
      </c>
      <c r="JPY1" s="4" t="s">
        <v>13383</v>
      </c>
      <c r="JPZ1" s="4" t="s">
        <v>13384</v>
      </c>
      <c r="JQA1" s="4" t="s">
        <v>13385</v>
      </c>
      <c r="JQB1" s="4" t="s">
        <v>13386</v>
      </c>
      <c r="JQC1" s="4" t="s">
        <v>13387</v>
      </c>
      <c r="JQD1" s="4" t="s">
        <v>13388</v>
      </c>
      <c r="JQE1" s="4" t="s">
        <v>13389</v>
      </c>
      <c r="JQF1" s="4" t="s">
        <v>13390</v>
      </c>
      <c r="JQG1" s="4" t="s">
        <v>13391</v>
      </c>
      <c r="JQH1" s="4" t="s">
        <v>13392</v>
      </c>
      <c r="JQI1" s="4" t="s">
        <v>13393</v>
      </c>
      <c r="JQJ1" s="4" t="s">
        <v>13394</v>
      </c>
      <c r="JQK1" s="4" t="s">
        <v>13395</v>
      </c>
      <c r="JQL1" s="4" t="s">
        <v>13396</v>
      </c>
      <c r="JQM1" s="4" t="s">
        <v>13397</v>
      </c>
      <c r="JQN1" s="4" t="s">
        <v>13398</v>
      </c>
      <c r="JQO1" s="4" t="s">
        <v>13399</v>
      </c>
      <c r="JQP1" s="4" t="s">
        <v>13400</v>
      </c>
      <c r="JQQ1" s="4" t="s">
        <v>13401</v>
      </c>
      <c r="JQR1" s="4" t="s">
        <v>13402</v>
      </c>
      <c r="JQS1" s="4" t="s">
        <v>13403</v>
      </c>
      <c r="JQT1" s="4" t="s">
        <v>13404</v>
      </c>
      <c r="JQU1" s="4" t="s">
        <v>13405</v>
      </c>
      <c r="JQV1" s="4" t="s">
        <v>13406</v>
      </c>
      <c r="JQW1" s="4" t="s">
        <v>13407</v>
      </c>
      <c r="JQX1" s="4" t="s">
        <v>13408</v>
      </c>
      <c r="JQY1" s="4" t="s">
        <v>13409</v>
      </c>
      <c r="JQZ1" s="4" t="s">
        <v>13410</v>
      </c>
      <c r="JRA1" s="4" t="s">
        <v>13411</v>
      </c>
      <c r="JRB1" s="4" t="s">
        <v>13412</v>
      </c>
      <c r="JRC1" s="4" t="s">
        <v>13413</v>
      </c>
      <c r="JRD1" s="4" t="s">
        <v>13414</v>
      </c>
      <c r="JRE1" s="4" t="s">
        <v>13415</v>
      </c>
      <c r="JRF1" s="4" t="s">
        <v>13416</v>
      </c>
      <c r="JRG1" s="4" t="s">
        <v>13417</v>
      </c>
      <c r="JRH1" s="4" t="s">
        <v>13418</v>
      </c>
      <c r="JRI1" s="4" t="s">
        <v>13419</v>
      </c>
      <c r="JRJ1" s="4" t="s">
        <v>13420</v>
      </c>
      <c r="JRK1" s="4" t="s">
        <v>13421</v>
      </c>
      <c r="JRL1" s="4" t="s">
        <v>13422</v>
      </c>
      <c r="JRM1" s="4" t="s">
        <v>13423</v>
      </c>
      <c r="JRN1" s="4" t="s">
        <v>13424</v>
      </c>
      <c r="JRO1" s="4" t="s">
        <v>13425</v>
      </c>
      <c r="JRP1" s="4" t="s">
        <v>13426</v>
      </c>
      <c r="JRQ1" s="4" t="s">
        <v>13427</v>
      </c>
      <c r="JRR1" s="4" t="s">
        <v>13428</v>
      </c>
      <c r="JRS1" s="4" t="s">
        <v>13429</v>
      </c>
      <c r="JRT1" s="4" t="s">
        <v>13430</v>
      </c>
      <c r="JRU1" s="4" t="s">
        <v>13431</v>
      </c>
      <c r="JRV1" s="4" t="s">
        <v>13432</v>
      </c>
      <c r="JRW1" s="4" t="s">
        <v>13433</v>
      </c>
      <c r="JRX1" s="4" t="s">
        <v>13434</v>
      </c>
      <c r="JRY1" s="4" t="s">
        <v>13435</v>
      </c>
      <c r="JRZ1" s="4" t="s">
        <v>13436</v>
      </c>
      <c r="JSA1" s="4" t="s">
        <v>13437</v>
      </c>
      <c r="JSB1" s="4" t="s">
        <v>13438</v>
      </c>
      <c r="JSC1" s="4" t="s">
        <v>13439</v>
      </c>
      <c r="JSD1" s="4" t="s">
        <v>13440</v>
      </c>
      <c r="JSE1" s="4" t="s">
        <v>13441</v>
      </c>
      <c r="JSF1" s="4" t="s">
        <v>13442</v>
      </c>
      <c r="JSG1" s="4" t="s">
        <v>13443</v>
      </c>
      <c r="JSH1" s="4" t="s">
        <v>13444</v>
      </c>
      <c r="JSI1" s="4" t="s">
        <v>13445</v>
      </c>
      <c r="JSJ1" s="4" t="s">
        <v>13446</v>
      </c>
      <c r="JSK1" s="4" t="s">
        <v>13447</v>
      </c>
      <c r="JSL1" s="4" t="s">
        <v>13448</v>
      </c>
      <c r="JSM1" s="4" t="s">
        <v>13449</v>
      </c>
      <c r="JSN1" s="4" t="s">
        <v>13450</v>
      </c>
      <c r="JSO1" s="4" t="s">
        <v>13451</v>
      </c>
      <c r="JSP1" s="4" t="s">
        <v>13452</v>
      </c>
      <c r="JSQ1" s="4" t="s">
        <v>13453</v>
      </c>
      <c r="JSR1" s="4" t="s">
        <v>13454</v>
      </c>
      <c r="JSS1" s="4" t="s">
        <v>13455</v>
      </c>
      <c r="JST1" s="4" t="s">
        <v>13456</v>
      </c>
      <c r="JSU1" s="4" t="s">
        <v>13457</v>
      </c>
      <c r="JSV1" s="4" t="s">
        <v>13458</v>
      </c>
      <c r="JSW1" s="4" t="s">
        <v>13459</v>
      </c>
      <c r="JSX1" s="4" t="s">
        <v>13460</v>
      </c>
      <c r="JSY1" s="4" t="s">
        <v>13461</v>
      </c>
      <c r="JSZ1" s="4" t="s">
        <v>13462</v>
      </c>
      <c r="JTA1" s="4" t="s">
        <v>13463</v>
      </c>
      <c r="JTB1" s="4" t="s">
        <v>13464</v>
      </c>
      <c r="JTC1" s="4" t="s">
        <v>13465</v>
      </c>
      <c r="JTD1" s="4" t="s">
        <v>13466</v>
      </c>
      <c r="JTE1" s="4" t="s">
        <v>13467</v>
      </c>
      <c r="JTF1" s="4" t="s">
        <v>13468</v>
      </c>
      <c r="JTG1" s="4" t="s">
        <v>13469</v>
      </c>
      <c r="JTH1" s="4" t="s">
        <v>13470</v>
      </c>
      <c r="JTI1" s="4" t="s">
        <v>13471</v>
      </c>
      <c r="JTJ1" s="4" t="s">
        <v>13472</v>
      </c>
      <c r="JTK1" s="4" t="s">
        <v>13473</v>
      </c>
      <c r="JTL1" s="4" t="s">
        <v>13474</v>
      </c>
      <c r="JTM1" s="4" t="s">
        <v>13475</v>
      </c>
      <c r="JTN1" s="4" t="s">
        <v>13476</v>
      </c>
      <c r="JTO1" s="4" t="s">
        <v>13477</v>
      </c>
      <c r="JTP1" s="4" t="s">
        <v>13478</v>
      </c>
      <c r="JTQ1" s="4" t="s">
        <v>13479</v>
      </c>
      <c r="JTR1" s="4" t="s">
        <v>13480</v>
      </c>
      <c r="JTS1" s="4" t="s">
        <v>13481</v>
      </c>
      <c r="JTT1" s="4" t="s">
        <v>13482</v>
      </c>
      <c r="JTU1" s="4" t="s">
        <v>13483</v>
      </c>
      <c r="JTV1" s="4" t="s">
        <v>13484</v>
      </c>
      <c r="JTW1" s="4" t="s">
        <v>13485</v>
      </c>
      <c r="JTX1" s="4" t="s">
        <v>13486</v>
      </c>
      <c r="JTY1" s="4" t="s">
        <v>13487</v>
      </c>
      <c r="JTZ1" s="4" t="s">
        <v>13488</v>
      </c>
      <c r="JUA1" s="4" t="s">
        <v>13489</v>
      </c>
      <c r="JUB1" s="4" t="s">
        <v>13490</v>
      </c>
      <c r="JUC1" s="4" t="s">
        <v>13491</v>
      </c>
      <c r="JUD1" s="4" t="s">
        <v>13492</v>
      </c>
      <c r="JUE1" s="4" t="s">
        <v>13493</v>
      </c>
      <c r="JUF1" s="4" t="s">
        <v>13494</v>
      </c>
      <c r="JUG1" s="4" t="s">
        <v>13495</v>
      </c>
      <c r="JUH1" s="4" t="s">
        <v>13496</v>
      </c>
      <c r="JUI1" s="4" t="s">
        <v>13497</v>
      </c>
      <c r="JUJ1" s="4" t="s">
        <v>13498</v>
      </c>
      <c r="JUK1" s="4" t="s">
        <v>13499</v>
      </c>
      <c r="JUL1" s="4" t="s">
        <v>13500</v>
      </c>
      <c r="JUM1" s="4" t="s">
        <v>13501</v>
      </c>
      <c r="JUN1" s="4" t="s">
        <v>13502</v>
      </c>
      <c r="JUO1" s="4" t="s">
        <v>13503</v>
      </c>
      <c r="JUP1" s="4" t="s">
        <v>13504</v>
      </c>
      <c r="JUQ1" s="4" t="s">
        <v>13505</v>
      </c>
      <c r="JUR1" s="4" t="s">
        <v>13506</v>
      </c>
      <c r="JUS1" s="4" t="s">
        <v>13507</v>
      </c>
      <c r="JUT1" s="4" t="s">
        <v>13508</v>
      </c>
      <c r="JUU1" s="4" t="s">
        <v>13509</v>
      </c>
      <c r="JUV1" s="4" t="s">
        <v>13510</v>
      </c>
      <c r="JUW1" s="4" t="s">
        <v>13511</v>
      </c>
      <c r="JUX1" s="4" t="s">
        <v>13512</v>
      </c>
      <c r="JUY1" s="4" t="s">
        <v>13513</v>
      </c>
      <c r="JUZ1" s="4" t="s">
        <v>13514</v>
      </c>
      <c r="JVA1" s="4" t="s">
        <v>13515</v>
      </c>
      <c r="JVB1" s="4" t="s">
        <v>13516</v>
      </c>
      <c r="JVC1" s="4" t="s">
        <v>13517</v>
      </c>
      <c r="JVD1" s="4" t="s">
        <v>13518</v>
      </c>
      <c r="JVE1" s="4" t="s">
        <v>13519</v>
      </c>
      <c r="JVF1" s="4" t="s">
        <v>13520</v>
      </c>
      <c r="JVG1" s="4" t="s">
        <v>13521</v>
      </c>
      <c r="JVH1" s="4" t="s">
        <v>13522</v>
      </c>
      <c r="JVI1" s="4" t="s">
        <v>13523</v>
      </c>
      <c r="JVJ1" s="4" t="s">
        <v>13524</v>
      </c>
      <c r="JVK1" s="4" t="s">
        <v>13525</v>
      </c>
      <c r="JVL1" s="4" t="s">
        <v>13526</v>
      </c>
      <c r="JVM1" s="4" t="s">
        <v>13527</v>
      </c>
      <c r="JVN1" s="4" t="s">
        <v>13528</v>
      </c>
      <c r="JVO1" s="4" t="s">
        <v>13529</v>
      </c>
      <c r="JVP1" s="4" t="s">
        <v>13530</v>
      </c>
      <c r="JVQ1" s="4" t="s">
        <v>13531</v>
      </c>
      <c r="JVR1" s="4" t="s">
        <v>13532</v>
      </c>
      <c r="JVS1" s="4" t="s">
        <v>13533</v>
      </c>
      <c r="JVT1" s="4" t="s">
        <v>13534</v>
      </c>
      <c r="JVU1" s="4" t="s">
        <v>13535</v>
      </c>
      <c r="JVV1" s="4" t="s">
        <v>13536</v>
      </c>
      <c r="JVW1" s="4" t="s">
        <v>13537</v>
      </c>
      <c r="JVX1" s="4" t="s">
        <v>13538</v>
      </c>
      <c r="JVY1" s="4" t="s">
        <v>13539</v>
      </c>
      <c r="JVZ1" s="4" t="s">
        <v>13540</v>
      </c>
      <c r="JWA1" s="4" t="s">
        <v>13541</v>
      </c>
      <c r="JWB1" s="4" t="s">
        <v>13542</v>
      </c>
      <c r="JWC1" s="4" t="s">
        <v>13543</v>
      </c>
      <c r="JWD1" s="4" t="s">
        <v>13544</v>
      </c>
      <c r="JWE1" s="4" t="s">
        <v>13545</v>
      </c>
      <c r="JWF1" s="4" t="s">
        <v>13546</v>
      </c>
      <c r="JWG1" s="4" t="s">
        <v>13547</v>
      </c>
      <c r="JWH1" s="4" t="s">
        <v>13548</v>
      </c>
      <c r="JWI1" s="4" t="s">
        <v>13549</v>
      </c>
      <c r="JWJ1" s="4" t="s">
        <v>13550</v>
      </c>
      <c r="JWK1" s="4" t="s">
        <v>13551</v>
      </c>
      <c r="JWL1" s="4" t="s">
        <v>13552</v>
      </c>
      <c r="JWM1" s="4" t="s">
        <v>13553</v>
      </c>
      <c r="JWN1" s="4" t="s">
        <v>13554</v>
      </c>
      <c r="JWO1" s="4" t="s">
        <v>13555</v>
      </c>
      <c r="JWP1" s="4" t="s">
        <v>13556</v>
      </c>
      <c r="JWQ1" s="4" t="s">
        <v>13557</v>
      </c>
      <c r="JWR1" s="4" t="s">
        <v>13558</v>
      </c>
      <c r="JWS1" s="4" t="s">
        <v>13559</v>
      </c>
      <c r="JWT1" s="4" t="s">
        <v>13560</v>
      </c>
      <c r="JWU1" s="4" t="s">
        <v>13561</v>
      </c>
      <c r="JWV1" s="4" t="s">
        <v>13562</v>
      </c>
      <c r="JWW1" s="4" t="s">
        <v>13563</v>
      </c>
      <c r="JWX1" s="4" t="s">
        <v>13564</v>
      </c>
      <c r="JWY1" s="4" t="s">
        <v>13565</v>
      </c>
      <c r="JWZ1" s="4" t="s">
        <v>13566</v>
      </c>
      <c r="JXA1" s="4" t="s">
        <v>13567</v>
      </c>
      <c r="JXB1" s="4" t="s">
        <v>13568</v>
      </c>
      <c r="JXC1" s="4" t="s">
        <v>13569</v>
      </c>
      <c r="JXD1" s="4" t="s">
        <v>13570</v>
      </c>
      <c r="JXE1" s="4" t="s">
        <v>13571</v>
      </c>
      <c r="JXF1" s="4" t="s">
        <v>13572</v>
      </c>
      <c r="JXG1" s="4" t="s">
        <v>13573</v>
      </c>
      <c r="JXH1" s="4" t="s">
        <v>13574</v>
      </c>
      <c r="JXI1" s="4" t="s">
        <v>13575</v>
      </c>
      <c r="JXJ1" s="4" t="s">
        <v>13576</v>
      </c>
      <c r="JXK1" s="4" t="s">
        <v>13577</v>
      </c>
      <c r="JXL1" s="4" t="s">
        <v>13578</v>
      </c>
      <c r="JXM1" s="4" t="s">
        <v>13579</v>
      </c>
      <c r="JXN1" s="4" t="s">
        <v>13580</v>
      </c>
      <c r="JXO1" s="4" t="s">
        <v>13581</v>
      </c>
      <c r="JXP1" s="4" t="s">
        <v>13582</v>
      </c>
      <c r="JXQ1" s="4" t="s">
        <v>13583</v>
      </c>
      <c r="JXR1" s="4" t="s">
        <v>13584</v>
      </c>
      <c r="JXS1" s="4" t="s">
        <v>13585</v>
      </c>
      <c r="JXT1" s="4" t="s">
        <v>13586</v>
      </c>
      <c r="JXU1" s="4" t="s">
        <v>13587</v>
      </c>
      <c r="JXV1" s="4" t="s">
        <v>13588</v>
      </c>
      <c r="JXW1" s="4" t="s">
        <v>13589</v>
      </c>
      <c r="JXX1" s="4" t="s">
        <v>13590</v>
      </c>
      <c r="JXY1" s="4" t="s">
        <v>13591</v>
      </c>
      <c r="JXZ1" s="4" t="s">
        <v>13592</v>
      </c>
      <c r="JYA1" s="4" t="s">
        <v>13593</v>
      </c>
      <c r="JYB1" s="4" t="s">
        <v>13594</v>
      </c>
      <c r="JYC1" s="4" t="s">
        <v>13595</v>
      </c>
      <c r="JYD1" s="4" t="s">
        <v>13596</v>
      </c>
      <c r="JYE1" s="4" t="s">
        <v>13597</v>
      </c>
      <c r="JYF1" s="4" t="s">
        <v>13598</v>
      </c>
      <c r="JYG1" s="4" t="s">
        <v>13599</v>
      </c>
      <c r="JYH1" s="4" t="s">
        <v>13600</v>
      </c>
      <c r="JYI1" s="4" t="s">
        <v>13601</v>
      </c>
      <c r="JYJ1" s="4" t="s">
        <v>13602</v>
      </c>
      <c r="JYK1" s="4" t="s">
        <v>13603</v>
      </c>
      <c r="JYL1" s="4" t="s">
        <v>13604</v>
      </c>
      <c r="JYM1" s="4" t="s">
        <v>13605</v>
      </c>
      <c r="JYN1" s="4" t="s">
        <v>13606</v>
      </c>
      <c r="JYO1" s="4" t="s">
        <v>13607</v>
      </c>
      <c r="JYP1" s="4" t="s">
        <v>13608</v>
      </c>
      <c r="JYQ1" s="4" t="s">
        <v>13609</v>
      </c>
      <c r="JYR1" s="4" t="s">
        <v>13610</v>
      </c>
      <c r="JYS1" s="4" t="s">
        <v>13611</v>
      </c>
      <c r="JYT1" s="4" t="s">
        <v>13612</v>
      </c>
      <c r="JYU1" s="4" t="s">
        <v>13613</v>
      </c>
      <c r="JYV1" s="4" t="s">
        <v>13614</v>
      </c>
      <c r="JYW1" s="4" t="s">
        <v>13615</v>
      </c>
      <c r="JYX1" s="4" t="s">
        <v>13616</v>
      </c>
      <c r="JYY1" s="4" t="s">
        <v>13617</v>
      </c>
      <c r="JYZ1" s="4" t="s">
        <v>13618</v>
      </c>
      <c r="JZA1" s="4" t="s">
        <v>13619</v>
      </c>
      <c r="JZB1" s="4" t="s">
        <v>13620</v>
      </c>
      <c r="JZC1" s="4" t="s">
        <v>13621</v>
      </c>
      <c r="JZD1" s="4" t="s">
        <v>13622</v>
      </c>
      <c r="JZE1" s="4" t="s">
        <v>13623</v>
      </c>
      <c r="JZF1" s="4" t="s">
        <v>13624</v>
      </c>
      <c r="JZG1" s="4" t="s">
        <v>13625</v>
      </c>
      <c r="JZH1" s="4" t="s">
        <v>13626</v>
      </c>
      <c r="JZI1" s="4" t="s">
        <v>13627</v>
      </c>
      <c r="JZJ1" s="4" t="s">
        <v>13628</v>
      </c>
      <c r="JZK1" s="4" t="s">
        <v>13629</v>
      </c>
      <c r="JZL1" s="4" t="s">
        <v>13630</v>
      </c>
      <c r="JZM1" s="4" t="s">
        <v>13631</v>
      </c>
      <c r="JZN1" s="4" t="s">
        <v>13632</v>
      </c>
      <c r="JZO1" s="4" t="s">
        <v>13633</v>
      </c>
      <c r="JZP1" s="4" t="s">
        <v>13634</v>
      </c>
      <c r="JZQ1" s="4" t="s">
        <v>13635</v>
      </c>
      <c r="JZR1" s="4" t="s">
        <v>13636</v>
      </c>
      <c r="JZS1" s="4" t="s">
        <v>13637</v>
      </c>
      <c r="JZT1" s="4" t="s">
        <v>13638</v>
      </c>
      <c r="JZU1" s="4" t="s">
        <v>13639</v>
      </c>
      <c r="JZV1" s="4" t="s">
        <v>13640</v>
      </c>
      <c r="JZW1" s="4" t="s">
        <v>13641</v>
      </c>
      <c r="JZX1" s="4" t="s">
        <v>13642</v>
      </c>
      <c r="JZY1" s="4" t="s">
        <v>13643</v>
      </c>
      <c r="JZZ1" s="4" t="s">
        <v>13644</v>
      </c>
      <c r="KAA1" s="4" t="s">
        <v>13645</v>
      </c>
      <c r="KAB1" s="4" t="s">
        <v>13646</v>
      </c>
      <c r="KAC1" s="4" t="s">
        <v>13647</v>
      </c>
      <c r="KAD1" s="4" t="s">
        <v>13648</v>
      </c>
      <c r="KAE1" s="4" t="s">
        <v>13649</v>
      </c>
      <c r="KAF1" s="4" t="s">
        <v>13650</v>
      </c>
      <c r="KAG1" s="4" t="s">
        <v>13651</v>
      </c>
      <c r="KAH1" s="4" t="s">
        <v>13652</v>
      </c>
      <c r="KAI1" s="4" t="s">
        <v>13653</v>
      </c>
      <c r="KAJ1" s="4" t="s">
        <v>13654</v>
      </c>
      <c r="KAK1" s="4" t="s">
        <v>13655</v>
      </c>
      <c r="KAL1" s="4" t="s">
        <v>13656</v>
      </c>
      <c r="KAM1" s="4" t="s">
        <v>13657</v>
      </c>
      <c r="KAN1" s="4" t="s">
        <v>13658</v>
      </c>
      <c r="KAO1" s="4" t="s">
        <v>13659</v>
      </c>
      <c r="KAP1" s="4" t="s">
        <v>13660</v>
      </c>
      <c r="KAQ1" s="4" t="s">
        <v>13661</v>
      </c>
      <c r="KAR1" s="4" t="s">
        <v>13662</v>
      </c>
      <c r="KAS1" s="4" t="s">
        <v>13663</v>
      </c>
      <c r="KAT1" s="4" t="s">
        <v>13664</v>
      </c>
      <c r="KAU1" s="4" t="s">
        <v>13665</v>
      </c>
      <c r="KAV1" s="4" t="s">
        <v>13666</v>
      </c>
      <c r="KAW1" s="4" t="s">
        <v>13667</v>
      </c>
      <c r="KAX1" s="4" t="s">
        <v>13668</v>
      </c>
      <c r="KAY1" s="4" t="s">
        <v>13669</v>
      </c>
      <c r="KAZ1" s="4" t="s">
        <v>13670</v>
      </c>
      <c r="KBA1" s="4" t="s">
        <v>13671</v>
      </c>
      <c r="KBB1" s="4" t="s">
        <v>13672</v>
      </c>
      <c r="KBC1" s="4" t="s">
        <v>13673</v>
      </c>
      <c r="KBD1" s="4" t="s">
        <v>13674</v>
      </c>
      <c r="KBE1" s="4" t="s">
        <v>13675</v>
      </c>
      <c r="KBF1" s="4" t="s">
        <v>13676</v>
      </c>
      <c r="KBG1" s="4" t="s">
        <v>13677</v>
      </c>
      <c r="KBH1" s="4" t="s">
        <v>13678</v>
      </c>
      <c r="KBI1" s="4" t="s">
        <v>13679</v>
      </c>
      <c r="KBJ1" s="4" t="s">
        <v>13680</v>
      </c>
      <c r="KBK1" s="4" t="s">
        <v>13681</v>
      </c>
      <c r="KBL1" s="4" t="s">
        <v>13682</v>
      </c>
      <c r="KBM1" s="4" t="s">
        <v>13683</v>
      </c>
      <c r="KBN1" s="4" t="s">
        <v>13684</v>
      </c>
      <c r="KBO1" s="4" t="s">
        <v>13685</v>
      </c>
      <c r="KBP1" s="4" t="s">
        <v>13686</v>
      </c>
      <c r="KBQ1" s="4" t="s">
        <v>13687</v>
      </c>
      <c r="KBR1" s="4" t="s">
        <v>13688</v>
      </c>
      <c r="KBS1" s="4" t="s">
        <v>13689</v>
      </c>
      <c r="KBT1" s="4" t="s">
        <v>13690</v>
      </c>
      <c r="KBU1" s="4" t="s">
        <v>13691</v>
      </c>
      <c r="KBV1" s="4" t="s">
        <v>13692</v>
      </c>
      <c r="KBW1" s="4" t="s">
        <v>13693</v>
      </c>
      <c r="KBX1" s="4" t="s">
        <v>13694</v>
      </c>
      <c r="KBY1" s="4" t="s">
        <v>13695</v>
      </c>
      <c r="KBZ1" s="4" t="s">
        <v>13696</v>
      </c>
      <c r="KCA1" s="4" t="s">
        <v>13697</v>
      </c>
      <c r="KCB1" s="4" t="s">
        <v>13698</v>
      </c>
      <c r="KCC1" s="4" t="s">
        <v>13699</v>
      </c>
      <c r="KCD1" s="4" t="s">
        <v>13700</v>
      </c>
      <c r="KCE1" s="4" t="s">
        <v>13701</v>
      </c>
      <c r="KCF1" s="4" t="s">
        <v>13702</v>
      </c>
      <c r="KCG1" s="4" t="s">
        <v>13703</v>
      </c>
      <c r="KCH1" s="4" t="s">
        <v>13704</v>
      </c>
      <c r="KCI1" s="4" t="s">
        <v>13705</v>
      </c>
      <c r="KCJ1" s="4" t="s">
        <v>13706</v>
      </c>
      <c r="KCK1" s="4" t="s">
        <v>13707</v>
      </c>
      <c r="KCL1" s="4" t="s">
        <v>13708</v>
      </c>
      <c r="KCM1" s="4" t="s">
        <v>13709</v>
      </c>
      <c r="KCN1" s="4" t="s">
        <v>13710</v>
      </c>
      <c r="KCO1" s="4" t="s">
        <v>13711</v>
      </c>
      <c r="KCP1" s="4" t="s">
        <v>13712</v>
      </c>
      <c r="KCQ1" s="4" t="s">
        <v>13713</v>
      </c>
      <c r="KCR1" s="4" t="s">
        <v>13714</v>
      </c>
      <c r="KCS1" s="4" t="s">
        <v>13715</v>
      </c>
      <c r="KCT1" s="4" t="s">
        <v>13716</v>
      </c>
      <c r="KCU1" s="4" t="s">
        <v>13717</v>
      </c>
      <c r="KCV1" s="4" t="s">
        <v>13718</v>
      </c>
      <c r="KCW1" s="4" t="s">
        <v>13719</v>
      </c>
      <c r="KCX1" s="4" t="s">
        <v>13720</v>
      </c>
      <c r="KCY1" s="4" t="s">
        <v>13721</v>
      </c>
      <c r="KCZ1" s="4" t="s">
        <v>13722</v>
      </c>
      <c r="KDA1" s="4" t="s">
        <v>13723</v>
      </c>
      <c r="KDB1" s="4" t="s">
        <v>13724</v>
      </c>
      <c r="KDC1" s="4" t="s">
        <v>13725</v>
      </c>
      <c r="KDD1" s="4" t="s">
        <v>13726</v>
      </c>
      <c r="KDE1" s="4" t="s">
        <v>13727</v>
      </c>
      <c r="KDF1" s="4" t="s">
        <v>13728</v>
      </c>
      <c r="KDG1" s="4" t="s">
        <v>13729</v>
      </c>
      <c r="KDH1" s="4" t="s">
        <v>13730</v>
      </c>
      <c r="KDI1" s="4" t="s">
        <v>13731</v>
      </c>
      <c r="KDJ1" s="4" t="s">
        <v>13732</v>
      </c>
      <c r="KDK1" s="4" t="s">
        <v>13733</v>
      </c>
      <c r="KDL1" s="4" t="s">
        <v>13734</v>
      </c>
      <c r="KDM1" s="4" t="s">
        <v>13735</v>
      </c>
      <c r="KDN1" s="4" t="s">
        <v>13736</v>
      </c>
      <c r="KDO1" s="4" t="s">
        <v>13737</v>
      </c>
      <c r="KDP1" s="4" t="s">
        <v>13738</v>
      </c>
      <c r="KDQ1" s="4" t="s">
        <v>13739</v>
      </c>
      <c r="KDR1" s="4" t="s">
        <v>13740</v>
      </c>
      <c r="KDS1" s="4" t="s">
        <v>13741</v>
      </c>
      <c r="KDT1" s="4" t="s">
        <v>13742</v>
      </c>
      <c r="KDU1" s="4" t="s">
        <v>13743</v>
      </c>
      <c r="KDV1" s="4" t="s">
        <v>13744</v>
      </c>
      <c r="KDW1" s="4" t="s">
        <v>13745</v>
      </c>
      <c r="KDX1" s="4" t="s">
        <v>13746</v>
      </c>
      <c r="KDY1" s="4" t="s">
        <v>13747</v>
      </c>
      <c r="KDZ1" s="4" t="s">
        <v>13748</v>
      </c>
      <c r="KEA1" s="4" t="s">
        <v>13749</v>
      </c>
      <c r="KEB1" s="4" t="s">
        <v>13750</v>
      </c>
      <c r="KEC1" s="4" t="s">
        <v>13751</v>
      </c>
      <c r="KED1" s="4" t="s">
        <v>13752</v>
      </c>
      <c r="KEE1" s="4" t="s">
        <v>13753</v>
      </c>
      <c r="KEF1" s="4" t="s">
        <v>13754</v>
      </c>
      <c r="KEG1" s="4" t="s">
        <v>13755</v>
      </c>
      <c r="KEH1" s="4" t="s">
        <v>13756</v>
      </c>
      <c r="KEI1" s="4" t="s">
        <v>13757</v>
      </c>
      <c r="KEJ1" s="4" t="s">
        <v>13758</v>
      </c>
      <c r="KEK1" s="4" t="s">
        <v>13759</v>
      </c>
      <c r="KEL1" s="4" t="s">
        <v>13760</v>
      </c>
      <c r="KEM1" s="4" t="s">
        <v>13761</v>
      </c>
      <c r="KEN1" s="4" t="s">
        <v>13762</v>
      </c>
      <c r="KEO1" s="4" t="s">
        <v>13763</v>
      </c>
      <c r="KEP1" s="4" t="s">
        <v>13764</v>
      </c>
      <c r="KEQ1" s="4" t="s">
        <v>13765</v>
      </c>
      <c r="KER1" s="4" t="s">
        <v>13766</v>
      </c>
      <c r="KES1" s="4" t="s">
        <v>13767</v>
      </c>
      <c r="KET1" s="4" t="s">
        <v>13768</v>
      </c>
      <c r="KEU1" s="4" t="s">
        <v>13769</v>
      </c>
      <c r="KEV1" s="4" t="s">
        <v>13770</v>
      </c>
      <c r="KEW1" s="4" t="s">
        <v>13771</v>
      </c>
      <c r="KEX1" s="4" t="s">
        <v>13772</v>
      </c>
      <c r="KEY1" s="4" t="s">
        <v>13773</v>
      </c>
      <c r="KEZ1" s="4" t="s">
        <v>13774</v>
      </c>
      <c r="KFA1" s="4" t="s">
        <v>13775</v>
      </c>
      <c r="KFB1" s="4" t="s">
        <v>13776</v>
      </c>
      <c r="KFC1" s="4" t="s">
        <v>13777</v>
      </c>
      <c r="KFD1" s="4" t="s">
        <v>13778</v>
      </c>
      <c r="KFE1" s="4" t="s">
        <v>13779</v>
      </c>
      <c r="KFF1" s="4" t="s">
        <v>13780</v>
      </c>
      <c r="KFG1" s="4" t="s">
        <v>13781</v>
      </c>
      <c r="KFH1" s="4" t="s">
        <v>13782</v>
      </c>
      <c r="KFI1" s="4" t="s">
        <v>13783</v>
      </c>
      <c r="KFJ1" s="4" t="s">
        <v>13784</v>
      </c>
      <c r="KFK1" s="4" t="s">
        <v>13785</v>
      </c>
      <c r="KFL1" s="4" t="s">
        <v>13786</v>
      </c>
      <c r="KFM1" s="4" t="s">
        <v>13787</v>
      </c>
      <c r="KFN1" s="4" t="s">
        <v>13788</v>
      </c>
      <c r="KFO1" s="4" t="s">
        <v>13789</v>
      </c>
      <c r="KFP1" s="4" t="s">
        <v>13790</v>
      </c>
      <c r="KFQ1" s="4" t="s">
        <v>13791</v>
      </c>
      <c r="KFR1" s="4" t="s">
        <v>13792</v>
      </c>
      <c r="KFS1" s="4" t="s">
        <v>13793</v>
      </c>
      <c r="KFT1" s="4" t="s">
        <v>13794</v>
      </c>
      <c r="KFU1" s="4" t="s">
        <v>13795</v>
      </c>
      <c r="KFV1" s="4" t="s">
        <v>13796</v>
      </c>
      <c r="KFW1" s="4" t="s">
        <v>13797</v>
      </c>
      <c r="KFX1" s="4" t="s">
        <v>13798</v>
      </c>
      <c r="KFY1" s="4" t="s">
        <v>13799</v>
      </c>
      <c r="KFZ1" s="4" t="s">
        <v>13800</v>
      </c>
      <c r="KGA1" s="4" t="s">
        <v>13801</v>
      </c>
      <c r="KGB1" s="4" t="s">
        <v>13802</v>
      </c>
      <c r="KGC1" s="4" t="s">
        <v>13803</v>
      </c>
      <c r="KGD1" s="4" t="s">
        <v>13804</v>
      </c>
      <c r="KGE1" s="4" t="s">
        <v>13805</v>
      </c>
      <c r="KGF1" s="4" t="s">
        <v>13806</v>
      </c>
      <c r="KGG1" s="4" t="s">
        <v>13807</v>
      </c>
      <c r="KGH1" s="4" t="s">
        <v>13808</v>
      </c>
      <c r="KGI1" s="4" t="s">
        <v>13809</v>
      </c>
      <c r="KGJ1" s="4" t="s">
        <v>13810</v>
      </c>
      <c r="KGK1" s="4" t="s">
        <v>13811</v>
      </c>
      <c r="KGL1" s="4" t="s">
        <v>13812</v>
      </c>
      <c r="KGM1" s="4" t="s">
        <v>13813</v>
      </c>
      <c r="KGN1" s="4" t="s">
        <v>13814</v>
      </c>
      <c r="KGO1" s="4" t="s">
        <v>13815</v>
      </c>
      <c r="KGP1" s="4" t="s">
        <v>13816</v>
      </c>
      <c r="KGQ1" s="4" t="s">
        <v>13817</v>
      </c>
      <c r="KGR1" s="4" t="s">
        <v>13818</v>
      </c>
      <c r="KGS1" s="4" t="s">
        <v>13819</v>
      </c>
      <c r="KGT1" s="4" t="s">
        <v>13820</v>
      </c>
      <c r="KGU1" s="4" t="s">
        <v>13821</v>
      </c>
      <c r="KGV1" s="4" t="s">
        <v>13822</v>
      </c>
      <c r="KGW1" s="4" t="s">
        <v>13823</v>
      </c>
      <c r="KGX1" s="4" t="s">
        <v>13824</v>
      </c>
      <c r="KGY1" s="4" t="s">
        <v>13825</v>
      </c>
      <c r="KGZ1" s="4" t="s">
        <v>13826</v>
      </c>
      <c r="KHA1" s="4" t="s">
        <v>13827</v>
      </c>
      <c r="KHB1" s="4" t="s">
        <v>13828</v>
      </c>
      <c r="KHC1" s="4" t="s">
        <v>13829</v>
      </c>
      <c r="KHD1" s="4" t="s">
        <v>13830</v>
      </c>
      <c r="KHE1" s="4" t="s">
        <v>13831</v>
      </c>
      <c r="KHF1" s="4" t="s">
        <v>13832</v>
      </c>
      <c r="KHG1" s="4" t="s">
        <v>13833</v>
      </c>
      <c r="KHH1" s="4" t="s">
        <v>13834</v>
      </c>
      <c r="KHI1" s="4" t="s">
        <v>13835</v>
      </c>
      <c r="KHJ1" s="4" t="s">
        <v>13836</v>
      </c>
      <c r="KHK1" s="4" t="s">
        <v>13837</v>
      </c>
      <c r="KHL1" s="4" t="s">
        <v>13838</v>
      </c>
      <c r="KHM1" s="4" t="s">
        <v>13839</v>
      </c>
      <c r="KHN1" s="4" t="s">
        <v>13840</v>
      </c>
      <c r="KHO1" s="4" t="s">
        <v>13841</v>
      </c>
      <c r="KHP1" s="4" t="s">
        <v>13842</v>
      </c>
      <c r="KHQ1" s="4" t="s">
        <v>13843</v>
      </c>
      <c r="KHR1" s="4" t="s">
        <v>13844</v>
      </c>
      <c r="KHS1" s="4" t="s">
        <v>13845</v>
      </c>
      <c r="KHT1" s="4" t="s">
        <v>13846</v>
      </c>
      <c r="KHU1" s="4" t="s">
        <v>13847</v>
      </c>
      <c r="KHV1" s="4" t="s">
        <v>13848</v>
      </c>
      <c r="KHW1" s="4" t="s">
        <v>13849</v>
      </c>
      <c r="KHX1" s="4" t="s">
        <v>13850</v>
      </c>
      <c r="KHY1" s="4" t="s">
        <v>13851</v>
      </c>
      <c r="KHZ1" s="4" t="s">
        <v>13852</v>
      </c>
      <c r="KIA1" s="4" t="s">
        <v>13853</v>
      </c>
      <c r="KIB1" s="4" t="s">
        <v>13854</v>
      </c>
      <c r="KIC1" s="4" t="s">
        <v>13855</v>
      </c>
      <c r="KID1" s="4" t="s">
        <v>13856</v>
      </c>
      <c r="KIE1" s="4" t="s">
        <v>13857</v>
      </c>
      <c r="KIF1" s="4" t="s">
        <v>13858</v>
      </c>
      <c r="KIG1" s="4" t="s">
        <v>13859</v>
      </c>
      <c r="KIH1" s="4" t="s">
        <v>13860</v>
      </c>
      <c r="KII1" s="4" t="s">
        <v>13861</v>
      </c>
      <c r="KIJ1" s="4" t="s">
        <v>13862</v>
      </c>
      <c r="KIK1" s="4" t="s">
        <v>13863</v>
      </c>
      <c r="KIL1" s="4" t="s">
        <v>13864</v>
      </c>
      <c r="KIM1" s="4" t="s">
        <v>13865</v>
      </c>
      <c r="KIN1" s="4" t="s">
        <v>13866</v>
      </c>
      <c r="KIO1" s="4" t="s">
        <v>13867</v>
      </c>
      <c r="KIP1" s="4" t="s">
        <v>13868</v>
      </c>
      <c r="KIQ1" s="4" t="s">
        <v>13869</v>
      </c>
      <c r="KIR1" s="4" t="s">
        <v>13870</v>
      </c>
      <c r="KIS1" s="4" t="s">
        <v>13871</v>
      </c>
      <c r="KIT1" s="4" t="s">
        <v>13872</v>
      </c>
      <c r="KIU1" s="4" t="s">
        <v>13873</v>
      </c>
      <c r="KIV1" s="4" t="s">
        <v>13874</v>
      </c>
      <c r="KIW1" s="4" t="s">
        <v>13875</v>
      </c>
      <c r="KIX1" s="4" t="s">
        <v>13876</v>
      </c>
      <c r="KIY1" s="4" t="s">
        <v>13877</v>
      </c>
      <c r="KIZ1" s="4" t="s">
        <v>13878</v>
      </c>
      <c r="KJA1" s="4" t="s">
        <v>13879</v>
      </c>
      <c r="KJB1" s="4" t="s">
        <v>13880</v>
      </c>
      <c r="KJC1" s="4" t="s">
        <v>13881</v>
      </c>
      <c r="KJD1" s="4" t="s">
        <v>13882</v>
      </c>
      <c r="KJE1" s="4" t="s">
        <v>13883</v>
      </c>
      <c r="KJF1" s="4" t="s">
        <v>13884</v>
      </c>
      <c r="KJG1" s="4" t="s">
        <v>13885</v>
      </c>
      <c r="KJH1" s="4" t="s">
        <v>13886</v>
      </c>
      <c r="KJI1" s="4" t="s">
        <v>13887</v>
      </c>
      <c r="KJJ1" s="4" t="s">
        <v>13888</v>
      </c>
      <c r="KJK1" s="4" t="s">
        <v>13889</v>
      </c>
      <c r="KJL1" s="4" t="s">
        <v>13890</v>
      </c>
      <c r="KJM1" s="4" t="s">
        <v>13891</v>
      </c>
      <c r="KJN1" s="4" t="s">
        <v>13892</v>
      </c>
      <c r="KJO1" s="4" t="s">
        <v>13893</v>
      </c>
      <c r="KJP1" s="4" t="s">
        <v>13894</v>
      </c>
      <c r="KJQ1" s="4" t="s">
        <v>13895</v>
      </c>
      <c r="KJR1" s="4" t="s">
        <v>13896</v>
      </c>
      <c r="KJS1" s="4" t="s">
        <v>13897</v>
      </c>
      <c r="KJT1" s="4" t="s">
        <v>13898</v>
      </c>
      <c r="KJU1" s="4" t="s">
        <v>13899</v>
      </c>
      <c r="KJV1" s="4" t="s">
        <v>13900</v>
      </c>
      <c r="KJW1" s="4" t="s">
        <v>13901</v>
      </c>
      <c r="KJX1" s="4" t="s">
        <v>13902</v>
      </c>
      <c r="KJY1" s="4" t="s">
        <v>13903</v>
      </c>
      <c r="KJZ1" s="4" t="s">
        <v>13904</v>
      </c>
      <c r="KKA1" s="4" t="s">
        <v>13905</v>
      </c>
      <c r="KKB1" s="4" t="s">
        <v>13906</v>
      </c>
      <c r="KKC1" s="4" t="s">
        <v>13907</v>
      </c>
      <c r="KKD1" s="4" t="s">
        <v>13908</v>
      </c>
      <c r="KKE1" s="4" t="s">
        <v>13909</v>
      </c>
      <c r="KKF1" s="4" t="s">
        <v>13910</v>
      </c>
      <c r="KKG1" s="4" t="s">
        <v>13911</v>
      </c>
      <c r="KKH1" s="4" t="s">
        <v>13912</v>
      </c>
      <c r="KKI1" s="4" t="s">
        <v>13913</v>
      </c>
      <c r="KKJ1" s="4" t="s">
        <v>13914</v>
      </c>
      <c r="KKK1" s="4" t="s">
        <v>13915</v>
      </c>
      <c r="KKL1" s="4" t="s">
        <v>13916</v>
      </c>
      <c r="KKM1" s="4" t="s">
        <v>13917</v>
      </c>
      <c r="KKN1" s="4" t="s">
        <v>13918</v>
      </c>
      <c r="KKO1" s="4" t="s">
        <v>13919</v>
      </c>
      <c r="KKP1" s="4" t="s">
        <v>13920</v>
      </c>
      <c r="KKQ1" s="4" t="s">
        <v>13921</v>
      </c>
      <c r="KKR1" s="4" t="s">
        <v>13922</v>
      </c>
      <c r="KKS1" s="4" t="s">
        <v>13923</v>
      </c>
      <c r="KKT1" s="4" t="s">
        <v>13924</v>
      </c>
      <c r="KKU1" s="4" t="s">
        <v>13925</v>
      </c>
      <c r="KKV1" s="4" t="s">
        <v>13926</v>
      </c>
      <c r="KKW1" s="4" t="s">
        <v>13927</v>
      </c>
      <c r="KKX1" s="4" t="s">
        <v>13928</v>
      </c>
      <c r="KKY1" s="4" t="s">
        <v>13929</v>
      </c>
      <c r="KKZ1" s="4" t="s">
        <v>13930</v>
      </c>
      <c r="KLA1" s="4" t="s">
        <v>13931</v>
      </c>
      <c r="KLB1" s="4" t="s">
        <v>13932</v>
      </c>
      <c r="KLC1" s="4" t="s">
        <v>13933</v>
      </c>
      <c r="KLD1" s="4" t="s">
        <v>13934</v>
      </c>
      <c r="KLE1" s="4" t="s">
        <v>13935</v>
      </c>
      <c r="KLF1" s="4" t="s">
        <v>13936</v>
      </c>
      <c r="KLG1" s="4" t="s">
        <v>13937</v>
      </c>
      <c r="KLH1" s="4" t="s">
        <v>13938</v>
      </c>
      <c r="KLI1" s="4" t="s">
        <v>13939</v>
      </c>
      <c r="KLJ1" s="4" t="s">
        <v>13940</v>
      </c>
      <c r="KLK1" s="4" t="s">
        <v>13941</v>
      </c>
      <c r="KLL1" s="4" t="s">
        <v>13942</v>
      </c>
      <c r="KLM1" s="4" t="s">
        <v>13943</v>
      </c>
      <c r="KLN1" s="4" t="s">
        <v>13944</v>
      </c>
      <c r="KLO1" s="4" t="s">
        <v>13945</v>
      </c>
      <c r="KLP1" s="4" t="s">
        <v>13946</v>
      </c>
      <c r="KLQ1" s="4" t="s">
        <v>13947</v>
      </c>
      <c r="KLR1" s="4" t="s">
        <v>13948</v>
      </c>
      <c r="KLS1" s="4" t="s">
        <v>13949</v>
      </c>
      <c r="KLT1" s="4" t="s">
        <v>13950</v>
      </c>
      <c r="KLU1" s="4" t="s">
        <v>13951</v>
      </c>
      <c r="KLV1" s="4" t="s">
        <v>13952</v>
      </c>
      <c r="KLW1" s="4" t="s">
        <v>13953</v>
      </c>
      <c r="KLX1" s="4" t="s">
        <v>13954</v>
      </c>
      <c r="KLY1" s="4" t="s">
        <v>13955</v>
      </c>
      <c r="KLZ1" s="4" t="s">
        <v>13956</v>
      </c>
      <c r="KMA1" s="4" t="s">
        <v>13957</v>
      </c>
      <c r="KMB1" s="4" t="s">
        <v>13958</v>
      </c>
      <c r="KMC1" s="4" t="s">
        <v>13959</v>
      </c>
      <c r="KMD1" s="4" t="s">
        <v>13960</v>
      </c>
      <c r="KME1" s="4" t="s">
        <v>13961</v>
      </c>
      <c r="KMF1" s="4" t="s">
        <v>13962</v>
      </c>
      <c r="KMG1" s="4" t="s">
        <v>13963</v>
      </c>
      <c r="KMH1" s="4" t="s">
        <v>13964</v>
      </c>
      <c r="KMI1" s="4" t="s">
        <v>13965</v>
      </c>
      <c r="KMJ1" s="4" t="s">
        <v>13966</v>
      </c>
      <c r="KMK1" s="4" t="s">
        <v>13967</v>
      </c>
      <c r="KML1" s="4" t="s">
        <v>13968</v>
      </c>
      <c r="KMM1" s="4" t="s">
        <v>13969</v>
      </c>
      <c r="KMN1" s="4" t="s">
        <v>13970</v>
      </c>
      <c r="KMO1" s="4" t="s">
        <v>13971</v>
      </c>
      <c r="KMP1" s="4" t="s">
        <v>13972</v>
      </c>
      <c r="KMQ1" s="4" t="s">
        <v>13973</v>
      </c>
      <c r="KMR1" s="4" t="s">
        <v>13974</v>
      </c>
      <c r="KMS1" s="4" t="s">
        <v>13975</v>
      </c>
      <c r="KMT1" s="4" t="s">
        <v>13976</v>
      </c>
      <c r="KMU1" s="4" t="s">
        <v>13977</v>
      </c>
      <c r="KMV1" s="4" t="s">
        <v>13978</v>
      </c>
      <c r="KMW1" s="4" t="s">
        <v>13979</v>
      </c>
      <c r="KMX1" s="4" t="s">
        <v>13980</v>
      </c>
      <c r="KMY1" s="4" t="s">
        <v>13981</v>
      </c>
      <c r="KMZ1" s="4" t="s">
        <v>13982</v>
      </c>
      <c r="KNA1" s="4" t="s">
        <v>13983</v>
      </c>
      <c r="KNB1" s="4" t="s">
        <v>13984</v>
      </c>
      <c r="KNC1" s="4" t="s">
        <v>13985</v>
      </c>
      <c r="KND1" s="4" t="s">
        <v>13986</v>
      </c>
      <c r="KNE1" s="4" t="s">
        <v>13987</v>
      </c>
      <c r="KNF1" s="4" t="s">
        <v>13988</v>
      </c>
      <c r="KNG1" s="4" t="s">
        <v>13989</v>
      </c>
      <c r="KNH1" s="4" t="s">
        <v>13990</v>
      </c>
      <c r="KNI1" s="4" t="s">
        <v>13991</v>
      </c>
      <c r="KNJ1" s="4" t="s">
        <v>13992</v>
      </c>
      <c r="KNK1" s="4" t="s">
        <v>13993</v>
      </c>
      <c r="KNL1" s="4" t="s">
        <v>13994</v>
      </c>
      <c r="KNM1" s="4" t="s">
        <v>13995</v>
      </c>
      <c r="KNN1" s="4" t="s">
        <v>13996</v>
      </c>
      <c r="KNO1" s="4" t="s">
        <v>13997</v>
      </c>
      <c r="KNP1" s="4" t="s">
        <v>13998</v>
      </c>
      <c r="KNQ1" s="4" t="s">
        <v>13999</v>
      </c>
      <c r="KNR1" s="4" t="s">
        <v>14000</v>
      </c>
      <c r="KNS1" s="4" t="s">
        <v>14001</v>
      </c>
      <c r="KNT1" s="4" t="s">
        <v>14002</v>
      </c>
      <c r="KNU1" s="4" t="s">
        <v>14003</v>
      </c>
      <c r="KNV1" s="4" t="s">
        <v>14004</v>
      </c>
      <c r="KNW1" s="4" t="s">
        <v>14005</v>
      </c>
      <c r="KNX1" s="4" t="s">
        <v>14006</v>
      </c>
      <c r="KNY1" s="4" t="s">
        <v>14007</v>
      </c>
      <c r="KNZ1" s="4" t="s">
        <v>14008</v>
      </c>
      <c r="KOA1" s="4" t="s">
        <v>14009</v>
      </c>
      <c r="KOB1" s="4" t="s">
        <v>14010</v>
      </c>
      <c r="KOC1" s="4" t="s">
        <v>14011</v>
      </c>
      <c r="KOD1" s="4" t="s">
        <v>14012</v>
      </c>
      <c r="KOE1" s="4" t="s">
        <v>14013</v>
      </c>
      <c r="KOF1" s="4" t="s">
        <v>14014</v>
      </c>
      <c r="KOG1" s="4" t="s">
        <v>14015</v>
      </c>
      <c r="KOH1" s="4" t="s">
        <v>14016</v>
      </c>
      <c r="KOI1" s="4" t="s">
        <v>14017</v>
      </c>
      <c r="KOJ1" s="4" t="s">
        <v>14018</v>
      </c>
      <c r="KOK1" s="4" t="s">
        <v>14019</v>
      </c>
      <c r="KOL1" s="4" t="s">
        <v>14020</v>
      </c>
      <c r="KOM1" s="4" t="s">
        <v>14021</v>
      </c>
      <c r="KON1" s="4" t="s">
        <v>14022</v>
      </c>
      <c r="KOO1" s="4" t="s">
        <v>14023</v>
      </c>
      <c r="KOP1" s="4" t="s">
        <v>14024</v>
      </c>
      <c r="KOQ1" s="4" t="s">
        <v>14025</v>
      </c>
      <c r="KOR1" s="4" t="s">
        <v>14026</v>
      </c>
      <c r="KOS1" s="4" t="s">
        <v>14027</v>
      </c>
      <c r="KOT1" s="4" t="s">
        <v>14028</v>
      </c>
      <c r="KOU1" s="4" t="s">
        <v>14029</v>
      </c>
      <c r="KOV1" s="4" t="s">
        <v>14030</v>
      </c>
      <c r="KOW1" s="4" t="s">
        <v>14031</v>
      </c>
      <c r="KOX1" s="4" t="s">
        <v>14032</v>
      </c>
      <c r="KOY1" s="4" t="s">
        <v>14033</v>
      </c>
      <c r="KOZ1" s="4" t="s">
        <v>14034</v>
      </c>
      <c r="KPA1" s="4" t="s">
        <v>14035</v>
      </c>
      <c r="KPB1" s="4" t="s">
        <v>14036</v>
      </c>
      <c r="KPC1" s="4" t="s">
        <v>14037</v>
      </c>
      <c r="KPD1" s="4" t="s">
        <v>14038</v>
      </c>
      <c r="KPE1" s="4" t="s">
        <v>14039</v>
      </c>
      <c r="KPF1" s="4" t="s">
        <v>14040</v>
      </c>
      <c r="KPG1" s="4" t="s">
        <v>14041</v>
      </c>
      <c r="KPH1" s="4" t="s">
        <v>14042</v>
      </c>
      <c r="KPI1" s="4" t="s">
        <v>14043</v>
      </c>
      <c r="KPJ1" s="4" t="s">
        <v>14044</v>
      </c>
      <c r="KPK1" s="4" t="s">
        <v>14045</v>
      </c>
      <c r="KPL1" s="4" t="s">
        <v>14046</v>
      </c>
      <c r="KPM1" s="4" t="s">
        <v>14047</v>
      </c>
      <c r="KPN1" s="4" t="s">
        <v>14048</v>
      </c>
      <c r="KPO1" s="4" t="s">
        <v>14049</v>
      </c>
      <c r="KPP1" s="4" t="s">
        <v>14050</v>
      </c>
      <c r="KPQ1" s="4" t="s">
        <v>14051</v>
      </c>
      <c r="KPR1" s="4" t="s">
        <v>14052</v>
      </c>
      <c r="KPS1" s="4" t="s">
        <v>14053</v>
      </c>
      <c r="KPT1" s="4" t="s">
        <v>14054</v>
      </c>
      <c r="KPU1" s="4" t="s">
        <v>14055</v>
      </c>
      <c r="KPV1" s="4" t="s">
        <v>14056</v>
      </c>
      <c r="KPW1" s="4" t="s">
        <v>14057</v>
      </c>
      <c r="KPX1" s="4" t="s">
        <v>14058</v>
      </c>
      <c r="KPY1" s="4" t="s">
        <v>14059</v>
      </c>
      <c r="KPZ1" s="4" t="s">
        <v>14060</v>
      </c>
      <c r="KQA1" s="4" t="s">
        <v>14061</v>
      </c>
      <c r="KQB1" s="4" t="s">
        <v>14062</v>
      </c>
      <c r="KQC1" s="4" t="s">
        <v>14063</v>
      </c>
      <c r="KQD1" s="4" t="s">
        <v>14064</v>
      </c>
      <c r="KQE1" s="4" t="s">
        <v>14065</v>
      </c>
      <c r="KQF1" s="4" t="s">
        <v>14066</v>
      </c>
      <c r="KQG1" s="4" t="s">
        <v>14067</v>
      </c>
      <c r="KQH1" s="4" t="s">
        <v>14068</v>
      </c>
      <c r="KQI1" s="4" t="s">
        <v>14069</v>
      </c>
      <c r="KQJ1" s="4" t="s">
        <v>14070</v>
      </c>
      <c r="KQK1" s="4" t="s">
        <v>14071</v>
      </c>
      <c r="KQL1" s="4" t="s">
        <v>14072</v>
      </c>
      <c r="KQM1" s="4" t="s">
        <v>14073</v>
      </c>
      <c r="KQN1" s="4" t="s">
        <v>14074</v>
      </c>
      <c r="KQO1" s="4" t="s">
        <v>14075</v>
      </c>
      <c r="KQP1" s="4" t="s">
        <v>14076</v>
      </c>
      <c r="KQQ1" s="4" t="s">
        <v>14077</v>
      </c>
      <c r="KQR1" s="4" t="s">
        <v>14078</v>
      </c>
      <c r="KQS1" s="4" t="s">
        <v>14079</v>
      </c>
      <c r="KQT1" s="4" t="s">
        <v>14080</v>
      </c>
      <c r="KQU1" s="4" t="s">
        <v>14081</v>
      </c>
      <c r="KQV1" s="4" t="s">
        <v>14082</v>
      </c>
      <c r="KQW1" s="4" t="s">
        <v>14083</v>
      </c>
      <c r="KQX1" s="4" t="s">
        <v>14084</v>
      </c>
      <c r="KQY1" s="4" t="s">
        <v>14085</v>
      </c>
      <c r="KQZ1" s="4" t="s">
        <v>14086</v>
      </c>
      <c r="KRA1" s="4" t="s">
        <v>14087</v>
      </c>
      <c r="KRB1" s="4" t="s">
        <v>14088</v>
      </c>
      <c r="KRC1" s="4" t="s">
        <v>14089</v>
      </c>
      <c r="KRD1" s="4" t="s">
        <v>14090</v>
      </c>
      <c r="KRE1" s="4" t="s">
        <v>14091</v>
      </c>
      <c r="KRF1" s="4" t="s">
        <v>14092</v>
      </c>
      <c r="KRG1" s="4" t="s">
        <v>14093</v>
      </c>
      <c r="KRH1" s="4" t="s">
        <v>14094</v>
      </c>
      <c r="KRI1" s="4" t="s">
        <v>14095</v>
      </c>
      <c r="KRJ1" s="4" t="s">
        <v>14096</v>
      </c>
      <c r="KRK1" s="4" t="s">
        <v>14097</v>
      </c>
      <c r="KRL1" s="4" t="s">
        <v>14098</v>
      </c>
      <c r="KRM1" s="4" t="s">
        <v>14099</v>
      </c>
      <c r="KRN1" s="4" t="s">
        <v>14100</v>
      </c>
      <c r="KRO1" s="4" t="s">
        <v>14101</v>
      </c>
      <c r="KRP1" s="4" t="s">
        <v>14102</v>
      </c>
      <c r="KRQ1" s="4" t="s">
        <v>14103</v>
      </c>
      <c r="KRR1" s="4" t="s">
        <v>14104</v>
      </c>
      <c r="KRS1" s="4" t="s">
        <v>14105</v>
      </c>
      <c r="KRT1" s="4" t="s">
        <v>14106</v>
      </c>
      <c r="KRU1" s="4" t="s">
        <v>14107</v>
      </c>
      <c r="KRV1" s="4" t="s">
        <v>14108</v>
      </c>
      <c r="KRW1" s="4" t="s">
        <v>14109</v>
      </c>
      <c r="KRX1" s="4" t="s">
        <v>14110</v>
      </c>
      <c r="KRY1" s="4" t="s">
        <v>14111</v>
      </c>
      <c r="KRZ1" s="4" t="s">
        <v>14112</v>
      </c>
      <c r="KSA1" s="4" t="s">
        <v>14113</v>
      </c>
      <c r="KSB1" s="4" t="s">
        <v>14114</v>
      </c>
      <c r="KSC1" s="4" t="s">
        <v>14115</v>
      </c>
      <c r="KSD1" s="4" t="s">
        <v>14116</v>
      </c>
      <c r="KSE1" s="4" t="s">
        <v>14117</v>
      </c>
      <c r="KSF1" s="4" t="s">
        <v>14118</v>
      </c>
      <c r="KSG1" s="4" t="s">
        <v>14119</v>
      </c>
      <c r="KSH1" s="4" t="s">
        <v>14120</v>
      </c>
      <c r="KSI1" s="4" t="s">
        <v>14121</v>
      </c>
      <c r="KSJ1" s="4" t="s">
        <v>14122</v>
      </c>
      <c r="KSK1" s="4" t="s">
        <v>14123</v>
      </c>
      <c r="KSL1" s="4" t="s">
        <v>14124</v>
      </c>
      <c r="KSM1" s="4" t="s">
        <v>14125</v>
      </c>
      <c r="KSN1" s="4" t="s">
        <v>14126</v>
      </c>
      <c r="KSO1" s="4" t="s">
        <v>14127</v>
      </c>
      <c r="KSP1" s="4" t="s">
        <v>14128</v>
      </c>
      <c r="KSQ1" s="4" t="s">
        <v>14129</v>
      </c>
      <c r="KSR1" s="4" t="s">
        <v>14130</v>
      </c>
      <c r="KSS1" s="4" t="s">
        <v>14131</v>
      </c>
      <c r="KST1" s="4" t="s">
        <v>14132</v>
      </c>
      <c r="KSU1" s="4" t="s">
        <v>14133</v>
      </c>
      <c r="KSV1" s="4" t="s">
        <v>14134</v>
      </c>
      <c r="KSW1" s="4" t="s">
        <v>14135</v>
      </c>
      <c r="KSX1" s="4" t="s">
        <v>14136</v>
      </c>
      <c r="KSY1" s="4" t="s">
        <v>14137</v>
      </c>
      <c r="KSZ1" s="4" t="s">
        <v>14138</v>
      </c>
      <c r="KTA1" s="4" t="s">
        <v>14139</v>
      </c>
      <c r="KTB1" s="4" t="s">
        <v>14140</v>
      </c>
      <c r="KTC1" s="4" t="s">
        <v>14141</v>
      </c>
      <c r="KTD1" s="4" t="s">
        <v>14142</v>
      </c>
      <c r="KTE1" s="4" t="s">
        <v>14143</v>
      </c>
      <c r="KTF1" s="4" t="s">
        <v>14144</v>
      </c>
      <c r="KTG1" s="4" t="s">
        <v>14145</v>
      </c>
      <c r="KTH1" s="4" t="s">
        <v>14146</v>
      </c>
      <c r="KTI1" s="4" t="s">
        <v>14147</v>
      </c>
      <c r="KTJ1" s="4" t="s">
        <v>14148</v>
      </c>
      <c r="KTK1" s="4" t="s">
        <v>14149</v>
      </c>
      <c r="KTL1" s="4" t="s">
        <v>14150</v>
      </c>
      <c r="KTM1" s="4" t="s">
        <v>14151</v>
      </c>
      <c r="KTN1" s="4" t="s">
        <v>14152</v>
      </c>
      <c r="KTO1" s="4" t="s">
        <v>14153</v>
      </c>
      <c r="KTP1" s="4" t="s">
        <v>14154</v>
      </c>
      <c r="KTQ1" s="4" t="s">
        <v>14155</v>
      </c>
      <c r="KTR1" s="4" t="s">
        <v>14156</v>
      </c>
      <c r="KTS1" s="4" t="s">
        <v>14157</v>
      </c>
      <c r="KTT1" s="4" t="s">
        <v>14158</v>
      </c>
      <c r="KTU1" s="4" t="s">
        <v>14159</v>
      </c>
      <c r="KTV1" s="4" t="s">
        <v>14160</v>
      </c>
      <c r="KTW1" s="4" t="s">
        <v>14161</v>
      </c>
      <c r="KTX1" s="4" t="s">
        <v>14162</v>
      </c>
      <c r="KTY1" s="4" t="s">
        <v>14163</v>
      </c>
      <c r="KTZ1" s="4" t="s">
        <v>14164</v>
      </c>
      <c r="KUA1" s="4" t="s">
        <v>14165</v>
      </c>
      <c r="KUB1" s="4" t="s">
        <v>14166</v>
      </c>
      <c r="KUC1" s="4" t="s">
        <v>14167</v>
      </c>
      <c r="KUD1" s="4" t="s">
        <v>14168</v>
      </c>
      <c r="KUE1" s="4" t="s">
        <v>14169</v>
      </c>
      <c r="KUF1" s="4" t="s">
        <v>14170</v>
      </c>
      <c r="KUG1" s="4" t="s">
        <v>14171</v>
      </c>
      <c r="KUH1" s="4" t="s">
        <v>14172</v>
      </c>
      <c r="KUI1" s="4" t="s">
        <v>14173</v>
      </c>
      <c r="KUJ1" s="4" t="s">
        <v>14174</v>
      </c>
      <c r="KUK1" s="4" t="s">
        <v>14175</v>
      </c>
      <c r="KUL1" s="4" t="s">
        <v>14176</v>
      </c>
      <c r="KUM1" s="4" t="s">
        <v>14177</v>
      </c>
      <c r="KUN1" s="4" t="s">
        <v>14178</v>
      </c>
      <c r="KUO1" s="4" t="s">
        <v>14179</v>
      </c>
      <c r="KUP1" s="4" t="s">
        <v>14180</v>
      </c>
      <c r="KUQ1" s="4" t="s">
        <v>14181</v>
      </c>
      <c r="KUR1" s="4" t="s">
        <v>14182</v>
      </c>
      <c r="KUS1" s="4" t="s">
        <v>14183</v>
      </c>
      <c r="KUT1" s="4" t="s">
        <v>14184</v>
      </c>
      <c r="KUU1" s="4" t="s">
        <v>14185</v>
      </c>
      <c r="KUV1" s="4" t="s">
        <v>14186</v>
      </c>
      <c r="KUW1" s="4" t="s">
        <v>14187</v>
      </c>
      <c r="KUX1" s="4" t="s">
        <v>14188</v>
      </c>
      <c r="KUY1" s="4" t="s">
        <v>14189</v>
      </c>
      <c r="KUZ1" s="4" t="s">
        <v>14190</v>
      </c>
      <c r="KVA1" s="4" t="s">
        <v>14191</v>
      </c>
      <c r="KVB1" s="4" t="s">
        <v>14192</v>
      </c>
      <c r="KVC1" s="4" t="s">
        <v>14193</v>
      </c>
      <c r="KVD1" s="4" t="s">
        <v>14194</v>
      </c>
      <c r="KVE1" s="4" t="s">
        <v>14195</v>
      </c>
      <c r="KVF1" s="4" t="s">
        <v>14196</v>
      </c>
      <c r="KVG1" s="4" t="s">
        <v>14197</v>
      </c>
      <c r="KVH1" s="4" t="s">
        <v>14198</v>
      </c>
      <c r="KVI1" s="4" t="s">
        <v>14199</v>
      </c>
      <c r="KVJ1" s="4" t="s">
        <v>14200</v>
      </c>
      <c r="KVK1" s="4" t="s">
        <v>14201</v>
      </c>
      <c r="KVL1" s="4" t="s">
        <v>14202</v>
      </c>
      <c r="KVM1" s="4" t="s">
        <v>14203</v>
      </c>
      <c r="KVN1" s="4" t="s">
        <v>14204</v>
      </c>
      <c r="KVO1" s="4" t="s">
        <v>14205</v>
      </c>
      <c r="KVP1" s="4" t="s">
        <v>14206</v>
      </c>
      <c r="KVQ1" s="4" t="s">
        <v>14207</v>
      </c>
      <c r="KVR1" s="4" t="s">
        <v>14208</v>
      </c>
      <c r="KVS1" s="4" t="s">
        <v>14209</v>
      </c>
      <c r="KVT1" s="4" t="s">
        <v>14210</v>
      </c>
      <c r="KVU1" s="4" t="s">
        <v>14211</v>
      </c>
      <c r="KVV1" s="4" t="s">
        <v>14212</v>
      </c>
      <c r="KVW1" s="4" t="s">
        <v>14213</v>
      </c>
      <c r="KVX1" s="4" t="s">
        <v>14214</v>
      </c>
      <c r="KVY1" s="4" t="s">
        <v>14215</v>
      </c>
      <c r="KVZ1" s="4" t="s">
        <v>14216</v>
      </c>
      <c r="KWA1" s="4" t="s">
        <v>14217</v>
      </c>
      <c r="KWB1" s="4" t="s">
        <v>14218</v>
      </c>
      <c r="KWC1" s="4" t="s">
        <v>14219</v>
      </c>
      <c r="KWD1" s="4" t="s">
        <v>14220</v>
      </c>
      <c r="KWE1" s="4" t="s">
        <v>14221</v>
      </c>
      <c r="KWF1" s="4" t="s">
        <v>14222</v>
      </c>
      <c r="KWG1" s="4" t="s">
        <v>14223</v>
      </c>
      <c r="KWH1" s="4" t="s">
        <v>14224</v>
      </c>
      <c r="KWI1" s="4" t="s">
        <v>14225</v>
      </c>
      <c r="KWJ1" s="4" t="s">
        <v>14226</v>
      </c>
      <c r="KWK1" s="4" t="s">
        <v>14227</v>
      </c>
      <c r="KWL1" s="4" t="s">
        <v>14228</v>
      </c>
      <c r="KWM1" s="4" t="s">
        <v>14229</v>
      </c>
      <c r="KWN1" s="4" t="s">
        <v>14230</v>
      </c>
      <c r="KWO1" s="4" t="s">
        <v>14231</v>
      </c>
      <c r="KWP1" s="4" t="s">
        <v>14232</v>
      </c>
      <c r="KWQ1" s="4" t="s">
        <v>14233</v>
      </c>
      <c r="KWR1" s="4" t="s">
        <v>14234</v>
      </c>
      <c r="KWS1" s="4" t="s">
        <v>14235</v>
      </c>
      <c r="KWT1" s="4" t="s">
        <v>14236</v>
      </c>
      <c r="KWU1" s="4" t="s">
        <v>14237</v>
      </c>
      <c r="KWV1" s="4" t="s">
        <v>14238</v>
      </c>
      <c r="KWW1" s="4" t="s">
        <v>14239</v>
      </c>
      <c r="KWX1" s="4" t="s">
        <v>14240</v>
      </c>
      <c r="KWY1" s="4" t="s">
        <v>14241</v>
      </c>
      <c r="KWZ1" s="4" t="s">
        <v>14242</v>
      </c>
      <c r="KXA1" s="4" t="s">
        <v>14243</v>
      </c>
      <c r="KXB1" s="4" t="s">
        <v>14244</v>
      </c>
      <c r="KXC1" s="4" t="s">
        <v>14245</v>
      </c>
      <c r="KXD1" s="4" t="s">
        <v>14246</v>
      </c>
      <c r="KXE1" s="4" t="s">
        <v>14247</v>
      </c>
      <c r="KXF1" s="4" t="s">
        <v>14248</v>
      </c>
      <c r="KXG1" s="4" t="s">
        <v>14249</v>
      </c>
      <c r="KXH1" s="4" t="s">
        <v>14250</v>
      </c>
      <c r="KXI1" s="4" t="s">
        <v>14251</v>
      </c>
      <c r="KXJ1" s="4" t="s">
        <v>14252</v>
      </c>
      <c r="KXK1" s="4" t="s">
        <v>14253</v>
      </c>
      <c r="KXL1" s="4" t="s">
        <v>14254</v>
      </c>
      <c r="KXM1" s="4" t="s">
        <v>14255</v>
      </c>
      <c r="KXN1" s="4" t="s">
        <v>14256</v>
      </c>
      <c r="KXO1" s="4" t="s">
        <v>14257</v>
      </c>
      <c r="KXP1" s="4" t="s">
        <v>14258</v>
      </c>
      <c r="KXQ1" s="4" t="s">
        <v>14259</v>
      </c>
      <c r="KXR1" s="4" t="s">
        <v>14260</v>
      </c>
      <c r="KXS1" s="4" t="s">
        <v>14261</v>
      </c>
      <c r="KXT1" s="4" t="s">
        <v>14262</v>
      </c>
      <c r="KXU1" s="4" t="s">
        <v>14263</v>
      </c>
      <c r="KXV1" s="4" t="s">
        <v>14264</v>
      </c>
      <c r="KXW1" s="4" t="s">
        <v>14265</v>
      </c>
      <c r="KXX1" s="4" t="s">
        <v>14266</v>
      </c>
      <c r="KXY1" s="4" t="s">
        <v>14267</v>
      </c>
      <c r="KXZ1" s="4" t="s">
        <v>14268</v>
      </c>
      <c r="KYA1" s="4" t="s">
        <v>14269</v>
      </c>
      <c r="KYB1" s="4" t="s">
        <v>14270</v>
      </c>
      <c r="KYC1" s="4" t="s">
        <v>14271</v>
      </c>
      <c r="KYD1" s="4" t="s">
        <v>14272</v>
      </c>
      <c r="KYE1" s="4" t="s">
        <v>14273</v>
      </c>
      <c r="KYF1" s="4" t="s">
        <v>14274</v>
      </c>
      <c r="KYG1" s="4" t="s">
        <v>14275</v>
      </c>
      <c r="KYH1" s="4" t="s">
        <v>14276</v>
      </c>
      <c r="KYI1" s="4" t="s">
        <v>14277</v>
      </c>
      <c r="KYJ1" s="4" t="s">
        <v>14278</v>
      </c>
      <c r="KYK1" s="4" t="s">
        <v>14279</v>
      </c>
      <c r="KYL1" s="4" t="s">
        <v>14280</v>
      </c>
      <c r="KYM1" s="4" t="s">
        <v>14281</v>
      </c>
      <c r="KYN1" s="4" t="s">
        <v>14282</v>
      </c>
      <c r="KYO1" s="4" t="s">
        <v>14283</v>
      </c>
      <c r="KYP1" s="4" t="s">
        <v>14284</v>
      </c>
      <c r="KYQ1" s="4" t="s">
        <v>14285</v>
      </c>
      <c r="KYR1" s="4" t="s">
        <v>14286</v>
      </c>
      <c r="KYS1" s="4" t="s">
        <v>14287</v>
      </c>
      <c r="KYT1" s="4" t="s">
        <v>14288</v>
      </c>
      <c r="KYU1" s="4" t="s">
        <v>14289</v>
      </c>
      <c r="KYV1" s="4" t="s">
        <v>14290</v>
      </c>
      <c r="KYW1" s="4" t="s">
        <v>14291</v>
      </c>
      <c r="KYX1" s="4" t="s">
        <v>14292</v>
      </c>
      <c r="KYY1" s="4" t="s">
        <v>14293</v>
      </c>
      <c r="KYZ1" s="4" t="s">
        <v>14294</v>
      </c>
      <c r="KZA1" s="4" t="s">
        <v>14295</v>
      </c>
      <c r="KZB1" s="4" t="s">
        <v>14296</v>
      </c>
      <c r="KZC1" s="4" t="s">
        <v>14297</v>
      </c>
      <c r="KZD1" s="4" t="s">
        <v>14298</v>
      </c>
      <c r="KZE1" s="4" t="s">
        <v>14299</v>
      </c>
      <c r="KZF1" s="4" t="s">
        <v>14300</v>
      </c>
      <c r="KZG1" s="4" t="s">
        <v>14301</v>
      </c>
      <c r="KZH1" s="4" t="s">
        <v>14302</v>
      </c>
      <c r="KZI1" s="4" t="s">
        <v>14303</v>
      </c>
      <c r="KZJ1" s="4" t="s">
        <v>14304</v>
      </c>
      <c r="KZK1" s="4" t="s">
        <v>14305</v>
      </c>
      <c r="KZL1" s="4" t="s">
        <v>14306</v>
      </c>
      <c r="KZM1" s="4" t="s">
        <v>14307</v>
      </c>
      <c r="KZN1" s="4" t="s">
        <v>14308</v>
      </c>
      <c r="KZO1" s="4" t="s">
        <v>14309</v>
      </c>
      <c r="KZP1" s="4" t="s">
        <v>14310</v>
      </c>
      <c r="KZQ1" s="4" t="s">
        <v>14311</v>
      </c>
      <c r="KZR1" s="4" t="s">
        <v>14312</v>
      </c>
      <c r="KZS1" s="4" t="s">
        <v>14313</v>
      </c>
      <c r="KZT1" s="4" t="s">
        <v>14314</v>
      </c>
      <c r="KZU1" s="4" t="s">
        <v>14315</v>
      </c>
      <c r="KZV1" s="4" t="s">
        <v>14316</v>
      </c>
      <c r="KZW1" s="4" t="s">
        <v>14317</v>
      </c>
      <c r="KZX1" s="4" t="s">
        <v>14318</v>
      </c>
      <c r="KZY1" s="4" t="s">
        <v>14319</v>
      </c>
      <c r="KZZ1" s="4" t="s">
        <v>14320</v>
      </c>
      <c r="LAA1" s="4" t="s">
        <v>14321</v>
      </c>
      <c r="LAB1" s="4" t="s">
        <v>14322</v>
      </c>
      <c r="LAC1" s="4" t="s">
        <v>14323</v>
      </c>
      <c r="LAD1" s="4" t="s">
        <v>14324</v>
      </c>
      <c r="LAE1" s="4" t="s">
        <v>14325</v>
      </c>
      <c r="LAF1" s="4" t="s">
        <v>14326</v>
      </c>
      <c r="LAG1" s="4" t="s">
        <v>14327</v>
      </c>
      <c r="LAH1" s="4" t="s">
        <v>14328</v>
      </c>
      <c r="LAI1" s="4" t="s">
        <v>14329</v>
      </c>
      <c r="LAJ1" s="4" t="s">
        <v>14330</v>
      </c>
      <c r="LAK1" s="4" t="s">
        <v>14331</v>
      </c>
      <c r="LAL1" s="4" t="s">
        <v>14332</v>
      </c>
      <c r="LAM1" s="4" t="s">
        <v>14333</v>
      </c>
      <c r="LAN1" s="4" t="s">
        <v>14334</v>
      </c>
      <c r="LAO1" s="4" t="s">
        <v>14335</v>
      </c>
      <c r="LAP1" s="4" t="s">
        <v>14336</v>
      </c>
      <c r="LAQ1" s="4" t="s">
        <v>14337</v>
      </c>
      <c r="LAR1" s="4" t="s">
        <v>14338</v>
      </c>
      <c r="LAS1" s="4" t="s">
        <v>14339</v>
      </c>
      <c r="LAT1" s="4" t="s">
        <v>14340</v>
      </c>
      <c r="LAU1" s="4" t="s">
        <v>14341</v>
      </c>
      <c r="LAV1" s="4" t="s">
        <v>14342</v>
      </c>
      <c r="LAW1" s="4" t="s">
        <v>14343</v>
      </c>
      <c r="LAX1" s="4" t="s">
        <v>14344</v>
      </c>
      <c r="LAY1" s="4" t="s">
        <v>14345</v>
      </c>
      <c r="LAZ1" s="4" t="s">
        <v>14346</v>
      </c>
      <c r="LBA1" s="4" t="s">
        <v>14347</v>
      </c>
      <c r="LBB1" s="4" t="s">
        <v>14348</v>
      </c>
      <c r="LBC1" s="4" t="s">
        <v>14349</v>
      </c>
      <c r="LBD1" s="4" t="s">
        <v>14350</v>
      </c>
      <c r="LBE1" s="4" t="s">
        <v>14351</v>
      </c>
      <c r="LBF1" s="4" t="s">
        <v>14352</v>
      </c>
      <c r="LBG1" s="4" t="s">
        <v>14353</v>
      </c>
      <c r="LBH1" s="4" t="s">
        <v>14354</v>
      </c>
      <c r="LBI1" s="4" t="s">
        <v>14355</v>
      </c>
      <c r="LBJ1" s="4" t="s">
        <v>14356</v>
      </c>
      <c r="LBK1" s="4" t="s">
        <v>14357</v>
      </c>
      <c r="LBL1" s="4" t="s">
        <v>14358</v>
      </c>
      <c r="LBM1" s="4" t="s">
        <v>14359</v>
      </c>
      <c r="LBN1" s="4" t="s">
        <v>14360</v>
      </c>
      <c r="LBO1" s="4" t="s">
        <v>14361</v>
      </c>
      <c r="LBP1" s="4" t="s">
        <v>14362</v>
      </c>
      <c r="LBQ1" s="4" t="s">
        <v>14363</v>
      </c>
      <c r="LBR1" s="4" t="s">
        <v>14364</v>
      </c>
      <c r="LBS1" s="4" t="s">
        <v>14365</v>
      </c>
      <c r="LBT1" s="4" t="s">
        <v>14366</v>
      </c>
      <c r="LBU1" s="4" t="s">
        <v>14367</v>
      </c>
      <c r="LBV1" s="4" t="s">
        <v>14368</v>
      </c>
      <c r="LBW1" s="4" t="s">
        <v>14369</v>
      </c>
      <c r="LBX1" s="4" t="s">
        <v>14370</v>
      </c>
      <c r="LBY1" s="4" t="s">
        <v>14371</v>
      </c>
      <c r="LBZ1" s="4" t="s">
        <v>14372</v>
      </c>
      <c r="LCA1" s="4" t="s">
        <v>14373</v>
      </c>
      <c r="LCB1" s="4" t="s">
        <v>14374</v>
      </c>
      <c r="LCC1" s="4" t="s">
        <v>14375</v>
      </c>
      <c r="LCD1" s="4" t="s">
        <v>14376</v>
      </c>
      <c r="LCE1" s="4" t="s">
        <v>14377</v>
      </c>
      <c r="LCF1" s="4" t="s">
        <v>14378</v>
      </c>
      <c r="LCG1" s="4" t="s">
        <v>14379</v>
      </c>
      <c r="LCH1" s="4" t="s">
        <v>14380</v>
      </c>
      <c r="LCI1" s="4" t="s">
        <v>14381</v>
      </c>
      <c r="LCJ1" s="4" t="s">
        <v>14382</v>
      </c>
      <c r="LCK1" s="4" t="s">
        <v>14383</v>
      </c>
      <c r="LCL1" s="4" t="s">
        <v>14384</v>
      </c>
      <c r="LCM1" s="4" t="s">
        <v>14385</v>
      </c>
      <c r="LCN1" s="4" t="s">
        <v>14386</v>
      </c>
      <c r="LCO1" s="4" t="s">
        <v>14387</v>
      </c>
      <c r="LCP1" s="4" t="s">
        <v>14388</v>
      </c>
      <c r="LCQ1" s="4" t="s">
        <v>14389</v>
      </c>
      <c r="LCR1" s="4" t="s">
        <v>14390</v>
      </c>
      <c r="LCS1" s="4" t="s">
        <v>14391</v>
      </c>
      <c r="LCT1" s="4" t="s">
        <v>14392</v>
      </c>
      <c r="LCU1" s="4" t="s">
        <v>14393</v>
      </c>
      <c r="LCV1" s="4" t="s">
        <v>14394</v>
      </c>
      <c r="LCW1" s="4" t="s">
        <v>14395</v>
      </c>
      <c r="LCX1" s="4" t="s">
        <v>14396</v>
      </c>
      <c r="LCY1" s="4" t="s">
        <v>14397</v>
      </c>
      <c r="LCZ1" s="4" t="s">
        <v>14398</v>
      </c>
      <c r="LDA1" s="4" t="s">
        <v>14399</v>
      </c>
      <c r="LDB1" s="4" t="s">
        <v>14400</v>
      </c>
      <c r="LDC1" s="4" t="s">
        <v>14401</v>
      </c>
      <c r="LDD1" s="4" t="s">
        <v>14402</v>
      </c>
      <c r="LDE1" s="4" t="s">
        <v>14403</v>
      </c>
      <c r="LDF1" s="4" t="s">
        <v>14404</v>
      </c>
      <c r="LDG1" s="4" t="s">
        <v>14405</v>
      </c>
      <c r="LDH1" s="4" t="s">
        <v>14406</v>
      </c>
      <c r="LDI1" s="4" t="s">
        <v>14407</v>
      </c>
      <c r="LDJ1" s="4" t="s">
        <v>14408</v>
      </c>
      <c r="LDK1" s="4" t="s">
        <v>14409</v>
      </c>
      <c r="LDL1" s="4" t="s">
        <v>14410</v>
      </c>
      <c r="LDM1" s="4" t="s">
        <v>14411</v>
      </c>
      <c r="LDN1" s="4" t="s">
        <v>14412</v>
      </c>
      <c r="LDO1" s="4" t="s">
        <v>14413</v>
      </c>
      <c r="LDP1" s="4" t="s">
        <v>14414</v>
      </c>
      <c r="LDQ1" s="4" t="s">
        <v>14415</v>
      </c>
      <c r="LDR1" s="4" t="s">
        <v>14416</v>
      </c>
      <c r="LDS1" s="4" t="s">
        <v>14417</v>
      </c>
      <c r="LDT1" s="4" t="s">
        <v>14418</v>
      </c>
      <c r="LDU1" s="4" t="s">
        <v>14419</v>
      </c>
      <c r="LDV1" s="4" t="s">
        <v>14420</v>
      </c>
      <c r="LDW1" s="4" t="s">
        <v>14421</v>
      </c>
      <c r="LDX1" s="4" t="s">
        <v>14422</v>
      </c>
      <c r="LDY1" s="4" t="s">
        <v>14423</v>
      </c>
      <c r="LDZ1" s="4" t="s">
        <v>14424</v>
      </c>
      <c r="LEA1" s="4" t="s">
        <v>14425</v>
      </c>
      <c r="LEB1" s="4" t="s">
        <v>14426</v>
      </c>
      <c r="LEC1" s="4" t="s">
        <v>14427</v>
      </c>
      <c r="LED1" s="4" t="s">
        <v>14428</v>
      </c>
      <c r="LEE1" s="4" t="s">
        <v>14429</v>
      </c>
      <c r="LEF1" s="4" t="s">
        <v>14430</v>
      </c>
      <c r="LEG1" s="4" t="s">
        <v>14431</v>
      </c>
      <c r="LEH1" s="4" t="s">
        <v>14432</v>
      </c>
      <c r="LEI1" s="4" t="s">
        <v>14433</v>
      </c>
      <c r="LEJ1" s="4" t="s">
        <v>14434</v>
      </c>
      <c r="LEK1" s="4" t="s">
        <v>14435</v>
      </c>
      <c r="LEL1" s="4" t="s">
        <v>14436</v>
      </c>
      <c r="LEM1" s="4" t="s">
        <v>14437</v>
      </c>
      <c r="LEN1" s="4" t="s">
        <v>14438</v>
      </c>
      <c r="LEO1" s="4" t="s">
        <v>14439</v>
      </c>
      <c r="LEP1" s="4" t="s">
        <v>14440</v>
      </c>
      <c r="LEQ1" s="4" t="s">
        <v>14441</v>
      </c>
      <c r="LER1" s="4" t="s">
        <v>14442</v>
      </c>
      <c r="LES1" s="4" t="s">
        <v>14443</v>
      </c>
      <c r="LET1" s="4" t="s">
        <v>14444</v>
      </c>
      <c r="LEU1" s="4" t="s">
        <v>14445</v>
      </c>
      <c r="LEV1" s="4" t="s">
        <v>14446</v>
      </c>
      <c r="LEW1" s="4" t="s">
        <v>14447</v>
      </c>
      <c r="LEX1" s="4" t="s">
        <v>14448</v>
      </c>
      <c r="LEY1" s="4" t="s">
        <v>14449</v>
      </c>
      <c r="LEZ1" s="4" t="s">
        <v>14450</v>
      </c>
      <c r="LFA1" s="4" t="s">
        <v>14451</v>
      </c>
      <c r="LFB1" s="4" t="s">
        <v>14452</v>
      </c>
      <c r="LFC1" s="4" t="s">
        <v>14453</v>
      </c>
      <c r="LFD1" s="4" t="s">
        <v>14454</v>
      </c>
      <c r="LFE1" s="4" t="s">
        <v>14455</v>
      </c>
      <c r="LFF1" s="4" t="s">
        <v>14456</v>
      </c>
      <c r="LFG1" s="4" t="s">
        <v>14457</v>
      </c>
      <c r="LFH1" s="4" t="s">
        <v>14458</v>
      </c>
      <c r="LFI1" s="4" t="s">
        <v>14459</v>
      </c>
      <c r="LFJ1" s="4" t="s">
        <v>14460</v>
      </c>
      <c r="LFK1" s="4" t="s">
        <v>14461</v>
      </c>
      <c r="LFL1" s="4" t="s">
        <v>14462</v>
      </c>
      <c r="LFM1" s="4" t="s">
        <v>14463</v>
      </c>
      <c r="LFN1" s="4" t="s">
        <v>14464</v>
      </c>
      <c r="LFO1" s="4" t="s">
        <v>14465</v>
      </c>
      <c r="LFP1" s="4" t="s">
        <v>14466</v>
      </c>
      <c r="LFQ1" s="4" t="s">
        <v>14467</v>
      </c>
      <c r="LFR1" s="4" t="s">
        <v>14468</v>
      </c>
      <c r="LFS1" s="4" t="s">
        <v>14469</v>
      </c>
      <c r="LFT1" s="4" t="s">
        <v>14470</v>
      </c>
      <c r="LFU1" s="4" t="s">
        <v>14471</v>
      </c>
      <c r="LFV1" s="4" t="s">
        <v>14472</v>
      </c>
      <c r="LFW1" s="4" t="s">
        <v>14473</v>
      </c>
      <c r="LFX1" s="4" t="s">
        <v>14474</v>
      </c>
      <c r="LFY1" s="4" t="s">
        <v>14475</v>
      </c>
      <c r="LFZ1" s="4" t="s">
        <v>14476</v>
      </c>
      <c r="LGA1" s="4" t="s">
        <v>14477</v>
      </c>
      <c r="LGB1" s="4" t="s">
        <v>14478</v>
      </c>
      <c r="LGC1" s="4" t="s">
        <v>14479</v>
      </c>
      <c r="LGD1" s="4" t="s">
        <v>14480</v>
      </c>
      <c r="LGE1" s="4" t="s">
        <v>14481</v>
      </c>
      <c r="LGF1" s="4" t="s">
        <v>14482</v>
      </c>
      <c r="LGG1" s="4" t="s">
        <v>14483</v>
      </c>
      <c r="LGH1" s="4" t="s">
        <v>14484</v>
      </c>
      <c r="LGI1" s="4" t="s">
        <v>14485</v>
      </c>
      <c r="LGJ1" s="4" t="s">
        <v>14486</v>
      </c>
      <c r="LGK1" s="4" t="s">
        <v>14487</v>
      </c>
      <c r="LGL1" s="4" t="s">
        <v>14488</v>
      </c>
      <c r="LGM1" s="4" t="s">
        <v>14489</v>
      </c>
      <c r="LGN1" s="4" t="s">
        <v>14490</v>
      </c>
      <c r="LGO1" s="4" t="s">
        <v>14491</v>
      </c>
      <c r="LGP1" s="4" t="s">
        <v>14492</v>
      </c>
      <c r="LGQ1" s="4" t="s">
        <v>14493</v>
      </c>
      <c r="LGR1" s="4" t="s">
        <v>14494</v>
      </c>
      <c r="LGS1" s="4" t="s">
        <v>14495</v>
      </c>
      <c r="LGT1" s="4" t="s">
        <v>14496</v>
      </c>
      <c r="LGU1" s="4" t="s">
        <v>14497</v>
      </c>
      <c r="LGV1" s="4" t="s">
        <v>14498</v>
      </c>
      <c r="LGW1" s="4" t="s">
        <v>14499</v>
      </c>
      <c r="LGX1" s="4" t="s">
        <v>14500</v>
      </c>
      <c r="LGY1" s="4" t="s">
        <v>14501</v>
      </c>
      <c r="LGZ1" s="4" t="s">
        <v>14502</v>
      </c>
      <c r="LHA1" s="4" t="s">
        <v>14503</v>
      </c>
      <c r="LHB1" s="4" t="s">
        <v>14504</v>
      </c>
      <c r="LHC1" s="4" t="s">
        <v>14505</v>
      </c>
      <c r="LHD1" s="4" t="s">
        <v>14506</v>
      </c>
      <c r="LHE1" s="4" t="s">
        <v>14507</v>
      </c>
      <c r="LHF1" s="4" t="s">
        <v>14508</v>
      </c>
      <c r="LHG1" s="4" t="s">
        <v>14509</v>
      </c>
      <c r="LHH1" s="4" t="s">
        <v>14510</v>
      </c>
      <c r="LHI1" s="4" t="s">
        <v>14511</v>
      </c>
      <c r="LHJ1" s="4" t="s">
        <v>14512</v>
      </c>
      <c r="LHK1" s="4" t="s">
        <v>14513</v>
      </c>
      <c r="LHL1" s="4" t="s">
        <v>14514</v>
      </c>
      <c r="LHM1" s="4" t="s">
        <v>14515</v>
      </c>
      <c r="LHN1" s="4" t="s">
        <v>14516</v>
      </c>
      <c r="LHO1" s="4" t="s">
        <v>14517</v>
      </c>
      <c r="LHP1" s="4" t="s">
        <v>14518</v>
      </c>
      <c r="LHQ1" s="4" t="s">
        <v>14519</v>
      </c>
      <c r="LHR1" s="4" t="s">
        <v>14520</v>
      </c>
      <c r="LHS1" s="4" t="s">
        <v>14521</v>
      </c>
      <c r="LHT1" s="4" t="s">
        <v>14522</v>
      </c>
      <c r="LHU1" s="4" t="s">
        <v>14523</v>
      </c>
      <c r="LHV1" s="4" t="s">
        <v>14524</v>
      </c>
      <c r="LHW1" s="4" t="s">
        <v>14525</v>
      </c>
      <c r="LHX1" s="4" t="s">
        <v>14526</v>
      </c>
      <c r="LHY1" s="4" t="s">
        <v>14527</v>
      </c>
      <c r="LHZ1" s="4" t="s">
        <v>14528</v>
      </c>
      <c r="LIA1" s="4" t="s">
        <v>14529</v>
      </c>
      <c r="LIB1" s="4" t="s">
        <v>14530</v>
      </c>
      <c r="LIC1" s="4" t="s">
        <v>14531</v>
      </c>
      <c r="LID1" s="4" t="s">
        <v>14532</v>
      </c>
      <c r="LIE1" s="4" t="s">
        <v>14533</v>
      </c>
      <c r="LIF1" s="4" t="s">
        <v>14534</v>
      </c>
      <c r="LIG1" s="4" t="s">
        <v>14535</v>
      </c>
      <c r="LIH1" s="4" t="s">
        <v>14536</v>
      </c>
      <c r="LII1" s="4" t="s">
        <v>14537</v>
      </c>
      <c r="LIJ1" s="4" t="s">
        <v>14538</v>
      </c>
      <c r="LIK1" s="4" t="s">
        <v>14539</v>
      </c>
      <c r="LIL1" s="4" t="s">
        <v>14540</v>
      </c>
      <c r="LIM1" s="4" t="s">
        <v>14541</v>
      </c>
      <c r="LIN1" s="4" t="s">
        <v>14542</v>
      </c>
      <c r="LIO1" s="4" t="s">
        <v>14543</v>
      </c>
      <c r="LIP1" s="4" t="s">
        <v>14544</v>
      </c>
      <c r="LIQ1" s="4" t="s">
        <v>14545</v>
      </c>
      <c r="LIR1" s="4" t="s">
        <v>14546</v>
      </c>
      <c r="LIS1" s="4" t="s">
        <v>14547</v>
      </c>
      <c r="LIT1" s="4" t="s">
        <v>14548</v>
      </c>
      <c r="LIU1" s="4" t="s">
        <v>14549</v>
      </c>
      <c r="LIV1" s="4" t="s">
        <v>14550</v>
      </c>
      <c r="LIW1" s="4" t="s">
        <v>14551</v>
      </c>
      <c r="LIX1" s="4" t="s">
        <v>14552</v>
      </c>
      <c r="LIY1" s="4" t="s">
        <v>14553</v>
      </c>
      <c r="LIZ1" s="4" t="s">
        <v>14554</v>
      </c>
      <c r="LJA1" s="4" t="s">
        <v>14555</v>
      </c>
      <c r="LJB1" s="4" t="s">
        <v>14556</v>
      </c>
      <c r="LJC1" s="4" t="s">
        <v>14557</v>
      </c>
      <c r="LJD1" s="4" t="s">
        <v>14558</v>
      </c>
      <c r="LJE1" s="4" t="s">
        <v>14559</v>
      </c>
      <c r="LJF1" s="4" t="s">
        <v>14560</v>
      </c>
      <c r="LJG1" s="4" t="s">
        <v>14561</v>
      </c>
      <c r="LJH1" s="4" t="s">
        <v>14562</v>
      </c>
      <c r="LJI1" s="4" t="s">
        <v>14563</v>
      </c>
      <c r="LJJ1" s="4" t="s">
        <v>14564</v>
      </c>
      <c r="LJK1" s="4" t="s">
        <v>14565</v>
      </c>
      <c r="LJL1" s="4" t="s">
        <v>14566</v>
      </c>
      <c r="LJM1" s="4" t="s">
        <v>14567</v>
      </c>
      <c r="LJN1" s="4" t="s">
        <v>14568</v>
      </c>
      <c r="LJO1" s="4" t="s">
        <v>14569</v>
      </c>
      <c r="LJP1" s="4" t="s">
        <v>14570</v>
      </c>
      <c r="LJQ1" s="4" t="s">
        <v>14571</v>
      </c>
      <c r="LJR1" s="4" t="s">
        <v>14572</v>
      </c>
      <c r="LJS1" s="4" t="s">
        <v>14573</v>
      </c>
      <c r="LJT1" s="4" t="s">
        <v>14574</v>
      </c>
      <c r="LJU1" s="4" t="s">
        <v>14575</v>
      </c>
      <c r="LJV1" s="4" t="s">
        <v>14576</v>
      </c>
      <c r="LJW1" s="4" t="s">
        <v>14577</v>
      </c>
      <c r="LJX1" s="4" t="s">
        <v>14578</v>
      </c>
      <c r="LJY1" s="4" t="s">
        <v>14579</v>
      </c>
      <c r="LJZ1" s="4" t="s">
        <v>14580</v>
      </c>
      <c r="LKA1" s="4" t="s">
        <v>14581</v>
      </c>
      <c r="LKB1" s="4" t="s">
        <v>14582</v>
      </c>
      <c r="LKC1" s="4" t="s">
        <v>14583</v>
      </c>
      <c r="LKD1" s="4" t="s">
        <v>14584</v>
      </c>
      <c r="LKE1" s="4" t="s">
        <v>14585</v>
      </c>
      <c r="LKF1" s="4" t="s">
        <v>14586</v>
      </c>
      <c r="LKG1" s="4" t="s">
        <v>14587</v>
      </c>
      <c r="LKH1" s="4" t="s">
        <v>14588</v>
      </c>
      <c r="LKI1" s="4" t="s">
        <v>14589</v>
      </c>
      <c r="LKJ1" s="4" t="s">
        <v>14590</v>
      </c>
      <c r="LKK1" s="4" t="s">
        <v>14591</v>
      </c>
      <c r="LKL1" s="4" t="s">
        <v>14592</v>
      </c>
      <c r="LKM1" s="4" t="s">
        <v>14593</v>
      </c>
      <c r="LKN1" s="4" t="s">
        <v>14594</v>
      </c>
      <c r="LKO1" s="4" t="s">
        <v>14595</v>
      </c>
      <c r="LKP1" s="4" t="s">
        <v>14596</v>
      </c>
      <c r="LKQ1" s="4" t="s">
        <v>14597</v>
      </c>
      <c r="LKR1" s="4" t="s">
        <v>14598</v>
      </c>
      <c r="LKS1" s="4" t="s">
        <v>14599</v>
      </c>
      <c r="LKT1" s="4" t="s">
        <v>14600</v>
      </c>
      <c r="LKU1" s="4" t="s">
        <v>14601</v>
      </c>
      <c r="LKV1" s="4" t="s">
        <v>14602</v>
      </c>
      <c r="LKW1" s="4" t="s">
        <v>14603</v>
      </c>
      <c r="LKX1" s="4" t="s">
        <v>14604</v>
      </c>
      <c r="LKY1" s="4" t="s">
        <v>14605</v>
      </c>
      <c r="LKZ1" s="4" t="s">
        <v>14606</v>
      </c>
      <c r="LLA1" s="4" t="s">
        <v>14607</v>
      </c>
      <c r="LLB1" s="4" t="s">
        <v>14608</v>
      </c>
      <c r="LLC1" s="4" t="s">
        <v>14609</v>
      </c>
      <c r="LLD1" s="4" t="s">
        <v>14610</v>
      </c>
      <c r="LLE1" s="4" t="s">
        <v>14611</v>
      </c>
      <c r="LLF1" s="4" t="s">
        <v>14612</v>
      </c>
      <c r="LLG1" s="4" t="s">
        <v>14613</v>
      </c>
      <c r="LLH1" s="4" t="s">
        <v>14614</v>
      </c>
      <c r="LLI1" s="4" t="s">
        <v>14615</v>
      </c>
      <c r="LLJ1" s="4" t="s">
        <v>14616</v>
      </c>
      <c r="LLK1" s="4" t="s">
        <v>14617</v>
      </c>
      <c r="LLL1" s="4" t="s">
        <v>14618</v>
      </c>
      <c r="LLM1" s="4" t="s">
        <v>14619</v>
      </c>
      <c r="LLN1" s="4" t="s">
        <v>14620</v>
      </c>
      <c r="LLO1" s="4" t="s">
        <v>14621</v>
      </c>
      <c r="LLP1" s="4" t="s">
        <v>14622</v>
      </c>
      <c r="LLQ1" s="4" t="s">
        <v>14623</v>
      </c>
      <c r="LLR1" s="4" t="s">
        <v>14624</v>
      </c>
      <c r="LLS1" s="4" t="s">
        <v>14625</v>
      </c>
      <c r="LLT1" s="4" t="s">
        <v>14626</v>
      </c>
      <c r="LLU1" s="4" t="s">
        <v>14627</v>
      </c>
      <c r="LLV1" s="4" t="s">
        <v>14628</v>
      </c>
      <c r="LLW1" s="4" t="s">
        <v>14629</v>
      </c>
      <c r="LLX1" s="4" t="s">
        <v>14630</v>
      </c>
      <c r="LLY1" s="4" t="s">
        <v>14631</v>
      </c>
      <c r="LLZ1" s="4" t="s">
        <v>14632</v>
      </c>
      <c r="LMA1" s="4" t="s">
        <v>14633</v>
      </c>
      <c r="LMB1" s="4" t="s">
        <v>14634</v>
      </c>
      <c r="LMC1" s="4" t="s">
        <v>14635</v>
      </c>
      <c r="LMD1" s="4" t="s">
        <v>14636</v>
      </c>
      <c r="LME1" s="4" t="s">
        <v>14637</v>
      </c>
      <c r="LMF1" s="4" t="s">
        <v>14638</v>
      </c>
      <c r="LMG1" s="4" t="s">
        <v>14639</v>
      </c>
      <c r="LMH1" s="4" t="s">
        <v>14640</v>
      </c>
      <c r="LMI1" s="4" t="s">
        <v>14641</v>
      </c>
      <c r="LMJ1" s="4" t="s">
        <v>14642</v>
      </c>
      <c r="LMK1" s="4" t="s">
        <v>14643</v>
      </c>
      <c r="LML1" s="4" t="s">
        <v>14644</v>
      </c>
      <c r="LMM1" s="4" t="s">
        <v>14645</v>
      </c>
      <c r="LMN1" s="4" t="s">
        <v>14646</v>
      </c>
      <c r="LMO1" s="4" t="s">
        <v>14647</v>
      </c>
      <c r="LMP1" s="4" t="s">
        <v>14648</v>
      </c>
      <c r="LMQ1" s="4" t="s">
        <v>14649</v>
      </c>
      <c r="LMR1" s="4" t="s">
        <v>14650</v>
      </c>
      <c r="LMS1" s="4" t="s">
        <v>14651</v>
      </c>
      <c r="LMT1" s="4" t="s">
        <v>14652</v>
      </c>
      <c r="LMU1" s="4" t="s">
        <v>14653</v>
      </c>
      <c r="LMV1" s="4" t="s">
        <v>14654</v>
      </c>
      <c r="LMW1" s="4" t="s">
        <v>14655</v>
      </c>
      <c r="LMX1" s="4" t="s">
        <v>14656</v>
      </c>
      <c r="LMY1" s="4" t="s">
        <v>14657</v>
      </c>
      <c r="LMZ1" s="4" t="s">
        <v>14658</v>
      </c>
      <c r="LNA1" s="4" t="s">
        <v>14659</v>
      </c>
      <c r="LNB1" s="4" t="s">
        <v>14660</v>
      </c>
      <c r="LNC1" s="4" t="s">
        <v>14661</v>
      </c>
      <c r="LND1" s="4" t="s">
        <v>14662</v>
      </c>
      <c r="LNE1" s="4" t="s">
        <v>14663</v>
      </c>
      <c r="LNF1" s="4" t="s">
        <v>14664</v>
      </c>
      <c r="LNG1" s="4" t="s">
        <v>14665</v>
      </c>
      <c r="LNH1" s="4" t="s">
        <v>14666</v>
      </c>
      <c r="LNI1" s="4" t="s">
        <v>14667</v>
      </c>
      <c r="LNJ1" s="4" t="s">
        <v>14668</v>
      </c>
      <c r="LNK1" s="4" t="s">
        <v>14669</v>
      </c>
      <c r="LNL1" s="4" t="s">
        <v>14670</v>
      </c>
      <c r="LNM1" s="4" t="s">
        <v>14671</v>
      </c>
      <c r="LNN1" s="4" t="s">
        <v>14672</v>
      </c>
      <c r="LNO1" s="4" t="s">
        <v>14673</v>
      </c>
      <c r="LNP1" s="4" t="s">
        <v>14674</v>
      </c>
      <c r="LNQ1" s="4" t="s">
        <v>14675</v>
      </c>
      <c r="LNR1" s="4" t="s">
        <v>14676</v>
      </c>
      <c r="LNS1" s="4" t="s">
        <v>14677</v>
      </c>
      <c r="LNT1" s="4" t="s">
        <v>14678</v>
      </c>
      <c r="LNU1" s="4" t="s">
        <v>14679</v>
      </c>
      <c r="LNV1" s="4" t="s">
        <v>14680</v>
      </c>
      <c r="LNW1" s="4" t="s">
        <v>14681</v>
      </c>
      <c r="LNX1" s="4" t="s">
        <v>14682</v>
      </c>
      <c r="LNY1" s="4" t="s">
        <v>14683</v>
      </c>
      <c r="LNZ1" s="4" t="s">
        <v>14684</v>
      </c>
      <c r="LOA1" s="4" t="s">
        <v>14685</v>
      </c>
      <c r="LOB1" s="4" t="s">
        <v>14686</v>
      </c>
      <c r="LOC1" s="4" t="s">
        <v>14687</v>
      </c>
      <c r="LOD1" s="4" t="s">
        <v>14688</v>
      </c>
      <c r="LOE1" s="4" t="s">
        <v>14689</v>
      </c>
      <c r="LOF1" s="4" t="s">
        <v>14690</v>
      </c>
      <c r="LOG1" s="4" t="s">
        <v>14691</v>
      </c>
      <c r="LOH1" s="4" t="s">
        <v>14692</v>
      </c>
      <c r="LOI1" s="4" t="s">
        <v>14693</v>
      </c>
      <c r="LOJ1" s="4" t="s">
        <v>14694</v>
      </c>
      <c r="LOK1" s="4" t="s">
        <v>14695</v>
      </c>
      <c r="LOL1" s="4" t="s">
        <v>14696</v>
      </c>
      <c r="LOM1" s="4" t="s">
        <v>14697</v>
      </c>
      <c r="LON1" s="4" t="s">
        <v>14698</v>
      </c>
      <c r="LOO1" s="4" t="s">
        <v>14699</v>
      </c>
      <c r="LOP1" s="4" t="s">
        <v>14700</v>
      </c>
      <c r="LOQ1" s="4" t="s">
        <v>14701</v>
      </c>
      <c r="LOR1" s="4" t="s">
        <v>14702</v>
      </c>
      <c r="LOS1" s="4" t="s">
        <v>14703</v>
      </c>
      <c r="LOT1" s="4" t="s">
        <v>14704</v>
      </c>
      <c r="LOU1" s="4" t="s">
        <v>14705</v>
      </c>
      <c r="LOV1" s="4" t="s">
        <v>14706</v>
      </c>
      <c r="LOW1" s="4" t="s">
        <v>14707</v>
      </c>
      <c r="LOX1" s="4" t="s">
        <v>14708</v>
      </c>
      <c r="LOY1" s="4" t="s">
        <v>14709</v>
      </c>
      <c r="LOZ1" s="4" t="s">
        <v>14710</v>
      </c>
      <c r="LPA1" s="4" t="s">
        <v>14711</v>
      </c>
      <c r="LPB1" s="4" t="s">
        <v>14712</v>
      </c>
      <c r="LPC1" s="4" t="s">
        <v>14713</v>
      </c>
      <c r="LPD1" s="4" t="s">
        <v>14714</v>
      </c>
      <c r="LPE1" s="4" t="s">
        <v>14715</v>
      </c>
      <c r="LPF1" s="4" t="s">
        <v>14716</v>
      </c>
      <c r="LPG1" s="4" t="s">
        <v>14717</v>
      </c>
      <c r="LPH1" s="4" t="s">
        <v>14718</v>
      </c>
      <c r="LPI1" s="4" t="s">
        <v>14719</v>
      </c>
      <c r="LPJ1" s="4" t="s">
        <v>14720</v>
      </c>
      <c r="LPK1" s="4" t="s">
        <v>14721</v>
      </c>
      <c r="LPL1" s="4" t="s">
        <v>14722</v>
      </c>
      <c r="LPM1" s="4" t="s">
        <v>14723</v>
      </c>
      <c r="LPN1" s="4" t="s">
        <v>14724</v>
      </c>
      <c r="LPO1" s="4" t="s">
        <v>14725</v>
      </c>
      <c r="LPP1" s="4" t="s">
        <v>14726</v>
      </c>
      <c r="LPQ1" s="4" t="s">
        <v>14727</v>
      </c>
      <c r="LPR1" s="4" t="s">
        <v>14728</v>
      </c>
      <c r="LPS1" s="4" t="s">
        <v>14729</v>
      </c>
      <c r="LPT1" s="4" t="s">
        <v>14730</v>
      </c>
      <c r="LPU1" s="4" t="s">
        <v>14731</v>
      </c>
      <c r="LPV1" s="4" t="s">
        <v>14732</v>
      </c>
      <c r="LPW1" s="4" t="s">
        <v>14733</v>
      </c>
      <c r="LPX1" s="4" t="s">
        <v>14734</v>
      </c>
      <c r="LPY1" s="4" t="s">
        <v>14735</v>
      </c>
      <c r="LPZ1" s="4" t="s">
        <v>14736</v>
      </c>
      <c r="LQA1" s="4" t="s">
        <v>14737</v>
      </c>
      <c r="LQB1" s="4" t="s">
        <v>14738</v>
      </c>
      <c r="LQC1" s="4" t="s">
        <v>14739</v>
      </c>
      <c r="LQD1" s="4" t="s">
        <v>14740</v>
      </c>
      <c r="LQE1" s="4" t="s">
        <v>14741</v>
      </c>
      <c r="LQF1" s="4" t="s">
        <v>14742</v>
      </c>
      <c r="LQG1" s="4" t="s">
        <v>14743</v>
      </c>
      <c r="LQH1" s="4" t="s">
        <v>14744</v>
      </c>
      <c r="LQI1" s="4" t="s">
        <v>14745</v>
      </c>
      <c r="LQJ1" s="4" t="s">
        <v>14746</v>
      </c>
      <c r="LQK1" s="4" t="s">
        <v>14747</v>
      </c>
      <c r="LQL1" s="4" t="s">
        <v>14748</v>
      </c>
      <c r="LQM1" s="4" t="s">
        <v>14749</v>
      </c>
      <c r="LQN1" s="4" t="s">
        <v>14750</v>
      </c>
      <c r="LQO1" s="4" t="s">
        <v>14751</v>
      </c>
      <c r="LQP1" s="4" t="s">
        <v>14752</v>
      </c>
      <c r="LQQ1" s="4" t="s">
        <v>14753</v>
      </c>
      <c r="LQR1" s="4" t="s">
        <v>14754</v>
      </c>
      <c r="LQS1" s="4" t="s">
        <v>14755</v>
      </c>
      <c r="LQT1" s="4" t="s">
        <v>14756</v>
      </c>
      <c r="LQU1" s="4" t="s">
        <v>14757</v>
      </c>
      <c r="LQV1" s="4" t="s">
        <v>14758</v>
      </c>
      <c r="LQW1" s="4" t="s">
        <v>14759</v>
      </c>
      <c r="LQX1" s="4" t="s">
        <v>14760</v>
      </c>
      <c r="LQY1" s="4" t="s">
        <v>14761</v>
      </c>
      <c r="LQZ1" s="4" t="s">
        <v>14762</v>
      </c>
      <c r="LRA1" s="4" t="s">
        <v>14763</v>
      </c>
      <c r="LRB1" s="4" t="s">
        <v>14764</v>
      </c>
      <c r="LRC1" s="4" t="s">
        <v>14765</v>
      </c>
      <c r="LRD1" s="4" t="s">
        <v>14766</v>
      </c>
      <c r="LRE1" s="4" t="s">
        <v>14767</v>
      </c>
      <c r="LRF1" s="4" t="s">
        <v>14768</v>
      </c>
      <c r="LRG1" s="4" t="s">
        <v>14769</v>
      </c>
      <c r="LRH1" s="4" t="s">
        <v>14770</v>
      </c>
      <c r="LRI1" s="4" t="s">
        <v>14771</v>
      </c>
      <c r="LRJ1" s="4" t="s">
        <v>14772</v>
      </c>
      <c r="LRK1" s="4" t="s">
        <v>14773</v>
      </c>
      <c r="LRL1" s="4" t="s">
        <v>14774</v>
      </c>
      <c r="LRM1" s="4" t="s">
        <v>14775</v>
      </c>
      <c r="LRN1" s="4" t="s">
        <v>14776</v>
      </c>
      <c r="LRO1" s="4" t="s">
        <v>14777</v>
      </c>
      <c r="LRP1" s="4" t="s">
        <v>14778</v>
      </c>
      <c r="LRQ1" s="4" t="s">
        <v>14779</v>
      </c>
      <c r="LRR1" s="4" t="s">
        <v>14780</v>
      </c>
      <c r="LRS1" s="4" t="s">
        <v>14781</v>
      </c>
      <c r="LRT1" s="4" t="s">
        <v>14782</v>
      </c>
      <c r="LRU1" s="4" t="s">
        <v>14783</v>
      </c>
      <c r="LRV1" s="4" t="s">
        <v>14784</v>
      </c>
      <c r="LRW1" s="4" t="s">
        <v>14785</v>
      </c>
      <c r="LRX1" s="4" t="s">
        <v>14786</v>
      </c>
      <c r="LRY1" s="4" t="s">
        <v>14787</v>
      </c>
      <c r="LRZ1" s="4" t="s">
        <v>14788</v>
      </c>
      <c r="LSA1" s="4" t="s">
        <v>14789</v>
      </c>
      <c r="LSB1" s="4" t="s">
        <v>14790</v>
      </c>
      <c r="LSC1" s="4" t="s">
        <v>14791</v>
      </c>
      <c r="LSD1" s="4" t="s">
        <v>14792</v>
      </c>
      <c r="LSE1" s="4" t="s">
        <v>14793</v>
      </c>
      <c r="LSF1" s="4" t="s">
        <v>14794</v>
      </c>
      <c r="LSG1" s="4" t="s">
        <v>14795</v>
      </c>
      <c r="LSH1" s="4" t="s">
        <v>14796</v>
      </c>
      <c r="LSI1" s="4" t="s">
        <v>14797</v>
      </c>
      <c r="LSJ1" s="4" t="s">
        <v>14798</v>
      </c>
      <c r="LSK1" s="4" t="s">
        <v>14799</v>
      </c>
      <c r="LSL1" s="4" t="s">
        <v>14800</v>
      </c>
      <c r="LSM1" s="4" t="s">
        <v>14801</v>
      </c>
      <c r="LSN1" s="4" t="s">
        <v>14802</v>
      </c>
      <c r="LSO1" s="4" t="s">
        <v>14803</v>
      </c>
      <c r="LSP1" s="4" t="s">
        <v>14804</v>
      </c>
      <c r="LSQ1" s="4" t="s">
        <v>14805</v>
      </c>
      <c r="LSR1" s="4" t="s">
        <v>14806</v>
      </c>
      <c r="LSS1" s="4" t="s">
        <v>14807</v>
      </c>
      <c r="LST1" s="4" t="s">
        <v>14808</v>
      </c>
      <c r="LSU1" s="4" t="s">
        <v>14809</v>
      </c>
      <c r="LSV1" s="4" t="s">
        <v>14810</v>
      </c>
      <c r="LSW1" s="4" t="s">
        <v>14811</v>
      </c>
      <c r="LSX1" s="4" t="s">
        <v>14812</v>
      </c>
      <c r="LSY1" s="4" t="s">
        <v>14813</v>
      </c>
      <c r="LSZ1" s="4" t="s">
        <v>14814</v>
      </c>
      <c r="LTA1" s="4" t="s">
        <v>14815</v>
      </c>
      <c r="LTB1" s="4" t="s">
        <v>14816</v>
      </c>
      <c r="LTC1" s="4" t="s">
        <v>14817</v>
      </c>
      <c r="LTD1" s="4" t="s">
        <v>14818</v>
      </c>
      <c r="LTE1" s="4" t="s">
        <v>14819</v>
      </c>
      <c r="LTF1" s="4" t="s">
        <v>14820</v>
      </c>
      <c r="LTG1" s="4" t="s">
        <v>14821</v>
      </c>
      <c r="LTH1" s="4" t="s">
        <v>14822</v>
      </c>
      <c r="LTI1" s="4" t="s">
        <v>14823</v>
      </c>
      <c r="LTJ1" s="4" t="s">
        <v>14824</v>
      </c>
      <c r="LTK1" s="4" t="s">
        <v>14825</v>
      </c>
      <c r="LTL1" s="4" t="s">
        <v>14826</v>
      </c>
      <c r="LTM1" s="4" t="s">
        <v>14827</v>
      </c>
      <c r="LTN1" s="4" t="s">
        <v>14828</v>
      </c>
      <c r="LTO1" s="4" t="s">
        <v>14829</v>
      </c>
      <c r="LTP1" s="4" t="s">
        <v>14830</v>
      </c>
      <c r="LTQ1" s="4" t="s">
        <v>14831</v>
      </c>
      <c r="LTR1" s="4" t="s">
        <v>14832</v>
      </c>
      <c r="LTS1" s="4" t="s">
        <v>14833</v>
      </c>
      <c r="LTT1" s="4" t="s">
        <v>14834</v>
      </c>
      <c r="LTU1" s="4" t="s">
        <v>14835</v>
      </c>
      <c r="LTV1" s="4" t="s">
        <v>14836</v>
      </c>
      <c r="LTW1" s="4" t="s">
        <v>14837</v>
      </c>
      <c r="LTX1" s="4" t="s">
        <v>14838</v>
      </c>
      <c r="LTY1" s="4" t="s">
        <v>14839</v>
      </c>
      <c r="LTZ1" s="4" t="s">
        <v>14840</v>
      </c>
      <c r="LUA1" s="4" t="s">
        <v>14841</v>
      </c>
      <c r="LUB1" s="4" t="s">
        <v>14842</v>
      </c>
      <c r="LUC1" s="4" t="s">
        <v>14843</v>
      </c>
      <c r="LUD1" s="4" t="s">
        <v>14844</v>
      </c>
      <c r="LUE1" s="4" t="s">
        <v>14845</v>
      </c>
      <c r="LUF1" s="4" t="s">
        <v>14846</v>
      </c>
      <c r="LUG1" s="4" t="s">
        <v>14847</v>
      </c>
      <c r="LUH1" s="4" t="s">
        <v>14848</v>
      </c>
      <c r="LUI1" s="4" t="s">
        <v>14849</v>
      </c>
      <c r="LUJ1" s="4" t="s">
        <v>14850</v>
      </c>
      <c r="LUK1" s="4" t="s">
        <v>14851</v>
      </c>
      <c r="LUL1" s="4" t="s">
        <v>14852</v>
      </c>
      <c r="LUM1" s="4" t="s">
        <v>14853</v>
      </c>
      <c r="LUN1" s="4" t="s">
        <v>14854</v>
      </c>
      <c r="LUO1" s="4" t="s">
        <v>14855</v>
      </c>
      <c r="LUP1" s="4" t="s">
        <v>14856</v>
      </c>
      <c r="LUQ1" s="4" t="s">
        <v>14857</v>
      </c>
      <c r="LUR1" s="4" t="s">
        <v>14858</v>
      </c>
      <c r="LUS1" s="4" t="s">
        <v>14859</v>
      </c>
      <c r="LUT1" s="4" t="s">
        <v>14860</v>
      </c>
      <c r="LUU1" s="4" t="s">
        <v>14861</v>
      </c>
      <c r="LUV1" s="4" t="s">
        <v>14862</v>
      </c>
      <c r="LUW1" s="4" t="s">
        <v>14863</v>
      </c>
      <c r="LUX1" s="4" t="s">
        <v>14864</v>
      </c>
      <c r="LUY1" s="4" t="s">
        <v>14865</v>
      </c>
      <c r="LUZ1" s="4" t="s">
        <v>14866</v>
      </c>
      <c r="LVA1" s="4" t="s">
        <v>14867</v>
      </c>
      <c r="LVB1" s="4" t="s">
        <v>14868</v>
      </c>
      <c r="LVC1" s="4" t="s">
        <v>14869</v>
      </c>
      <c r="LVD1" s="4" t="s">
        <v>14870</v>
      </c>
      <c r="LVE1" s="4" t="s">
        <v>14871</v>
      </c>
      <c r="LVF1" s="4" t="s">
        <v>14872</v>
      </c>
      <c r="LVG1" s="4" t="s">
        <v>14873</v>
      </c>
      <c r="LVH1" s="4" t="s">
        <v>14874</v>
      </c>
      <c r="LVI1" s="4" t="s">
        <v>14875</v>
      </c>
      <c r="LVJ1" s="4" t="s">
        <v>14876</v>
      </c>
      <c r="LVK1" s="4" t="s">
        <v>14877</v>
      </c>
      <c r="LVL1" s="4" t="s">
        <v>14878</v>
      </c>
      <c r="LVM1" s="4" t="s">
        <v>14879</v>
      </c>
      <c r="LVN1" s="4" t="s">
        <v>14880</v>
      </c>
      <c r="LVO1" s="4" t="s">
        <v>14881</v>
      </c>
      <c r="LVP1" s="4" t="s">
        <v>14882</v>
      </c>
      <c r="LVQ1" s="4" t="s">
        <v>14883</v>
      </c>
      <c r="LVR1" s="4" t="s">
        <v>14884</v>
      </c>
      <c r="LVS1" s="4" t="s">
        <v>14885</v>
      </c>
      <c r="LVT1" s="4" t="s">
        <v>14886</v>
      </c>
      <c r="LVU1" s="4" t="s">
        <v>14887</v>
      </c>
      <c r="LVV1" s="4" t="s">
        <v>14888</v>
      </c>
      <c r="LVW1" s="4" t="s">
        <v>14889</v>
      </c>
      <c r="LVX1" s="4" t="s">
        <v>14890</v>
      </c>
      <c r="LVY1" s="4" t="s">
        <v>14891</v>
      </c>
      <c r="LVZ1" s="4" t="s">
        <v>14892</v>
      </c>
      <c r="LWA1" s="4" t="s">
        <v>14893</v>
      </c>
      <c r="LWB1" s="4" t="s">
        <v>14894</v>
      </c>
      <c r="LWC1" s="4" t="s">
        <v>14895</v>
      </c>
      <c r="LWD1" s="4" t="s">
        <v>14896</v>
      </c>
      <c r="LWE1" s="4" t="s">
        <v>14897</v>
      </c>
      <c r="LWF1" s="4" t="s">
        <v>14898</v>
      </c>
      <c r="LWG1" s="4" t="s">
        <v>14899</v>
      </c>
      <c r="LWH1" s="4" t="s">
        <v>14900</v>
      </c>
      <c r="LWI1" s="4" t="s">
        <v>14901</v>
      </c>
      <c r="LWJ1" s="4" t="s">
        <v>14902</v>
      </c>
      <c r="LWK1" s="4" t="s">
        <v>14903</v>
      </c>
      <c r="LWL1" s="4" t="s">
        <v>14904</v>
      </c>
      <c r="LWM1" s="4" t="s">
        <v>14905</v>
      </c>
      <c r="LWN1" s="4" t="s">
        <v>14906</v>
      </c>
      <c r="LWO1" s="4" t="s">
        <v>14907</v>
      </c>
      <c r="LWP1" s="4" t="s">
        <v>14908</v>
      </c>
      <c r="LWQ1" s="4" t="s">
        <v>14909</v>
      </c>
      <c r="LWR1" s="4" t="s">
        <v>14910</v>
      </c>
      <c r="LWS1" s="4" t="s">
        <v>14911</v>
      </c>
      <c r="LWT1" s="4" t="s">
        <v>14912</v>
      </c>
      <c r="LWU1" s="4" t="s">
        <v>14913</v>
      </c>
      <c r="LWV1" s="4" t="s">
        <v>14914</v>
      </c>
      <c r="LWW1" s="4" t="s">
        <v>14915</v>
      </c>
      <c r="LWX1" s="4" t="s">
        <v>14916</v>
      </c>
      <c r="LWY1" s="4" t="s">
        <v>14917</v>
      </c>
      <c r="LWZ1" s="4" t="s">
        <v>14918</v>
      </c>
      <c r="LXA1" s="4" t="s">
        <v>14919</v>
      </c>
      <c r="LXB1" s="4" t="s">
        <v>14920</v>
      </c>
      <c r="LXC1" s="4" t="s">
        <v>14921</v>
      </c>
      <c r="LXD1" s="4" t="s">
        <v>14922</v>
      </c>
      <c r="LXE1" s="4" t="s">
        <v>14923</v>
      </c>
      <c r="LXF1" s="4" t="s">
        <v>14924</v>
      </c>
      <c r="LXG1" s="4" t="s">
        <v>14925</v>
      </c>
      <c r="LXH1" s="4" t="s">
        <v>14926</v>
      </c>
      <c r="LXI1" s="4" t="s">
        <v>14927</v>
      </c>
      <c r="LXJ1" s="4" t="s">
        <v>14928</v>
      </c>
      <c r="LXK1" s="4" t="s">
        <v>14929</v>
      </c>
      <c r="LXL1" s="4" t="s">
        <v>14930</v>
      </c>
      <c r="LXM1" s="4" t="s">
        <v>14931</v>
      </c>
      <c r="LXN1" s="4" t="s">
        <v>14932</v>
      </c>
      <c r="LXO1" s="4" t="s">
        <v>14933</v>
      </c>
      <c r="LXP1" s="4" t="s">
        <v>14934</v>
      </c>
      <c r="LXQ1" s="4" t="s">
        <v>14935</v>
      </c>
      <c r="LXR1" s="4" t="s">
        <v>14936</v>
      </c>
      <c r="LXS1" s="4" t="s">
        <v>14937</v>
      </c>
      <c r="LXT1" s="4" t="s">
        <v>14938</v>
      </c>
      <c r="LXU1" s="4" t="s">
        <v>14939</v>
      </c>
      <c r="LXV1" s="4" t="s">
        <v>14940</v>
      </c>
      <c r="LXW1" s="4" t="s">
        <v>14941</v>
      </c>
      <c r="LXX1" s="4" t="s">
        <v>14942</v>
      </c>
      <c r="LXY1" s="4" t="s">
        <v>14943</v>
      </c>
      <c r="LXZ1" s="4" t="s">
        <v>14944</v>
      </c>
      <c r="LYA1" s="4" t="s">
        <v>14945</v>
      </c>
      <c r="LYB1" s="4" t="s">
        <v>14946</v>
      </c>
      <c r="LYC1" s="4" t="s">
        <v>14947</v>
      </c>
      <c r="LYD1" s="4" t="s">
        <v>14948</v>
      </c>
      <c r="LYE1" s="4" t="s">
        <v>14949</v>
      </c>
      <c r="LYF1" s="4" t="s">
        <v>14950</v>
      </c>
      <c r="LYG1" s="4" t="s">
        <v>14951</v>
      </c>
      <c r="LYH1" s="4" t="s">
        <v>14952</v>
      </c>
      <c r="LYI1" s="4" t="s">
        <v>14953</v>
      </c>
      <c r="LYJ1" s="4" t="s">
        <v>14954</v>
      </c>
      <c r="LYK1" s="4" t="s">
        <v>14955</v>
      </c>
      <c r="LYL1" s="4" t="s">
        <v>14956</v>
      </c>
      <c r="LYM1" s="4" t="s">
        <v>14957</v>
      </c>
      <c r="LYN1" s="4" t="s">
        <v>14958</v>
      </c>
      <c r="LYO1" s="4" t="s">
        <v>14959</v>
      </c>
      <c r="LYP1" s="4" t="s">
        <v>14960</v>
      </c>
      <c r="LYQ1" s="4" t="s">
        <v>14961</v>
      </c>
      <c r="LYR1" s="4" t="s">
        <v>14962</v>
      </c>
      <c r="LYS1" s="4" t="s">
        <v>14963</v>
      </c>
      <c r="LYT1" s="4" t="s">
        <v>14964</v>
      </c>
      <c r="LYU1" s="4" t="s">
        <v>14965</v>
      </c>
      <c r="LYV1" s="4" t="s">
        <v>14966</v>
      </c>
      <c r="LYW1" s="4" t="s">
        <v>14967</v>
      </c>
      <c r="LYX1" s="4" t="s">
        <v>14968</v>
      </c>
      <c r="LYY1" s="4" t="s">
        <v>14969</v>
      </c>
      <c r="LYZ1" s="4" t="s">
        <v>14970</v>
      </c>
      <c r="LZA1" s="4" t="s">
        <v>14971</v>
      </c>
      <c r="LZB1" s="4" t="s">
        <v>14972</v>
      </c>
      <c r="LZC1" s="4" t="s">
        <v>14973</v>
      </c>
      <c r="LZD1" s="4" t="s">
        <v>14974</v>
      </c>
      <c r="LZE1" s="4" t="s">
        <v>14975</v>
      </c>
      <c r="LZF1" s="4" t="s">
        <v>14976</v>
      </c>
      <c r="LZG1" s="4" t="s">
        <v>14977</v>
      </c>
      <c r="LZH1" s="4" t="s">
        <v>14978</v>
      </c>
      <c r="LZI1" s="4" t="s">
        <v>14979</v>
      </c>
      <c r="LZJ1" s="4" t="s">
        <v>14980</v>
      </c>
      <c r="LZK1" s="4" t="s">
        <v>14981</v>
      </c>
      <c r="LZL1" s="4" t="s">
        <v>14982</v>
      </c>
      <c r="LZM1" s="4" t="s">
        <v>14983</v>
      </c>
      <c r="LZN1" s="4" t="s">
        <v>14984</v>
      </c>
      <c r="LZO1" s="4" t="s">
        <v>14985</v>
      </c>
      <c r="LZP1" s="4" t="s">
        <v>14986</v>
      </c>
      <c r="LZQ1" s="4" t="s">
        <v>14987</v>
      </c>
      <c r="LZR1" s="4" t="s">
        <v>14988</v>
      </c>
      <c r="LZS1" s="4" t="s">
        <v>14989</v>
      </c>
      <c r="LZT1" s="4" t="s">
        <v>14990</v>
      </c>
      <c r="LZU1" s="4" t="s">
        <v>14991</v>
      </c>
      <c r="LZV1" s="4" t="s">
        <v>14992</v>
      </c>
      <c r="LZW1" s="4" t="s">
        <v>14993</v>
      </c>
      <c r="LZX1" s="4" t="s">
        <v>14994</v>
      </c>
      <c r="LZY1" s="4" t="s">
        <v>14995</v>
      </c>
      <c r="LZZ1" s="4" t="s">
        <v>14996</v>
      </c>
      <c r="MAA1" s="4" t="s">
        <v>14997</v>
      </c>
      <c r="MAB1" s="4" t="s">
        <v>14998</v>
      </c>
      <c r="MAC1" s="4" t="s">
        <v>14999</v>
      </c>
      <c r="MAD1" s="4" t="s">
        <v>15000</v>
      </c>
      <c r="MAE1" s="4" t="s">
        <v>15001</v>
      </c>
      <c r="MAF1" s="4" t="s">
        <v>15002</v>
      </c>
      <c r="MAG1" s="4" t="s">
        <v>15003</v>
      </c>
      <c r="MAH1" s="4" t="s">
        <v>15004</v>
      </c>
      <c r="MAI1" s="4" t="s">
        <v>15005</v>
      </c>
      <c r="MAJ1" s="4" t="s">
        <v>15006</v>
      </c>
      <c r="MAK1" s="4" t="s">
        <v>15007</v>
      </c>
      <c r="MAL1" s="4" t="s">
        <v>15008</v>
      </c>
      <c r="MAM1" s="4" t="s">
        <v>15009</v>
      </c>
      <c r="MAN1" s="4" t="s">
        <v>15010</v>
      </c>
      <c r="MAO1" s="4" t="s">
        <v>15011</v>
      </c>
      <c r="MAP1" s="4" t="s">
        <v>15012</v>
      </c>
      <c r="MAQ1" s="4" t="s">
        <v>15013</v>
      </c>
      <c r="MAR1" s="4" t="s">
        <v>15014</v>
      </c>
      <c r="MAS1" s="4" t="s">
        <v>15015</v>
      </c>
      <c r="MAT1" s="4" t="s">
        <v>15016</v>
      </c>
      <c r="MAU1" s="4" t="s">
        <v>15017</v>
      </c>
      <c r="MAV1" s="4" t="s">
        <v>15018</v>
      </c>
      <c r="MAW1" s="4" t="s">
        <v>15019</v>
      </c>
      <c r="MAX1" s="4" t="s">
        <v>15020</v>
      </c>
      <c r="MAY1" s="4" t="s">
        <v>15021</v>
      </c>
      <c r="MAZ1" s="4" t="s">
        <v>15022</v>
      </c>
      <c r="MBA1" s="4" t="s">
        <v>15023</v>
      </c>
      <c r="MBB1" s="4" t="s">
        <v>15024</v>
      </c>
      <c r="MBC1" s="4" t="s">
        <v>15025</v>
      </c>
      <c r="MBD1" s="4" t="s">
        <v>15026</v>
      </c>
      <c r="MBE1" s="4" t="s">
        <v>15027</v>
      </c>
      <c r="MBF1" s="4" t="s">
        <v>15028</v>
      </c>
      <c r="MBG1" s="4" t="s">
        <v>15029</v>
      </c>
      <c r="MBH1" s="4" t="s">
        <v>15030</v>
      </c>
      <c r="MBI1" s="4" t="s">
        <v>15031</v>
      </c>
      <c r="MBJ1" s="4" t="s">
        <v>15032</v>
      </c>
      <c r="MBK1" s="4" t="s">
        <v>15033</v>
      </c>
      <c r="MBL1" s="4" t="s">
        <v>15034</v>
      </c>
      <c r="MBM1" s="4" t="s">
        <v>15035</v>
      </c>
      <c r="MBN1" s="4" t="s">
        <v>15036</v>
      </c>
      <c r="MBO1" s="4" t="s">
        <v>15037</v>
      </c>
      <c r="MBP1" s="4" t="s">
        <v>15038</v>
      </c>
      <c r="MBQ1" s="4" t="s">
        <v>15039</v>
      </c>
      <c r="MBR1" s="4" t="s">
        <v>15040</v>
      </c>
      <c r="MBS1" s="4" t="s">
        <v>15041</v>
      </c>
      <c r="MBT1" s="4" t="s">
        <v>15042</v>
      </c>
      <c r="MBU1" s="4" t="s">
        <v>15043</v>
      </c>
      <c r="MBV1" s="4" t="s">
        <v>15044</v>
      </c>
      <c r="MBW1" s="4" t="s">
        <v>15045</v>
      </c>
      <c r="MBX1" s="4" t="s">
        <v>15046</v>
      </c>
      <c r="MBY1" s="4" t="s">
        <v>15047</v>
      </c>
      <c r="MBZ1" s="4" t="s">
        <v>15048</v>
      </c>
      <c r="MCA1" s="4" t="s">
        <v>15049</v>
      </c>
      <c r="MCB1" s="4" t="s">
        <v>15050</v>
      </c>
      <c r="MCC1" s="4" t="s">
        <v>15051</v>
      </c>
      <c r="MCD1" s="4" t="s">
        <v>15052</v>
      </c>
      <c r="MCE1" s="4" t="s">
        <v>15053</v>
      </c>
      <c r="MCF1" s="4" t="s">
        <v>15054</v>
      </c>
      <c r="MCG1" s="4" t="s">
        <v>15055</v>
      </c>
      <c r="MCH1" s="4" t="s">
        <v>15056</v>
      </c>
      <c r="MCI1" s="4" t="s">
        <v>15057</v>
      </c>
      <c r="MCJ1" s="4" t="s">
        <v>15058</v>
      </c>
      <c r="MCK1" s="4" t="s">
        <v>15059</v>
      </c>
      <c r="MCL1" s="4" t="s">
        <v>15060</v>
      </c>
      <c r="MCM1" s="4" t="s">
        <v>15061</v>
      </c>
      <c r="MCN1" s="4" t="s">
        <v>15062</v>
      </c>
      <c r="MCO1" s="4" t="s">
        <v>15063</v>
      </c>
      <c r="MCP1" s="4" t="s">
        <v>15064</v>
      </c>
      <c r="MCQ1" s="4" t="s">
        <v>15065</v>
      </c>
      <c r="MCR1" s="4" t="s">
        <v>15066</v>
      </c>
      <c r="MCS1" s="4" t="s">
        <v>15067</v>
      </c>
      <c r="MCT1" s="4" t="s">
        <v>15068</v>
      </c>
      <c r="MCU1" s="4" t="s">
        <v>15069</v>
      </c>
      <c r="MCV1" s="4" t="s">
        <v>15070</v>
      </c>
      <c r="MCW1" s="4" t="s">
        <v>15071</v>
      </c>
      <c r="MCX1" s="4" t="s">
        <v>15072</v>
      </c>
      <c r="MCY1" s="4" t="s">
        <v>15073</v>
      </c>
      <c r="MCZ1" s="4" t="s">
        <v>15074</v>
      </c>
      <c r="MDA1" s="4" t="s">
        <v>15075</v>
      </c>
      <c r="MDB1" s="4" t="s">
        <v>15076</v>
      </c>
      <c r="MDC1" s="4" t="s">
        <v>15077</v>
      </c>
      <c r="MDD1" s="4" t="s">
        <v>15078</v>
      </c>
      <c r="MDE1" s="4" t="s">
        <v>15079</v>
      </c>
      <c r="MDF1" s="4" t="s">
        <v>15080</v>
      </c>
      <c r="MDG1" s="4" t="s">
        <v>15081</v>
      </c>
      <c r="MDH1" s="4" t="s">
        <v>15082</v>
      </c>
      <c r="MDI1" s="4" t="s">
        <v>15083</v>
      </c>
      <c r="MDJ1" s="4" t="s">
        <v>15084</v>
      </c>
      <c r="MDK1" s="4" t="s">
        <v>15085</v>
      </c>
      <c r="MDL1" s="4" t="s">
        <v>15086</v>
      </c>
      <c r="MDM1" s="4" t="s">
        <v>15087</v>
      </c>
      <c r="MDN1" s="4" t="s">
        <v>15088</v>
      </c>
      <c r="MDO1" s="4" t="s">
        <v>15089</v>
      </c>
      <c r="MDP1" s="4" t="s">
        <v>15090</v>
      </c>
      <c r="MDQ1" s="4" t="s">
        <v>15091</v>
      </c>
      <c r="MDR1" s="4" t="s">
        <v>15092</v>
      </c>
      <c r="MDS1" s="4" t="s">
        <v>15093</v>
      </c>
      <c r="MDT1" s="4" t="s">
        <v>15094</v>
      </c>
      <c r="MDU1" s="4" t="s">
        <v>15095</v>
      </c>
      <c r="MDV1" s="4" t="s">
        <v>15096</v>
      </c>
      <c r="MDW1" s="4" t="s">
        <v>15097</v>
      </c>
      <c r="MDX1" s="4" t="s">
        <v>15098</v>
      </c>
      <c r="MDY1" s="4" t="s">
        <v>15099</v>
      </c>
      <c r="MDZ1" s="4" t="s">
        <v>15100</v>
      </c>
      <c r="MEA1" s="4" t="s">
        <v>15101</v>
      </c>
      <c r="MEB1" s="4" t="s">
        <v>15102</v>
      </c>
      <c r="MEC1" s="4" t="s">
        <v>15103</v>
      </c>
      <c r="MED1" s="4" t="s">
        <v>15104</v>
      </c>
      <c r="MEE1" s="4" t="s">
        <v>15105</v>
      </c>
      <c r="MEF1" s="4" t="s">
        <v>15106</v>
      </c>
      <c r="MEG1" s="4" t="s">
        <v>15107</v>
      </c>
      <c r="MEH1" s="4" t="s">
        <v>15108</v>
      </c>
      <c r="MEI1" s="4" t="s">
        <v>15109</v>
      </c>
      <c r="MEJ1" s="4" t="s">
        <v>15110</v>
      </c>
      <c r="MEK1" s="4" t="s">
        <v>15111</v>
      </c>
      <c r="MEL1" s="4" t="s">
        <v>15112</v>
      </c>
      <c r="MEM1" s="4" t="s">
        <v>15113</v>
      </c>
      <c r="MEN1" s="4" t="s">
        <v>15114</v>
      </c>
      <c r="MEO1" s="4" t="s">
        <v>15115</v>
      </c>
      <c r="MEP1" s="4" t="s">
        <v>15116</v>
      </c>
      <c r="MEQ1" s="4" t="s">
        <v>15117</v>
      </c>
      <c r="MER1" s="4" t="s">
        <v>15118</v>
      </c>
      <c r="MES1" s="4" t="s">
        <v>15119</v>
      </c>
      <c r="MET1" s="4" t="s">
        <v>15120</v>
      </c>
      <c r="MEU1" s="4" t="s">
        <v>15121</v>
      </c>
      <c r="MEV1" s="4" t="s">
        <v>15122</v>
      </c>
      <c r="MEW1" s="4" t="s">
        <v>15123</v>
      </c>
      <c r="MEX1" s="4" t="s">
        <v>15124</v>
      </c>
      <c r="MEY1" s="4" t="s">
        <v>15125</v>
      </c>
      <c r="MEZ1" s="4" t="s">
        <v>15126</v>
      </c>
      <c r="MFA1" s="4" t="s">
        <v>15127</v>
      </c>
      <c r="MFB1" s="4" t="s">
        <v>15128</v>
      </c>
      <c r="MFC1" s="4" t="s">
        <v>15129</v>
      </c>
      <c r="MFD1" s="4" t="s">
        <v>15130</v>
      </c>
      <c r="MFE1" s="4" t="s">
        <v>15131</v>
      </c>
      <c r="MFF1" s="4" t="s">
        <v>15132</v>
      </c>
      <c r="MFG1" s="4" t="s">
        <v>15133</v>
      </c>
      <c r="MFH1" s="4" t="s">
        <v>15134</v>
      </c>
      <c r="MFI1" s="4" t="s">
        <v>15135</v>
      </c>
      <c r="MFJ1" s="4" t="s">
        <v>15136</v>
      </c>
      <c r="MFK1" s="4" t="s">
        <v>15137</v>
      </c>
      <c r="MFL1" s="4" t="s">
        <v>15138</v>
      </c>
      <c r="MFM1" s="4" t="s">
        <v>15139</v>
      </c>
      <c r="MFN1" s="4" t="s">
        <v>15140</v>
      </c>
      <c r="MFO1" s="4" t="s">
        <v>15141</v>
      </c>
      <c r="MFP1" s="4" t="s">
        <v>15142</v>
      </c>
      <c r="MFQ1" s="4" t="s">
        <v>15143</v>
      </c>
      <c r="MFR1" s="4" t="s">
        <v>15144</v>
      </c>
      <c r="MFS1" s="4" t="s">
        <v>15145</v>
      </c>
      <c r="MFT1" s="4" t="s">
        <v>15146</v>
      </c>
      <c r="MFU1" s="4" t="s">
        <v>15147</v>
      </c>
      <c r="MFV1" s="4" t="s">
        <v>15148</v>
      </c>
      <c r="MFW1" s="4" t="s">
        <v>15149</v>
      </c>
      <c r="MFX1" s="4" t="s">
        <v>15150</v>
      </c>
      <c r="MFY1" s="4" t="s">
        <v>15151</v>
      </c>
      <c r="MFZ1" s="4" t="s">
        <v>15152</v>
      </c>
      <c r="MGA1" s="4" t="s">
        <v>15153</v>
      </c>
      <c r="MGB1" s="4" t="s">
        <v>15154</v>
      </c>
      <c r="MGC1" s="4" t="s">
        <v>15155</v>
      </c>
      <c r="MGD1" s="4" t="s">
        <v>15156</v>
      </c>
      <c r="MGE1" s="4" t="s">
        <v>15157</v>
      </c>
      <c r="MGF1" s="4" t="s">
        <v>15158</v>
      </c>
      <c r="MGG1" s="4" t="s">
        <v>15159</v>
      </c>
      <c r="MGH1" s="4" t="s">
        <v>15160</v>
      </c>
      <c r="MGI1" s="4" t="s">
        <v>15161</v>
      </c>
      <c r="MGJ1" s="4" t="s">
        <v>15162</v>
      </c>
      <c r="MGK1" s="4" t="s">
        <v>15163</v>
      </c>
      <c r="MGL1" s="4" t="s">
        <v>15164</v>
      </c>
      <c r="MGM1" s="4" t="s">
        <v>15165</v>
      </c>
      <c r="MGN1" s="4" t="s">
        <v>15166</v>
      </c>
      <c r="MGO1" s="4" t="s">
        <v>15167</v>
      </c>
      <c r="MGP1" s="4" t="s">
        <v>15168</v>
      </c>
      <c r="MGQ1" s="4" t="s">
        <v>15169</v>
      </c>
      <c r="MGR1" s="4" t="s">
        <v>15170</v>
      </c>
      <c r="MGS1" s="4" t="s">
        <v>15171</v>
      </c>
      <c r="MGT1" s="4" t="s">
        <v>15172</v>
      </c>
      <c r="MGU1" s="4" t="s">
        <v>15173</v>
      </c>
      <c r="MGV1" s="4" t="s">
        <v>15174</v>
      </c>
      <c r="MGW1" s="4" t="s">
        <v>15175</v>
      </c>
      <c r="MGX1" s="4" t="s">
        <v>15176</v>
      </c>
      <c r="MGY1" s="4" t="s">
        <v>15177</v>
      </c>
      <c r="MGZ1" s="4" t="s">
        <v>15178</v>
      </c>
      <c r="MHA1" s="4" t="s">
        <v>15179</v>
      </c>
      <c r="MHB1" s="4" t="s">
        <v>15180</v>
      </c>
      <c r="MHC1" s="4" t="s">
        <v>15181</v>
      </c>
      <c r="MHD1" s="4" t="s">
        <v>15182</v>
      </c>
      <c r="MHE1" s="4" t="s">
        <v>15183</v>
      </c>
      <c r="MHF1" s="4" t="s">
        <v>15184</v>
      </c>
      <c r="MHG1" s="4" t="s">
        <v>15185</v>
      </c>
      <c r="MHH1" s="4" t="s">
        <v>15186</v>
      </c>
      <c r="MHI1" s="4" t="s">
        <v>15187</v>
      </c>
      <c r="MHJ1" s="4" t="s">
        <v>15188</v>
      </c>
      <c r="MHK1" s="4" t="s">
        <v>15189</v>
      </c>
      <c r="MHL1" s="4" t="s">
        <v>15190</v>
      </c>
      <c r="MHM1" s="4" t="s">
        <v>15191</v>
      </c>
      <c r="MHN1" s="4" t="s">
        <v>15192</v>
      </c>
      <c r="MHO1" s="4" t="s">
        <v>15193</v>
      </c>
      <c r="MHP1" s="4" t="s">
        <v>15194</v>
      </c>
      <c r="MHQ1" s="4" t="s">
        <v>15195</v>
      </c>
      <c r="MHR1" s="4" t="s">
        <v>15196</v>
      </c>
      <c r="MHS1" s="4" t="s">
        <v>15197</v>
      </c>
      <c r="MHT1" s="4" t="s">
        <v>15198</v>
      </c>
      <c r="MHU1" s="4" t="s">
        <v>15199</v>
      </c>
      <c r="MHV1" s="4" t="s">
        <v>15200</v>
      </c>
      <c r="MHW1" s="4" t="s">
        <v>15201</v>
      </c>
      <c r="MHX1" s="4" t="s">
        <v>15202</v>
      </c>
      <c r="MHY1" s="4" t="s">
        <v>15203</v>
      </c>
      <c r="MHZ1" s="4" t="s">
        <v>15204</v>
      </c>
      <c r="MIA1" s="4" t="s">
        <v>15205</v>
      </c>
      <c r="MIB1" s="4" t="s">
        <v>15206</v>
      </c>
      <c r="MIC1" s="4" t="s">
        <v>15207</v>
      </c>
      <c r="MID1" s="4" t="s">
        <v>15208</v>
      </c>
      <c r="MIE1" s="4" t="s">
        <v>15209</v>
      </c>
      <c r="MIF1" s="4" t="s">
        <v>15210</v>
      </c>
      <c r="MIG1" s="4" t="s">
        <v>15211</v>
      </c>
      <c r="MIH1" s="4" t="s">
        <v>15212</v>
      </c>
      <c r="MII1" s="4" t="s">
        <v>15213</v>
      </c>
      <c r="MIJ1" s="4" t="s">
        <v>15214</v>
      </c>
      <c r="MIK1" s="4" t="s">
        <v>15215</v>
      </c>
      <c r="MIL1" s="4" t="s">
        <v>15216</v>
      </c>
      <c r="MIM1" s="4" t="s">
        <v>15217</v>
      </c>
      <c r="MIN1" s="4" t="s">
        <v>15218</v>
      </c>
      <c r="MIO1" s="4" t="s">
        <v>15219</v>
      </c>
      <c r="MIP1" s="4" t="s">
        <v>15220</v>
      </c>
      <c r="MIQ1" s="4" t="s">
        <v>15221</v>
      </c>
      <c r="MIR1" s="4" t="s">
        <v>15222</v>
      </c>
      <c r="MIS1" s="4" t="s">
        <v>15223</v>
      </c>
      <c r="MIT1" s="4" t="s">
        <v>15224</v>
      </c>
      <c r="MIU1" s="4" t="s">
        <v>15225</v>
      </c>
      <c r="MIV1" s="4" t="s">
        <v>15226</v>
      </c>
      <c r="MIW1" s="4" t="s">
        <v>15227</v>
      </c>
      <c r="MIX1" s="4" t="s">
        <v>15228</v>
      </c>
      <c r="MIY1" s="4" t="s">
        <v>15229</v>
      </c>
      <c r="MIZ1" s="4" t="s">
        <v>15230</v>
      </c>
      <c r="MJA1" s="4" t="s">
        <v>15231</v>
      </c>
      <c r="MJB1" s="4" t="s">
        <v>15232</v>
      </c>
      <c r="MJC1" s="4" t="s">
        <v>15233</v>
      </c>
      <c r="MJD1" s="4" t="s">
        <v>15234</v>
      </c>
      <c r="MJE1" s="4" t="s">
        <v>15235</v>
      </c>
      <c r="MJF1" s="4" t="s">
        <v>15236</v>
      </c>
      <c r="MJG1" s="4" t="s">
        <v>15237</v>
      </c>
      <c r="MJH1" s="4" t="s">
        <v>15238</v>
      </c>
      <c r="MJI1" s="4" t="s">
        <v>15239</v>
      </c>
      <c r="MJJ1" s="4" t="s">
        <v>15240</v>
      </c>
      <c r="MJK1" s="4" t="s">
        <v>15241</v>
      </c>
      <c r="MJL1" s="4" t="s">
        <v>15242</v>
      </c>
      <c r="MJM1" s="4" t="s">
        <v>15243</v>
      </c>
      <c r="MJN1" s="4" t="s">
        <v>15244</v>
      </c>
      <c r="MJO1" s="4" t="s">
        <v>15245</v>
      </c>
      <c r="MJP1" s="4" t="s">
        <v>15246</v>
      </c>
      <c r="MJQ1" s="4" t="s">
        <v>15247</v>
      </c>
      <c r="MJR1" s="4" t="s">
        <v>15248</v>
      </c>
      <c r="MJS1" s="4" t="s">
        <v>15249</v>
      </c>
      <c r="MJT1" s="4" t="s">
        <v>15250</v>
      </c>
      <c r="MJU1" s="4" t="s">
        <v>15251</v>
      </c>
      <c r="MJV1" s="4" t="s">
        <v>15252</v>
      </c>
      <c r="MJW1" s="4" t="s">
        <v>15253</v>
      </c>
      <c r="MJX1" s="4" t="s">
        <v>15254</v>
      </c>
      <c r="MJY1" s="4" t="s">
        <v>15255</v>
      </c>
      <c r="MJZ1" s="4" t="s">
        <v>15256</v>
      </c>
      <c r="MKA1" s="4" t="s">
        <v>15257</v>
      </c>
      <c r="MKB1" s="4" t="s">
        <v>15258</v>
      </c>
      <c r="MKC1" s="4" t="s">
        <v>15259</v>
      </c>
      <c r="MKD1" s="4" t="s">
        <v>15260</v>
      </c>
      <c r="MKE1" s="4" t="s">
        <v>15261</v>
      </c>
      <c r="MKF1" s="4" t="s">
        <v>15262</v>
      </c>
      <c r="MKG1" s="4" t="s">
        <v>15263</v>
      </c>
      <c r="MKH1" s="4" t="s">
        <v>15264</v>
      </c>
      <c r="MKI1" s="4" t="s">
        <v>15265</v>
      </c>
      <c r="MKJ1" s="4" t="s">
        <v>15266</v>
      </c>
      <c r="MKK1" s="4" t="s">
        <v>15267</v>
      </c>
      <c r="MKL1" s="4" t="s">
        <v>15268</v>
      </c>
      <c r="MKM1" s="4" t="s">
        <v>15269</v>
      </c>
      <c r="MKN1" s="4" t="s">
        <v>15270</v>
      </c>
      <c r="MKO1" s="4" t="s">
        <v>15271</v>
      </c>
      <c r="MKP1" s="4" t="s">
        <v>15272</v>
      </c>
      <c r="MKQ1" s="4" t="s">
        <v>15273</v>
      </c>
      <c r="MKR1" s="4" t="s">
        <v>15274</v>
      </c>
      <c r="MKS1" s="4" t="s">
        <v>15275</v>
      </c>
      <c r="MKT1" s="4" t="s">
        <v>15276</v>
      </c>
      <c r="MKU1" s="4" t="s">
        <v>15277</v>
      </c>
      <c r="MKV1" s="4" t="s">
        <v>15278</v>
      </c>
      <c r="MKW1" s="4" t="s">
        <v>15279</v>
      </c>
      <c r="MKX1" s="4" t="s">
        <v>15280</v>
      </c>
      <c r="MKY1" s="4" t="s">
        <v>15281</v>
      </c>
      <c r="MKZ1" s="4" t="s">
        <v>15282</v>
      </c>
      <c r="MLA1" s="4" t="s">
        <v>15283</v>
      </c>
      <c r="MLB1" s="4" t="s">
        <v>15284</v>
      </c>
      <c r="MLC1" s="4" t="s">
        <v>15285</v>
      </c>
      <c r="MLD1" s="4" t="s">
        <v>15286</v>
      </c>
      <c r="MLE1" s="4" t="s">
        <v>15287</v>
      </c>
      <c r="MLF1" s="4" t="s">
        <v>15288</v>
      </c>
      <c r="MLG1" s="4" t="s">
        <v>15289</v>
      </c>
      <c r="MLH1" s="4" t="s">
        <v>15290</v>
      </c>
      <c r="MLI1" s="4" t="s">
        <v>15291</v>
      </c>
      <c r="MLJ1" s="4" t="s">
        <v>15292</v>
      </c>
      <c r="MLK1" s="4" t="s">
        <v>15293</v>
      </c>
      <c r="MLL1" s="4" t="s">
        <v>15294</v>
      </c>
      <c r="MLM1" s="4" t="s">
        <v>15295</v>
      </c>
      <c r="MLN1" s="4" t="s">
        <v>15296</v>
      </c>
      <c r="MLO1" s="4" t="s">
        <v>15297</v>
      </c>
      <c r="MLP1" s="4" t="s">
        <v>15298</v>
      </c>
      <c r="MLQ1" s="4" t="s">
        <v>15299</v>
      </c>
      <c r="MLR1" s="4" t="s">
        <v>15300</v>
      </c>
      <c r="MLS1" s="4" t="s">
        <v>15301</v>
      </c>
      <c r="MLT1" s="4" t="s">
        <v>15302</v>
      </c>
      <c r="MLU1" s="4" t="s">
        <v>15303</v>
      </c>
      <c r="MLV1" s="4" t="s">
        <v>15304</v>
      </c>
      <c r="MLW1" s="4" t="s">
        <v>15305</v>
      </c>
      <c r="MLX1" s="4" t="s">
        <v>15306</v>
      </c>
      <c r="MLY1" s="4" t="s">
        <v>15307</v>
      </c>
      <c r="MLZ1" s="4" t="s">
        <v>15308</v>
      </c>
      <c r="MMA1" s="4" t="s">
        <v>15309</v>
      </c>
      <c r="MMB1" s="4" t="s">
        <v>15310</v>
      </c>
      <c r="MMC1" s="4" t="s">
        <v>15311</v>
      </c>
      <c r="MMD1" s="4" t="s">
        <v>15312</v>
      </c>
      <c r="MME1" s="4" t="s">
        <v>15313</v>
      </c>
      <c r="MMF1" s="4" t="s">
        <v>15314</v>
      </c>
      <c r="MMG1" s="4" t="s">
        <v>15315</v>
      </c>
      <c r="MMH1" s="4" t="s">
        <v>15316</v>
      </c>
      <c r="MMI1" s="4" t="s">
        <v>15317</v>
      </c>
      <c r="MMJ1" s="4" t="s">
        <v>15318</v>
      </c>
      <c r="MMK1" s="4" t="s">
        <v>15319</v>
      </c>
      <c r="MML1" s="4" t="s">
        <v>15320</v>
      </c>
      <c r="MMM1" s="4" t="s">
        <v>15321</v>
      </c>
      <c r="MMN1" s="4" t="s">
        <v>15322</v>
      </c>
      <c r="MMO1" s="4" t="s">
        <v>15323</v>
      </c>
      <c r="MMP1" s="4" t="s">
        <v>15324</v>
      </c>
      <c r="MMQ1" s="4" t="s">
        <v>15325</v>
      </c>
      <c r="MMR1" s="4" t="s">
        <v>15326</v>
      </c>
      <c r="MMS1" s="4" t="s">
        <v>15327</v>
      </c>
      <c r="MMT1" s="4" t="s">
        <v>15328</v>
      </c>
      <c r="MMU1" s="4" t="s">
        <v>15329</v>
      </c>
      <c r="MMV1" s="4" t="s">
        <v>15330</v>
      </c>
      <c r="MMW1" s="4" t="s">
        <v>15331</v>
      </c>
      <c r="MMX1" s="4" t="s">
        <v>15332</v>
      </c>
      <c r="MMY1" s="4" t="s">
        <v>15333</v>
      </c>
      <c r="MMZ1" s="4" t="s">
        <v>15334</v>
      </c>
      <c r="MNA1" s="4" t="s">
        <v>15335</v>
      </c>
      <c r="MNB1" s="4" t="s">
        <v>15336</v>
      </c>
      <c r="MNC1" s="4" t="s">
        <v>15337</v>
      </c>
      <c r="MND1" s="4" t="s">
        <v>15338</v>
      </c>
      <c r="MNE1" s="4" t="s">
        <v>15339</v>
      </c>
      <c r="MNF1" s="4" t="s">
        <v>15340</v>
      </c>
      <c r="MNG1" s="4" t="s">
        <v>15341</v>
      </c>
      <c r="MNH1" s="4" t="s">
        <v>15342</v>
      </c>
      <c r="MNI1" s="4" t="s">
        <v>15343</v>
      </c>
      <c r="MNJ1" s="4" t="s">
        <v>15344</v>
      </c>
      <c r="MNK1" s="4" t="s">
        <v>15345</v>
      </c>
      <c r="MNL1" s="4" t="s">
        <v>15346</v>
      </c>
      <c r="MNM1" s="4" t="s">
        <v>15347</v>
      </c>
      <c r="MNN1" s="4" t="s">
        <v>15348</v>
      </c>
      <c r="MNO1" s="4" t="s">
        <v>15349</v>
      </c>
      <c r="MNP1" s="4" t="s">
        <v>15350</v>
      </c>
      <c r="MNQ1" s="4" t="s">
        <v>15351</v>
      </c>
      <c r="MNR1" s="4" t="s">
        <v>15352</v>
      </c>
      <c r="MNS1" s="4" t="s">
        <v>15353</v>
      </c>
      <c r="MNT1" s="4" t="s">
        <v>15354</v>
      </c>
      <c r="MNU1" s="4" t="s">
        <v>15355</v>
      </c>
      <c r="MNV1" s="4" t="s">
        <v>15356</v>
      </c>
      <c r="MNW1" s="4" t="s">
        <v>15357</v>
      </c>
      <c r="MNX1" s="4" t="s">
        <v>15358</v>
      </c>
      <c r="MNY1" s="4" t="s">
        <v>15359</v>
      </c>
      <c r="MNZ1" s="4" t="s">
        <v>15360</v>
      </c>
      <c r="MOA1" s="4" t="s">
        <v>15361</v>
      </c>
      <c r="MOB1" s="4" t="s">
        <v>15362</v>
      </c>
      <c r="MOC1" s="4" t="s">
        <v>15363</v>
      </c>
      <c r="MOD1" s="4" t="s">
        <v>15364</v>
      </c>
      <c r="MOE1" s="4" t="s">
        <v>15365</v>
      </c>
      <c r="MOF1" s="4" t="s">
        <v>15366</v>
      </c>
      <c r="MOG1" s="4" t="s">
        <v>15367</v>
      </c>
      <c r="MOH1" s="4" t="s">
        <v>15368</v>
      </c>
      <c r="MOI1" s="4" t="s">
        <v>15369</v>
      </c>
      <c r="MOJ1" s="4" t="s">
        <v>15370</v>
      </c>
      <c r="MOK1" s="4" t="s">
        <v>15371</v>
      </c>
      <c r="MOL1" s="4" t="s">
        <v>15372</v>
      </c>
      <c r="MOM1" s="4" t="s">
        <v>15373</v>
      </c>
      <c r="MON1" s="4" t="s">
        <v>15374</v>
      </c>
      <c r="MOO1" s="4" t="s">
        <v>15375</v>
      </c>
      <c r="MOP1" s="4" t="s">
        <v>15376</v>
      </c>
      <c r="MOQ1" s="4" t="s">
        <v>15377</v>
      </c>
      <c r="MOR1" s="4" t="s">
        <v>15378</v>
      </c>
      <c r="MOS1" s="4" t="s">
        <v>15379</v>
      </c>
      <c r="MOT1" s="4" t="s">
        <v>15380</v>
      </c>
      <c r="MOU1" s="4" t="s">
        <v>15381</v>
      </c>
      <c r="MOV1" s="4" t="s">
        <v>15382</v>
      </c>
      <c r="MOW1" s="4" t="s">
        <v>15383</v>
      </c>
      <c r="MOX1" s="4" t="s">
        <v>15384</v>
      </c>
      <c r="MOY1" s="4" t="s">
        <v>15385</v>
      </c>
      <c r="MOZ1" s="4" t="s">
        <v>15386</v>
      </c>
      <c r="MPA1" s="4" t="s">
        <v>15387</v>
      </c>
      <c r="MPB1" s="4" t="s">
        <v>15388</v>
      </c>
      <c r="MPC1" s="4" t="s">
        <v>15389</v>
      </c>
      <c r="MPD1" s="4" t="s">
        <v>15390</v>
      </c>
      <c r="MPE1" s="4" t="s">
        <v>15391</v>
      </c>
      <c r="MPF1" s="4" t="s">
        <v>15392</v>
      </c>
      <c r="MPG1" s="4" t="s">
        <v>15393</v>
      </c>
      <c r="MPH1" s="4" t="s">
        <v>15394</v>
      </c>
      <c r="MPI1" s="4" t="s">
        <v>15395</v>
      </c>
      <c r="MPJ1" s="4" t="s">
        <v>15396</v>
      </c>
      <c r="MPK1" s="4" t="s">
        <v>15397</v>
      </c>
      <c r="MPL1" s="4" t="s">
        <v>15398</v>
      </c>
      <c r="MPM1" s="4" t="s">
        <v>15399</v>
      </c>
      <c r="MPN1" s="4" t="s">
        <v>15400</v>
      </c>
      <c r="MPO1" s="4" t="s">
        <v>15401</v>
      </c>
      <c r="MPP1" s="4" t="s">
        <v>15402</v>
      </c>
      <c r="MPQ1" s="4" t="s">
        <v>15403</v>
      </c>
      <c r="MPR1" s="4" t="s">
        <v>15404</v>
      </c>
      <c r="MPS1" s="4" t="s">
        <v>15405</v>
      </c>
      <c r="MPT1" s="4" t="s">
        <v>15406</v>
      </c>
      <c r="MPU1" s="4" t="s">
        <v>15407</v>
      </c>
      <c r="MPV1" s="4" t="s">
        <v>15408</v>
      </c>
      <c r="MPW1" s="4" t="s">
        <v>15409</v>
      </c>
      <c r="MPX1" s="4" t="s">
        <v>15410</v>
      </c>
      <c r="MPY1" s="4" t="s">
        <v>15411</v>
      </c>
      <c r="MPZ1" s="4" t="s">
        <v>15412</v>
      </c>
      <c r="MQA1" s="4" t="s">
        <v>15413</v>
      </c>
      <c r="MQB1" s="4" t="s">
        <v>15414</v>
      </c>
      <c r="MQC1" s="4" t="s">
        <v>15415</v>
      </c>
      <c r="MQD1" s="4" t="s">
        <v>15416</v>
      </c>
      <c r="MQE1" s="4" t="s">
        <v>15417</v>
      </c>
      <c r="MQF1" s="4" t="s">
        <v>15418</v>
      </c>
      <c r="MQG1" s="4" t="s">
        <v>15419</v>
      </c>
      <c r="MQH1" s="4" t="s">
        <v>15420</v>
      </c>
      <c r="MQI1" s="4" t="s">
        <v>15421</v>
      </c>
      <c r="MQJ1" s="4" t="s">
        <v>15422</v>
      </c>
      <c r="MQK1" s="4" t="s">
        <v>15423</v>
      </c>
      <c r="MQL1" s="4" t="s">
        <v>15424</v>
      </c>
      <c r="MQM1" s="4" t="s">
        <v>15425</v>
      </c>
      <c r="MQN1" s="4" t="s">
        <v>15426</v>
      </c>
      <c r="MQO1" s="4" t="s">
        <v>15427</v>
      </c>
      <c r="MQP1" s="4" t="s">
        <v>15428</v>
      </c>
      <c r="MQQ1" s="4" t="s">
        <v>15429</v>
      </c>
      <c r="MQR1" s="4" t="s">
        <v>15430</v>
      </c>
      <c r="MQS1" s="4" t="s">
        <v>15431</v>
      </c>
      <c r="MQT1" s="4" t="s">
        <v>15432</v>
      </c>
      <c r="MQU1" s="4" t="s">
        <v>15433</v>
      </c>
      <c r="MQV1" s="4" t="s">
        <v>15434</v>
      </c>
      <c r="MQW1" s="4" t="s">
        <v>15435</v>
      </c>
      <c r="MQX1" s="4" t="s">
        <v>15436</v>
      </c>
      <c r="MQY1" s="4" t="s">
        <v>15437</v>
      </c>
      <c r="MQZ1" s="4" t="s">
        <v>15438</v>
      </c>
      <c r="MRA1" s="4" t="s">
        <v>15439</v>
      </c>
      <c r="MRB1" s="4" t="s">
        <v>15440</v>
      </c>
      <c r="MRC1" s="4" t="s">
        <v>15441</v>
      </c>
      <c r="MRD1" s="4" t="s">
        <v>15442</v>
      </c>
      <c r="MRE1" s="4" t="s">
        <v>15443</v>
      </c>
      <c r="MRF1" s="4" t="s">
        <v>15444</v>
      </c>
      <c r="MRG1" s="4" t="s">
        <v>15445</v>
      </c>
      <c r="MRH1" s="4" t="s">
        <v>15446</v>
      </c>
      <c r="MRI1" s="4" t="s">
        <v>15447</v>
      </c>
      <c r="MRJ1" s="4" t="s">
        <v>15448</v>
      </c>
      <c r="MRK1" s="4" t="s">
        <v>15449</v>
      </c>
      <c r="MRL1" s="4" t="s">
        <v>15450</v>
      </c>
      <c r="MRM1" s="4" t="s">
        <v>15451</v>
      </c>
      <c r="MRN1" s="4" t="s">
        <v>15452</v>
      </c>
      <c r="MRO1" s="4" t="s">
        <v>15453</v>
      </c>
      <c r="MRP1" s="4" t="s">
        <v>15454</v>
      </c>
      <c r="MRQ1" s="4" t="s">
        <v>15455</v>
      </c>
      <c r="MRR1" s="4" t="s">
        <v>15456</v>
      </c>
      <c r="MRS1" s="4" t="s">
        <v>15457</v>
      </c>
      <c r="MRT1" s="4" t="s">
        <v>15458</v>
      </c>
      <c r="MRU1" s="4" t="s">
        <v>15459</v>
      </c>
      <c r="MRV1" s="4" t="s">
        <v>15460</v>
      </c>
      <c r="MRW1" s="4" t="s">
        <v>15461</v>
      </c>
      <c r="MRX1" s="4" t="s">
        <v>15462</v>
      </c>
      <c r="MRY1" s="4" t="s">
        <v>15463</v>
      </c>
      <c r="MRZ1" s="4" t="s">
        <v>15464</v>
      </c>
      <c r="MSA1" s="4" t="s">
        <v>15465</v>
      </c>
      <c r="MSB1" s="4" t="s">
        <v>15466</v>
      </c>
      <c r="MSC1" s="4" t="s">
        <v>15467</v>
      </c>
      <c r="MSD1" s="4" t="s">
        <v>15468</v>
      </c>
      <c r="MSE1" s="4" t="s">
        <v>15469</v>
      </c>
      <c r="MSF1" s="4" t="s">
        <v>15470</v>
      </c>
      <c r="MSG1" s="4" t="s">
        <v>15471</v>
      </c>
      <c r="MSH1" s="4" t="s">
        <v>15472</v>
      </c>
      <c r="MSI1" s="4" t="s">
        <v>15473</v>
      </c>
      <c r="MSJ1" s="4" t="s">
        <v>15474</v>
      </c>
      <c r="MSK1" s="4" t="s">
        <v>15475</v>
      </c>
      <c r="MSL1" s="4" t="s">
        <v>15476</v>
      </c>
      <c r="MSM1" s="4" t="s">
        <v>15477</v>
      </c>
      <c r="MSN1" s="4" t="s">
        <v>15478</v>
      </c>
      <c r="MSO1" s="4" t="s">
        <v>15479</v>
      </c>
      <c r="MSP1" s="4" t="s">
        <v>15480</v>
      </c>
      <c r="MSQ1" s="4" t="s">
        <v>15481</v>
      </c>
      <c r="MSR1" s="4" t="s">
        <v>15482</v>
      </c>
      <c r="MSS1" s="4" t="s">
        <v>15483</v>
      </c>
      <c r="MST1" s="4" t="s">
        <v>15484</v>
      </c>
      <c r="MSU1" s="4" t="s">
        <v>15485</v>
      </c>
      <c r="MSV1" s="4" t="s">
        <v>15486</v>
      </c>
      <c r="MSW1" s="4" t="s">
        <v>15487</v>
      </c>
      <c r="MSX1" s="4" t="s">
        <v>15488</v>
      </c>
      <c r="MSY1" s="4" t="s">
        <v>15489</v>
      </c>
      <c r="MSZ1" s="4" t="s">
        <v>15490</v>
      </c>
      <c r="MTA1" s="4" t="s">
        <v>15491</v>
      </c>
      <c r="MTB1" s="4" t="s">
        <v>15492</v>
      </c>
      <c r="MTC1" s="4" t="s">
        <v>15493</v>
      </c>
      <c r="MTD1" s="4" t="s">
        <v>15494</v>
      </c>
      <c r="MTE1" s="4" t="s">
        <v>15495</v>
      </c>
      <c r="MTF1" s="4" t="s">
        <v>15496</v>
      </c>
      <c r="MTG1" s="4" t="s">
        <v>15497</v>
      </c>
      <c r="MTH1" s="4" t="s">
        <v>15498</v>
      </c>
      <c r="MTI1" s="4" t="s">
        <v>15499</v>
      </c>
      <c r="MTJ1" s="4" t="s">
        <v>15500</v>
      </c>
      <c r="MTK1" s="4" t="s">
        <v>15501</v>
      </c>
      <c r="MTL1" s="4" t="s">
        <v>15502</v>
      </c>
      <c r="MTM1" s="4" t="s">
        <v>15503</v>
      </c>
      <c r="MTN1" s="4" t="s">
        <v>15504</v>
      </c>
      <c r="MTO1" s="4" t="s">
        <v>15505</v>
      </c>
      <c r="MTP1" s="4" t="s">
        <v>15506</v>
      </c>
      <c r="MTQ1" s="4" t="s">
        <v>15507</v>
      </c>
      <c r="MTR1" s="4" t="s">
        <v>15508</v>
      </c>
      <c r="MTS1" s="4" t="s">
        <v>15509</v>
      </c>
      <c r="MTT1" s="4" t="s">
        <v>15510</v>
      </c>
      <c r="MTU1" s="4" t="s">
        <v>15511</v>
      </c>
      <c r="MTV1" s="4" t="s">
        <v>15512</v>
      </c>
      <c r="MTW1" s="4" t="s">
        <v>15513</v>
      </c>
      <c r="MTX1" s="4" t="s">
        <v>15514</v>
      </c>
      <c r="MTY1" s="4" t="s">
        <v>15515</v>
      </c>
      <c r="MTZ1" s="4" t="s">
        <v>15516</v>
      </c>
      <c r="MUA1" s="4" t="s">
        <v>15517</v>
      </c>
      <c r="MUB1" s="4" t="s">
        <v>15518</v>
      </c>
      <c r="MUC1" s="4" t="s">
        <v>15519</v>
      </c>
      <c r="MUD1" s="4" t="s">
        <v>15520</v>
      </c>
      <c r="MUE1" s="4" t="s">
        <v>15521</v>
      </c>
      <c r="MUF1" s="4" t="s">
        <v>15522</v>
      </c>
      <c r="MUG1" s="4" t="s">
        <v>15523</v>
      </c>
      <c r="MUH1" s="4" t="s">
        <v>15524</v>
      </c>
      <c r="MUI1" s="4" t="s">
        <v>15525</v>
      </c>
      <c r="MUJ1" s="4" t="s">
        <v>15526</v>
      </c>
      <c r="MUK1" s="4" t="s">
        <v>15527</v>
      </c>
      <c r="MUL1" s="4" t="s">
        <v>15528</v>
      </c>
      <c r="MUM1" s="4" t="s">
        <v>15529</v>
      </c>
      <c r="MUN1" s="4" t="s">
        <v>15530</v>
      </c>
      <c r="MUO1" s="4" t="s">
        <v>15531</v>
      </c>
      <c r="MUP1" s="4" t="s">
        <v>15532</v>
      </c>
      <c r="MUQ1" s="4" t="s">
        <v>15533</v>
      </c>
      <c r="MUR1" s="4" t="s">
        <v>15534</v>
      </c>
      <c r="MUS1" s="4" t="s">
        <v>15535</v>
      </c>
      <c r="MUT1" s="4" t="s">
        <v>15536</v>
      </c>
      <c r="MUU1" s="4" t="s">
        <v>15537</v>
      </c>
      <c r="MUV1" s="4" t="s">
        <v>15538</v>
      </c>
      <c r="MUW1" s="4" t="s">
        <v>15539</v>
      </c>
      <c r="MUX1" s="4" t="s">
        <v>15540</v>
      </c>
      <c r="MUY1" s="4" t="s">
        <v>15541</v>
      </c>
      <c r="MUZ1" s="4" t="s">
        <v>15542</v>
      </c>
      <c r="MVA1" s="4" t="s">
        <v>15543</v>
      </c>
      <c r="MVB1" s="4" t="s">
        <v>15544</v>
      </c>
      <c r="MVC1" s="4" t="s">
        <v>15545</v>
      </c>
      <c r="MVD1" s="4" t="s">
        <v>15546</v>
      </c>
      <c r="MVE1" s="4" t="s">
        <v>15547</v>
      </c>
      <c r="MVF1" s="4" t="s">
        <v>15548</v>
      </c>
      <c r="MVG1" s="4" t="s">
        <v>15549</v>
      </c>
      <c r="MVH1" s="4" t="s">
        <v>15550</v>
      </c>
      <c r="MVI1" s="4" t="s">
        <v>15551</v>
      </c>
      <c r="MVJ1" s="4" t="s">
        <v>15552</v>
      </c>
      <c r="MVK1" s="4" t="s">
        <v>15553</v>
      </c>
      <c r="MVL1" s="4" t="s">
        <v>15554</v>
      </c>
      <c r="MVM1" s="4" t="s">
        <v>15555</v>
      </c>
      <c r="MVN1" s="4" t="s">
        <v>15556</v>
      </c>
      <c r="MVO1" s="4" t="s">
        <v>15557</v>
      </c>
      <c r="MVP1" s="4" t="s">
        <v>15558</v>
      </c>
      <c r="MVQ1" s="4" t="s">
        <v>15559</v>
      </c>
      <c r="MVR1" s="4" t="s">
        <v>15560</v>
      </c>
      <c r="MVS1" s="4" t="s">
        <v>15561</v>
      </c>
      <c r="MVT1" s="4" t="s">
        <v>15562</v>
      </c>
      <c r="MVU1" s="4" t="s">
        <v>15563</v>
      </c>
      <c r="MVV1" s="4" t="s">
        <v>15564</v>
      </c>
      <c r="MVW1" s="4" t="s">
        <v>15565</v>
      </c>
      <c r="MVX1" s="4" t="s">
        <v>15566</v>
      </c>
      <c r="MVY1" s="4" t="s">
        <v>15567</v>
      </c>
      <c r="MVZ1" s="4" t="s">
        <v>15568</v>
      </c>
      <c r="MWA1" s="4" t="s">
        <v>15569</v>
      </c>
      <c r="MWB1" s="4" t="s">
        <v>15570</v>
      </c>
      <c r="MWC1" s="4" t="s">
        <v>15571</v>
      </c>
      <c r="MWD1" s="4" t="s">
        <v>15572</v>
      </c>
      <c r="MWE1" s="4" t="s">
        <v>15573</v>
      </c>
      <c r="MWF1" s="4" t="s">
        <v>15574</v>
      </c>
      <c r="MWG1" s="4" t="s">
        <v>15575</v>
      </c>
      <c r="MWH1" s="4" t="s">
        <v>15576</v>
      </c>
      <c r="MWI1" s="4" t="s">
        <v>15577</v>
      </c>
      <c r="MWJ1" s="4" t="s">
        <v>15578</v>
      </c>
      <c r="MWK1" s="4" t="s">
        <v>15579</v>
      </c>
      <c r="MWL1" s="4" t="s">
        <v>15580</v>
      </c>
      <c r="MWM1" s="4" t="s">
        <v>15581</v>
      </c>
      <c r="MWN1" s="4" t="s">
        <v>15582</v>
      </c>
      <c r="MWO1" s="4" t="s">
        <v>15583</v>
      </c>
      <c r="MWP1" s="4" t="s">
        <v>15584</v>
      </c>
      <c r="MWQ1" s="4" t="s">
        <v>15585</v>
      </c>
      <c r="MWR1" s="4" t="s">
        <v>15586</v>
      </c>
      <c r="MWS1" s="4" t="s">
        <v>15587</v>
      </c>
      <c r="MWT1" s="4" t="s">
        <v>15588</v>
      </c>
      <c r="MWU1" s="4" t="s">
        <v>15589</v>
      </c>
      <c r="MWV1" s="4" t="s">
        <v>15590</v>
      </c>
      <c r="MWW1" s="4" t="s">
        <v>15591</v>
      </c>
      <c r="MWX1" s="4" t="s">
        <v>15592</v>
      </c>
      <c r="MWY1" s="4" t="s">
        <v>15593</v>
      </c>
      <c r="MWZ1" s="4" t="s">
        <v>15594</v>
      </c>
      <c r="MXA1" s="4" t="s">
        <v>15595</v>
      </c>
      <c r="MXB1" s="4" t="s">
        <v>15596</v>
      </c>
      <c r="MXC1" s="4" t="s">
        <v>15597</v>
      </c>
      <c r="MXD1" s="4" t="s">
        <v>15598</v>
      </c>
      <c r="MXE1" s="4" t="s">
        <v>15599</v>
      </c>
      <c r="MXF1" s="4" t="s">
        <v>15600</v>
      </c>
      <c r="MXG1" s="4" t="s">
        <v>15601</v>
      </c>
      <c r="MXH1" s="4" t="s">
        <v>15602</v>
      </c>
      <c r="MXI1" s="4" t="s">
        <v>15603</v>
      </c>
      <c r="MXJ1" s="4" t="s">
        <v>15604</v>
      </c>
      <c r="MXK1" s="4" t="s">
        <v>15605</v>
      </c>
      <c r="MXL1" s="4" t="s">
        <v>15606</v>
      </c>
      <c r="MXM1" s="4" t="s">
        <v>15607</v>
      </c>
      <c r="MXN1" s="4" t="s">
        <v>15608</v>
      </c>
      <c r="MXO1" s="4" t="s">
        <v>15609</v>
      </c>
      <c r="MXP1" s="4" t="s">
        <v>15610</v>
      </c>
      <c r="MXQ1" s="4" t="s">
        <v>15611</v>
      </c>
      <c r="MXR1" s="4" t="s">
        <v>15612</v>
      </c>
      <c r="MXS1" s="4" t="s">
        <v>15613</v>
      </c>
      <c r="MXT1" s="4" t="s">
        <v>15614</v>
      </c>
      <c r="MXU1" s="4" t="s">
        <v>15615</v>
      </c>
      <c r="MXV1" s="4" t="s">
        <v>15616</v>
      </c>
      <c r="MXW1" s="4" t="s">
        <v>15617</v>
      </c>
      <c r="MXX1" s="4" t="s">
        <v>15618</v>
      </c>
      <c r="MXY1" s="4" t="s">
        <v>15619</v>
      </c>
      <c r="MXZ1" s="4" t="s">
        <v>15620</v>
      </c>
      <c r="MYA1" s="4" t="s">
        <v>15621</v>
      </c>
      <c r="MYB1" s="4" t="s">
        <v>15622</v>
      </c>
      <c r="MYC1" s="4" t="s">
        <v>15623</v>
      </c>
      <c r="MYD1" s="4" t="s">
        <v>15624</v>
      </c>
      <c r="MYE1" s="4" t="s">
        <v>15625</v>
      </c>
      <c r="MYF1" s="4" t="s">
        <v>15626</v>
      </c>
      <c r="MYG1" s="4" t="s">
        <v>15627</v>
      </c>
      <c r="MYH1" s="4" t="s">
        <v>15628</v>
      </c>
      <c r="MYI1" s="4" t="s">
        <v>15629</v>
      </c>
      <c r="MYJ1" s="4" t="s">
        <v>15630</v>
      </c>
      <c r="MYK1" s="4" t="s">
        <v>15631</v>
      </c>
      <c r="MYL1" s="4" t="s">
        <v>15632</v>
      </c>
      <c r="MYM1" s="4" t="s">
        <v>15633</v>
      </c>
      <c r="MYN1" s="4" t="s">
        <v>15634</v>
      </c>
      <c r="MYO1" s="4" t="s">
        <v>15635</v>
      </c>
      <c r="MYP1" s="4" t="s">
        <v>15636</v>
      </c>
      <c r="MYQ1" s="4" t="s">
        <v>15637</v>
      </c>
      <c r="MYR1" s="4" t="s">
        <v>15638</v>
      </c>
      <c r="MYS1" s="4" t="s">
        <v>15639</v>
      </c>
      <c r="MYT1" s="4" t="s">
        <v>15640</v>
      </c>
      <c r="MYU1" s="4" t="s">
        <v>15641</v>
      </c>
      <c r="MYV1" s="4" t="s">
        <v>15642</v>
      </c>
      <c r="MYW1" s="4" t="s">
        <v>15643</v>
      </c>
      <c r="MYX1" s="4" t="s">
        <v>15644</v>
      </c>
      <c r="MYY1" s="4" t="s">
        <v>15645</v>
      </c>
      <c r="MYZ1" s="4" t="s">
        <v>15646</v>
      </c>
      <c r="MZA1" s="4" t="s">
        <v>15647</v>
      </c>
      <c r="MZB1" s="4" t="s">
        <v>15648</v>
      </c>
      <c r="MZC1" s="4" t="s">
        <v>15649</v>
      </c>
      <c r="MZD1" s="4" t="s">
        <v>15650</v>
      </c>
      <c r="MZE1" s="4" t="s">
        <v>15651</v>
      </c>
      <c r="MZF1" s="4" t="s">
        <v>15652</v>
      </c>
      <c r="MZG1" s="4" t="s">
        <v>15653</v>
      </c>
      <c r="MZH1" s="4" t="s">
        <v>15654</v>
      </c>
      <c r="MZI1" s="4" t="s">
        <v>15655</v>
      </c>
      <c r="MZJ1" s="4" t="s">
        <v>15656</v>
      </c>
      <c r="MZK1" s="4" t="s">
        <v>15657</v>
      </c>
      <c r="MZL1" s="4" t="s">
        <v>15658</v>
      </c>
      <c r="MZM1" s="4" t="s">
        <v>15659</v>
      </c>
      <c r="MZN1" s="4" t="s">
        <v>15660</v>
      </c>
      <c r="MZO1" s="4" t="s">
        <v>15661</v>
      </c>
      <c r="MZP1" s="4" t="s">
        <v>15662</v>
      </c>
      <c r="MZQ1" s="4" t="s">
        <v>15663</v>
      </c>
      <c r="MZR1" s="4" t="s">
        <v>15664</v>
      </c>
      <c r="MZS1" s="4" t="s">
        <v>15665</v>
      </c>
      <c r="MZT1" s="4" t="s">
        <v>15666</v>
      </c>
      <c r="MZU1" s="4" t="s">
        <v>15667</v>
      </c>
      <c r="MZV1" s="4" t="s">
        <v>15668</v>
      </c>
      <c r="MZW1" s="4" t="s">
        <v>15669</v>
      </c>
      <c r="MZX1" s="4" t="s">
        <v>15670</v>
      </c>
      <c r="MZY1" s="4" t="s">
        <v>15671</v>
      </c>
      <c r="MZZ1" s="4" t="s">
        <v>15672</v>
      </c>
      <c r="NAA1" s="4" t="s">
        <v>15673</v>
      </c>
      <c r="NAB1" s="4" t="s">
        <v>15674</v>
      </c>
      <c r="NAC1" s="4" t="s">
        <v>15675</v>
      </c>
      <c r="NAD1" s="4" t="s">
        <v>15676</v>
      </c>
      <c r="NAE1" s="4" t="s">
        <v>15677</v>
      </c>
      <c r="NAF1" s="4" t="s">
        <v>15678</v>
      </c>
      <c r="NAG1" s="4" t="s">
        <v>15679</v>
      </c>
      <c r="NAH1" s="4" t="s">
        <v>15680</v>
      </c>
      <c r="NAI1" s="4" t="s">
        <v>15681</v>
      </c>
      <c r="NAJ1" s="4" t="s">
        <v>15682</v>
      </c>
      <c r="NAK1" s="4" t="s">
        <v>15683</v>
      </c>
      <c r="NAL1" s="4" t="s">
        <v>15684</v>
      </c>
      <c r="NAM1" s="4" t="s">
        <v>15685</v>
      </c>
      <c r="NAN1" s="4" t="s">
        <v>15686</v>
      </c>
      <c r="NAO1" s="4" t="s">
        <v>15687</v>
      </c>
      <c r="NAP1" s="4" t="s">
        <v>15688</v>
      </c>
      <c r="NAQ1" s="4" t="s">
        <v>15689</v>
      </c>
      <c r="NAR1" s="4" t="s">
        <v>15690</v>
      </c>
      <c r="NAS1" s="4" t="s">
        <v>15691</v>
      </c>
      <c r="NAT1" s="4" t="s">
        <v>15692</v>
      </c>
      <c r="NAU1" s="4" t="s">
        <v>15693</v>
      </c>
      <c r="NAV1" s="4" t="s">
        <v>15694</v>
      </c>
      <c r="NAW1" s="4" t="s">
        <v>15695</v>
      </c>
      <c r="NAX1" s="4" t="s">
        <v>15696</v>
      </c>
      <c r="NAY1" s="4" t="s">
        <v>15697</v>
      </c>
      <c r="NAZ1" s="4" t="s">
        <v>15698</v>
      </c>
      <c r="NBA1" s="4" t="s">
        <v>15699</v>
      </c>
      <c r="NBB1" s="4" t="s">
        <v>15700</v>
      </c>
      <c r="NBC1" s="4" t="s">
        <v>15701</v>
      </c>
      <c r="NBD1" s="4" t="s">
        <v>15702</v>
      </c>
      <c r="NBE1" s="4" t="s">
        <v>15703</v>
      </c>
      <c r="NBF1" s="4" t="s">
        <v>15704</v>
      </c>
      <c r="NBG1" s="4" t="s">
        <v>15705</v>
      </c>
      <c r="NBH1" s="4" t="s">
        <v>15706</v>
      </c>
      <c r="NBI1" s="4" t="s">
        <v>15707</v>
      </c>
      <c r="NBJ1" s="4" t="s">
        <v>15708</v>
      </c>
      <c r="NBK1" s="4" t="s">
        <v>15709</v>
      </c>
      <c r="NBL1" s="4" t="s">
        <v>15710</v>
      </c>
      <c r="NBM1" s="4" t="s">
        <v>15711</v>
      </c>
      <c r="NBN1" s="4" t="s">
        <v>15712</v>
      </c>
      <c r="NBO1" s="4" t="s">
        <v>15713</v>
      </c>
      <c r="NBP1" s="4" t="s">
        <v>15714</v>
      </c>
      <c r="NBQ1" s="4" t="s">
        <v>15715</v>
      </c>
      <c r="NBR1" s="4" t="s">
        <v>15716</v>
      </c>
      <c r="NBS1" s="4" t="s">
        <v>15717</v>
      </c>
      <c r="NBT1" s="4" t="s">
        <v>15718</v>
      </c>
      <c r="NBU1" s="4" t="s">
        <v>15719</v>
      </c>
      <c r="NBV1" s="4" t="s">
        <v>15720</v>
      </c>
      <c r="NBW1" s="4" t="s">
        <v>15721</v>
      </c>
      <c r="NBX1" s="4" t="s">
        <v>15722</v>
      </c>
      <c r="NBY1" s="4" t="s">
        <v>15723</v>
      </c>
      <c r="NBZ1" s="4" t="s">
        <v>15724</v>
      </c>
      <c r="NCA1" s="4" t="s">
        <v>15725</v>
      </c>
      <c r="NCB1" s="4" t="s">
        <v>15726</v>
      </c>
      <c r="NCC1" s="4" t="s">
        <v>15727</v>
      </c>
      <c r="NCD1" s="4" t="s">
        <v>15728</v>
      </c>
      <c r="NCE1" s="4" t="s">
        <v>15729</v>
      </c>
      <c r="NCF1" s="4" t="s">
        <v>15730</v>
      </c>
      <c r="NCG1" s="4" t="s">
        <v>15731</v>
      </c>
      <c r="NCH1" s="4" t="s">
        <v>15732</v>
      </c>
      <c r="NCI1" s="4" t="s">
        <v>15733</v>
      </c>
      <c r="NCJ1" s="4" t="s">
        <v>15734</v>
      </c>
      <c r="NCK1" s="4" t="s">
        <v>15735</v>
      </c>
      <c r="NCL1" s="4" t="s">
        <v>15736</v>
      </c>
      <c r="NCM1" s="4" t="s">
        <v>15737</v>
      </c>
      <c r="NCN1" s="4" t="s">
        <v>15738</v>
      </c>
      <c r="NCO1" s="4" t="s">
        <v>15739</v>
      </c>
      <c r="NCP1" s="4" t="s">
        <v>15740</v>
      </c>
      <c r="NCQ1" s="4" t="s">
        <v>15741</v>
      </c>
      <c r="NCR1" s="4" t="s">
        <v>15742</v>
      </c>
      <c r="NCS1" s="4" t="s">
        <v>15743</v>
      </c>
      <c r="NCT1" s="4" t="s">
        <v>15744</v>
      </c>
      <c r="NCU1" s="4" t="s">
        <v>15745</v>
      </c>
      <c r="NCV1" s="4" t="s">
        <v>15746</v>
      </c>
      <c r="NCW1" s="4" t="s">
        <v>15747</v>
      </c>
      <c r="NCX1" s="4" t="s">
        <v>15748</v>
      </c>
      <c r="NCY1" s="4" t="s">
        <v>15749</v>
      </c>
      <c r="NCZ1" s="4" t="s">
        <v>15750</v>
      </c>
      <c r="NDA1" s="4" t="s">
        <v>15751</v>
      </c>
      <c r="NDB1" s="4" t="s">
        <v>15752</v>
      </c>
      <c r="NDC1" s="4" t="s">
        <v>15753</v>
      </c>
      <c r="NDD1" s="4" t="s">
        <v>15754</v>
      </c>
      <c r="NDE1" s="4" t="s">
        <v>15755</v>
      </c>
      <c r="NDF1" s="4" t="s">
        <v>15756</v>
      </c>
      <c r="NDG1" s="4" t="s">
        <v>15757</v>
      </c>
      <c r="NDH1" s="4" t="s">
        <v>15758</v>
      </c>
      <c r="NDI1" s="4" t="s">
        <v>15759</v>
      </c>
      <c r="NDJ1" s="4" t="s">
        <v>15760</v>
      </c>
      <c r="NDK1" s="4" t="s">
        <v>15761</v>
      </c>
      <c r="NDL1" s="4" t="s">
        <v>15762</v>
      </c>
      <c r="NDM1" s="4" t="s">
        <v>15763</v>
      </c>
      <c r="NDN1" s="4" t="s">
        <v>15764</v>
      </c>
      <c r="NDO1" s="4" t="s">
        <v>15765</v>
      </c>
      <c r="NDP1" s="4" t="s">
        <v>15766</v>
      </c>
      <c r="NDQ1" s="4" t="s">
        <v>15767</v>
      </c>
      <c r="NDR1" s="4" t="s">
        <v>15768</v>
      </c>
      <c r="NDS1" s="4" t="s">
        <v>15769</v>
      </c>
      <c r="NDT1" s="4" t="s">
        <v>15770</v>
      </c>
      <c r="NDU1" s="4" t="s">
        <v>15771</v>
      </c>
      <c r="NDV1" s="4" t="s">
        <v>15772</v>
      </c>
      <c r="NDW1" s="4" t="s">
        <v>15773</v>
      </c>
      <c r="NDX1" s="4" t="s">
        <v>15774</v>
      </c>
      <c r="NDY1" s="4" t="s">
        <v>15775</v>
      </c>
      <c r="NDZ1" s="4" t="s">
        <v>15776</v>
      </c>
      <c r="NEA1" s="4" t="s">
        <v>15777</v>
      </c>
      <c r="NEB1" s="4" t="s">
        <v>15778</v>
      </c>
      <c r="NEC1" s="4" t="s">
        <v>15779</v>
      </c>
      <c r="NED1" s="4" t="s">
        <v>15780</v>
      </c>
      <c r="NEE1" s="4" t="s">
        <v>15781</v>
      </c>
      <c r="NEF1" s="4" t="s">
        <v>15782</v>
      </c>
      <c r="NEG1" s="4" t="s">
        <v>15783</v>
      </c>
      <c r="NEH1" s="4" t="s">
        <v>15784</v>
      </c>
      <c r="NEI1" s="4" t="s">
        <v>15785</v>
      </c>
      <c r="NEJ1" s="4" t="s">
        <v>15786</v>
      </c>
      <c r="NEK1" s="4" t="s">
        <v>15787</v>
      </c>
      <c r="NEL1" s="4" t="s">
        <v>15788</v>
      </c>
      <c r="NEM1" s="4" t="s">
        <v>15789</v>
      </c>
      <c r="NEN1" s="4" t="s">
        <v>15790</v>
      </c>
      <c r="NEO1" s="4" t="s">
        <v>15791</v>
      </c>
      <c r="NEP1" s="4" t="s">
        <v>15792</v>
      </c>
      <c r="NEQ1" s="4" t="s">
        <v>15793</v>
      </c>
      <c r="NER1" s="4" t="s">
        <v>15794</v>
      </c>
      <c r="NES1" s="4" t="s">
        <v>15795</v>
      </c>
      <c r="NET1" s="4" t="s">
        <v>15796</v>
      </c>
      <c r="NEU1" s="4" t="s">
        <v>15797</v>
      </c>
      <c r="NEV1" s="4" t="s">
        <v>15798</v>
      </c>
      <c r="NEW1" s="4" t="s">
        <v>15799</v>
      </c>
      <c r="NEX1" s="4" t="s">
        <v>15800</v>
      </c>
      <c r="NEY1" s="4" t="s">
        <v>15801</v>
      </c>
      <c r="NEZ1" s="4" t="s">
        <v>15802</v>
      </c>
      <c r="NFA1" s="4" t="s">
        <v>15803</v>
      </c>
      <c r="NFB1" s="4" t="s">
        <v>15804</v>
      </c>
      <c r="NFC1" s="4" t="s">
        <v>15805</v>
      </c>
      <c r="NFD1" s="4" t="s">
        <v>15806</v>
      </c>
      <c r="NFE1" s="4" t="s">
        <v>15807</v>
      </c>
      <c r="NFF1" s="4" t="s">
        <v>15808</v>
      </c>
      <c r="NFG1" s="4" t="s">
        <v>15809</v>
      </c>
      <c r="NFH1" s="4" t="s">
        <v>15810</v>
      </c>
      <c r="NFI1" s="4" t="s">
        <v>15811</v>
      </c>
      <c r="NFJ1" s="4" t="s">
        <v>15812</v>
      </c>
      <c r="NFK1" s="4" t="s">
        <v>15813</v>
      </c>
      <c r="NFL1" s="4" t="s">
        <v>15814</v>
      </c>
      <c r="NFM1" s="4" t="s">
        <v>15815</v>
      </c>
      <c r="NFN1" s="4" t="s">
        <v>15816</v>
      </c>
      <c r="NFO1" s="4" t="s">
        <v>15817</v>
      </c>
      <c r="NFP1" s="4" t="s">
        <v>15818</v>
      </c>
      <c r="NFQ1" s="4" t="s">
        <v>15819</v>
      </c>
      <c r="NFR1" s="4" t="s">
        <v>15820</v>
      </c>
      <c r="NFS1" s="4" t="s">
        <v>15821</v>
      </c>
      <c r="NFT1" s="4" t="s">
        <v>15822</v>
      </c>
      <c r="NFU1" s="4" t="s">
        <v>15823</v>
      </c>
      <c r="NFV1" s="4" t="s">
        <v>15824</v>
      </c>
      <c r="NFW1" s="4" t="s">
        <v>15825</v>
      </c>
      <c r="NFX1" s="4" t="s">
        <v>15826</v>
      </c>
      <c r="NFY1" s="4" t="s">
        <v>15827</v>
      </c>
      <c r="NFZ1" s="4" t="s">
        <v>15828</v>
      </c>
      <c r="NGA1" s="4" t="s">
        <v>15829</v>
      </c>
      <c r="NGB1" s="4" t="s">
        <v>15830</v>
      </c>
      <c r="NGC1" s="4" t="s">
        <v>15831</v>
      </c>
      <c r="NGD1" s="4" t="s">
        <v>15832</v>
      </c>
      <c r="NGE1" s="4" t="s">
        <v>15833</v>
      </c>
      <c r="NGF1" s="4" t="s">
        <v>15834</v>
      </c>
      <c r="NGG1" s="4" t="s">
        <v>15835</v>
      </c>
      <c r="NGH1" s="4" t="s">
        <v>15836</v>
      </c>
      <c r="NGI1" s="4" t="s">
        <v>15837</v>
      </c>
      <c r="NGJ1" s="4" t="s">
        <v>15838</v>
      </c>
      <c r="NGK1" s="4" t="s">
        <v>15839</v>
      </c>
      <c r="NGL1" s="4" t="s">
        <v>15840</v>
      </c>
      <c r="NGM1" s="4" t="s">
        <v>15841</v>
      </c>
      <c r="NGN1" s="4" t="s">
        <v>15842</v>
      </c>
      <c r="NGO1" s="4" t="s">
        <v>15843</v>
      </c>
      <c r="NGP1" s="4" t="s">
        <v>15844</v>
      </c>
      <c r="NGQ1" s="4" t="s">
        <v>15845</v>
      </c>
      <c r="NGR1" s="4" t="s">
        <v>15846</v>
      </c>
      <c r="NGS1" s="4" t="s">
        <v>15847</v>
      </c>
      <c r="NGT1" s="4" t="s">
        <v>15848</v>
      </c>
      <c r="NGU1" s="4" t="s">
        <v>15849</v>
      </c>
      <c r="NGV1" s="4" t="s">
        <v>15850</v>
      </c>
      <c r="NGW1" s="4" t="s">
        <v>15851</v>
      </c>
      <c r="NGX1" s="4" t="s">
        <v>15852</v>
      </c>
      <c r="NGY1" s="4" t="s">
        <v>15853</v>
      </c>
      <c r="NGZ1" s="4" t="s">
        <v>15854</v>
      </c>
      <c r="NHA1" s="4" t="s">
        <v>15855</v>
      </c>
      <c r="NHB1" s="4" t="s">
        <v>15856</v>
      </c>
      <c r="NHC1" s="4" t="s">
        <v>15857</v>
      </c>
      <c r="NHD1" s="4" t="s">
        <v>15858</v>
      </c>
      <c r="NHE1" s="4" t="s">
        <v>15859</v>
      </c>
      <c r="NHF1" s="4" t="s">
        <v>15860</v>
      </c>
      <c r="NHG1" s="4" t="s">
        <v>15861</v>
      </c>
      <c r="NHH1" s="4" t="s">
        <v>15862</v>
      </c>
      <c r="NHI1" s="4" t="s">
        <v>15863</v>
      </c>
      <c r="NHJ1" s="4" t="s">
        <v>15864</v>
      </c>
      <c r="NHK1" s="4" t="s">
        <v>15865</v>
      </c>
      <c r="NHL1" s="4" t="s">
        <v>15866</v>
      </c>
      <c r="NHM1" s="4" t="s">
        <v>15867</v>
      </c>
      <c r="NHN1" s="4" t="s">
        <v>15868</v>
      </c>
      <c r="NHO1" s="4" t="s">
        <v>15869</v>
      </c>
      <c r="NHP1" s="4" t="s">
        <v>15870</v>
      </c>
      <c r="NHQ1" s="4" t="s">
        <v>15871</v>
      </c>
      <c r="NHR1" s="4" t="s">
        <v>15872</v>
      </c>
      <c r="NHS1" s="4" t="s">
        <v>15873</v>
      </c>
      <c r="NHT1" s="4" t="s">
        <v>15874</v>
      </c>
      <c r="NHU1" s="4" t="s">
        <v>15875</v>
      </c>
      <c r="NHV1" s="4" t="s">
        <v>15876</v>
      </c>
      <c r="NHW1" s="4" t="s">
        <v>15877</v>
      </c>
      <c r="NHX1" s="4" t="s">
        <v>15878</v>
      </c>
      <c r="NHY1" s="4" t="s">
        <v>15879</v>
      </c>
      <c r="NHZ1" s="4" t="s">
        <v>15880</v>
      </c>
      <c r="NIA1" s="4" t="s">
        <v>15881</v>
      </c>
      <c r="NIB1" s="4" t="s">
        <v>15882</v>
      </c>
      <c r="NIC1" s="4" t="s">
        <v>15883</v>
      </c>
      <c r="NID1" s="4" t="s">
        <v>15884</v>
      </c>
      <c r="NIE1" s="4" t="s">
        <v>15885</v>
      </c>
      <c r="NIF1" s="4" t="s">
        <v>15886</v>
      </c>
      <c r="NIG1" s="4" t="s">
        <v>15887</v>
      </c>
      <c r="NIH1" s="4" t="s">
        <v>15888</v>
      </c>
      <c r="NII1" s="4" t="s">
        <v>15889</v>
      </c>
      <c r="NIJ1" s="4" t="s">
        <v>15890</v>
      </c>
      <c r="NIK1" s="4" t="s">
        <v>15891</v>
      </c>
      <c r="NIL1" s="4" t="s">
        <v>15892</v>
      </c>
      <c r="NIM1" s="4" t="s">
        <v>15893</v>
      </c>
      <c r="NIN1" s="4" t="s">
        <v>15894</v>
      </c>
      <c r="NIO1" s="4" t="s">
        <v>15895</v>
      </c>
      <c r="NIP1" s="4" t="s">
        <v>15896</v>
      </c>
      <c r="NIQ1" s="4" t="s">
        <v>15897</v>
      </c>
      <c r="NIR1" s="4" t="s">
        <v>15898</v>
      </c>
      <c r="NIS1" s="4" t="s">
        <v>15899</v>
      </c>
      <c r="NIT1" s="4" t="s">
        <v>15900</v>
      </c>
      <c r="NIU1" s="4" t="s">
        <v>15901</v>
      </c>
      <c r="NIV1" s="4" t="s">
        <v>15902</v>
      </c>
      <c r="NIW1" s="4" t="s">
        <v>15903</v>
      </c>
      <c r="NIX1" s="4" t="s">
        <v>15904</v>
      </c>
      <c r="NIY1" s="4" t="s">
        <v>15905</v>
      </c>
      <c r="NIZ1" s="4" t="s">
        <v>15906</v>
      </c>
      <c r="NJA1" s="4" t="s">
        <v>15907</v>
      </c>
      <c r="NJB1" s="4" t="s">
        <v>15908</v>
      </c>
      <c r="NJC1" s="4" t="s">
        <v>15909</v>
      </c>
      <c r="NJD1" s="4" t="s">
        <v>15910</v>
      </c>
      <c r="NJE1" s="4" t="s">
        <v>15911</v>
      </c>
      <c r="NJF1" s="4" t="s">
        <v>15912</v>
      </c>
      <c r="NJG1" s="4" t="s">
        <v>15913</v>
      </c>
      <c r="NJH1" s="4" t="s">
        <v>15914</v>
      </c>
      <c r="NJI1" s="4" t="s">
        <v>15915</v>
      </c>
      <c r="NJJ1" s="4" t="s">
        <v>15916</v>
      </c>
      <c r="NJK1" s="4" t="s">
        <v>15917</v>
      </c>
      <c r="NJL1" s="4" t="s">
        <v>15918</v>
      </c>
      <c r="NJM1" s="4" t="s">
        <v>15919</v>
      </c>
      <c r="NJN1" s="4" t="s">
        <v>15920</v>
      </c>
      <c r="NJO1" s="4" t="s">
        <v>15921</v>
      </c>
      <c r="NJP1" s="4" t="s">
        <v>15922</v>
      </c>
      <c r="NJQ1" s="4" t="s">
        <v>15923</v>
      </c>
      <c r="NJR1" s="4" t="s">
        <v>15924</v>
      </c>
      <c r="NJS1" s="4" t="s">
        <v>15925</v>
      </c>
      <c r="NJT1" s="4" t="s">
        <v>15926</v>
      </c>
      <c r="NJU1" s="4" t="s">
        <v>15927</v>
      </c>
      <c r="NJV1" s="4" t="s">
        <v>15928</v>
      </c>
      <c r="NJW1" s="4" t="s">
        <v>15929</v>
      </c>
      <c r="NJX1" s="4" t="s">
        <v>15930</v>
      </c>
      <c r="NJY1" s="4" t="s">
        <v>15931</v>
      </c>
      <c r="NJZ1" s="4" t="s">
        <v>15932</v>
      </c>
      <c r="NKA1" s="4" t="s">
        <v>15933</v>
      </c>
      <c r="NKB1" s="4" t="s">
        <v>15934</v>
      </c>
      <c r="NKC1" s="4" t="s">
        <v>15935</v>
      </c>
      <c r="NKD1" s="4" t="s">
        <v>15936</v>
      </c>
      <c r="NKE1" s="4" t="s">
        <v>15937</v>
      </c>
      <c r="NKF1" s="4" t="s">
        <v>15938</v>
      </c>
      <c r="NKG1" s="4" t="s">
        <v>15939</v>
      </c>
      <c r="NKH1" s="4" t="s">
        <v>15940</v>
      </c>
      <c r="NKI1" s="4" t="s">
        <v>15941</v>
      </c>
      <c r="NKJ1" s="4" t="s">
        <v>15942</v>
      </c>
      <c r="NKK1" s="4" t="s">
        <v>15943</v>
      </c>
      <c r="NKL1" s="4" t="s">
        <v>15944</v>
      </c>
      <c r="NKM1" s="4" t="s">
        <v>15945</v>
      </c>
      <c r="NKN1" s="4" t="s">
        <v>15946</v>
      </c>
      <c r="NKO1" s="4" t="s">
        <v>15947</v>
      </c>
      <c r="NKP1" s="4" t="s">
        <v>15948</v>
      </c>
      <c r="NKQ1" s="4" t="s">
        <v>15949</v>
      </c>
      <c r="NKR1" s="4" t="s">
        <v>15950</v>
      </c>
      <c r="NKS1" s="4" t="s">
        <v>15951</v>
      </c>
      <c r="NKT1" s="4" t="s">
        <v>15952</v>
      </c>
      <c r="NKU1" s="4" t="s">
        <v>15953</v>
      </c>
      <c r="NKV1" s="4" t="s">
        <v>15954</v>
      </c>
      <c r="NKW1" s="4" t="s">
        <v>15955</v>
      </c>
      <c r="NKX1" s="4" t="s">
        <v>15956</v>
      </c>
      <c r="NKY1" s="4" t="s">
        <v>15957</v>
      </c>
      <c r="NKZ1" s="4" t="s">
        <v>15958</v>
      </c>
      <c r="NLA1" s="4" t="s">
        <v>15959</v>
      </c>
      <c r="NLB1" s="4" t="s">
        <v>15960</v>
      </c>
      <c r="NLC1" s="4" t="s">
        <v>15961</v>
      </c>
      <c r="NLD1" s="4" t="s">
        <v>15962</v>
      </c>
      <c r="NLE1" s="4" t="s">
        <v>15963</v>
      </c>
      <c r="NLF1" s="4" t="s">
        <v>15964</v>
      </c>
      <c r="NLG1" s="4" t="s">
        <v>15965</v>
      </c>
      <c r="NLH1" s="4" t="s">
        <v>15966</v>
      </c>
      <c r="NLI1" s="4" t="s">
        <v>15967</v>
      </c>
      <c r="NLJ1" s="4" t="s">
        <v>15968</v>
      </c>
      <c r="NLK1" s="4" t="s">
        <v>15969</v>
      </c>
      <c r="NLL1" s="4" t="s">
        <v>15970</v>
      </c>
      <c r="NLM1" s="4" t="s">
        <v>15971</v>
      </c>
      <c r="NLN1" s="4" t="s">
        <v>15972</v>
      </c>
      <c r="NLO1" s="4" t="s">
        <v>15973</v>
      </c>
      <c r="NLP1" s="4" t="s">
        <v>15974</v>
      </c>
      <c r="NLQ1" s="4" t="s">
        <v>15975</v>
      </c>
      <c r="NLR1" s="4" t="s">
        <v>15976</v>
      </c>
      <c r="NLS1" s="4" t="s">
        <v>15977</v>
      </c>
      <c r="NLT1" s="4" t="s">
        <v>15978</v>
      </c>
      <c r="NLU1" s="4" t="s">
        <v>15979</v>
      </c>
      <c r="NLV1" s="4" t="s">
        <v>15980</v>
      </c>
      <c r="NLW1" s="4" t="s">
        <v>15981</v>
      </c>
      <c r="NLX1" s="4" t="s">
        <v>15982</v>
      </c>
      <c r="NLY1" s="4" t="s">
        <v>15983</v>
      </c>
      <c r="NLZ1" s="4" t="s">
        <v>15984</v>
      </c>
      <c r="NMA1" s="4" t="s">
        <v>15985</v>
      </c>
      <c r="NMB1" s="4" t="s">
        <v>15986</v>
      </c>
      <c r="NMC1" s="4" t="s">
        <v>15987</v>
      </c>
      <c r="NMD1" s="4" t="s">
        <v>15988</v>
      </c>
      <c r="NME1" s="4" t="s">
        <v>15989</v>
      </c>
      <c r="NMF1" s="4" t="s">
        <v>15990</v>
      </c>
      <c r="NMG1" s="4" t="s">
        <v>15991</v>
      </c>
      <c r="NMH1" s="4" t="s">
        <v>15992</v>
      </c>
      <c r="NMI1" s="4" t="s">
        <v>15993</v>
      </c>
      <c r="NMJ1" s="4" t="s">
        <v>15994</v>
      </c>
      <c r="NMK1" s="4" t="s">
        <v>15995</v>
      </c>
      <c r="NML1" s="4" t="s">
        <v>15996</v>
      </c>
      <c r="NMM1" s="4" t="s">
        <v>15997</v>
      </c>
      <c r="NMN1" s="4" t="s">
        <v>15998</v>
      </c>
      <c r="NMO1" s="4" t="s">
        <v>15999</v>
      </c>
      <c r="NMP1" s="4" t="s">
        <v>16000</v>
      </c>
      <c r="NMQ1" s="4" t="s">
        <v>16001</v>
      </c>
      <c r="NMR1" s="4" t="s">
        <v>16002</v>
      </c>
      <c r="NMS1" s="4" t="s">
        <v>16003</v>
      </c>
      <c r="NMT1" s="4" t="s">
        <v>16004</v>
      </c>
      <c r="NMU1" s="4" t="s">
        <v>16005</v>
      </c>
      <c r="NMV1" s="4" t="s">
        <v>16006</v>
      </c>
      <c r="NMW1" s="4" t="s">
        <v>16007</v>
      </c>
      <c r="NMX1" s="4" t="s">
        <v>16008</v>
      </c>
      <c r="NMY1" s="4" t="s">
        <v>16009</v>
      </c>
      <c r="NMZ1" s="4" t="s">
        <v>16010</v>
      </c>
      <c r="NNA1" s="4" t="s">
        <v>16011</v>
      </c>
      <c r="NNB1" s="4" t="s">
        <v>16012</v>
      </c>
      <c r="NNC1" s="4" t="s">
        <v>16013</v>
      </c>
      <c r="NND1" s="4" t="s">
        <v>16014</v>
      </c>
      <c r="NNE1" s="4" t="s">
        <v>16015</v>
      </c>
      <c r="NNF1" s="4" t="s">
        <v>16016</v>
      </c>
      <c r="NNG1" s="4" t="s">
        <v>16017</v>
      </c>
      <c r="NNH1" s="4" t="s">
        <v>16018</v>
      </c>
      <c r="NNI1" s="4" t="s">
        <v>16019</v>
      </c>
      <c r="NNJ1" s="4" t="s">
        <v>16020</v>
      </c>
      <c r="NNK1" s="4" t="s">
        <v>16021</v>
      </c>
      <c r="NNL1" s="4" t="s">
        <v>16022</v>
      </c>
      <c r="NNM1" s="4" t="s">
        <v>16023</v>
      </c>
      <c r="NNN1" s="4" t="s">
        <v>16024</v>
      </c>
      <c r="NNO1" s="4" t="s">
        <v>16025</v>
      </c>
      <c r="NNP1" s="4" t="s">
        <v>16026</v>
      </c>
      <c r="NNQ1" s="4" t="s">
        <v>16027</v>
      </c>
      <c r="NNR1" s="4" t="s">
        <v>16028</v>
      </c>
      <c r="NNS1" s="4" t="s">
        <v>16029</v>
      </c>
      <c r="NNT1" s="4" t="s">
        <v>16030</v>
      </c>
      <c r="NNU1" s="4" t="s">
        <v>16031</v>
      </c>
      <c r="NNV1" s="4" t="s">
        <v>16032</v>
      </c>
      <c r="NNW1" s="4" t="s">
        <v>16033</v>
      </c>
      <c r="NNX1" s="4" t="s">
        <v>16034</v>
      </c>
      <c r="NNY1" s="4" t="s">
        <v>16035</v>
      </c>
      <c r="NNZ1" s="4" t="s">
        <v>16036</v>
      </c>
      <c r="NOA1" s="4" t="s">
        <v>16037</v>
      </c>
      <c r="NOB1" s="4" t="s">
        <v>16038</v>
      </c>
      <c r="NOC1" s="4" t="s">
        <v>16039</v>
      </c>
      <c r="NOD1" s="4" t="s">
        <v>16040</v>
      </c>
      <c r="NOE1" s="4" t="s">
        <v>16041</v>
      </c>
      <c r="NOF1" s="4" t="s">
        <v>16042</v>
      </c>
      <c r="NOG1" s="4" t="s">
        <v>16043</v>
      </c>
      <c r="NOH1" s="4" t="s">
        <v>16044</v>
      </c>
      <c r="NOI1" s="4" t="s">
        <v>16045</v>
      </c>
      <c r="NOJ1" s="4" t="s">
        <v>16046</v>
      </c>
      <c r="NOK1" s="4" t="s">
        <v>16047</v>
      </c>
      <c r="NOL1" s="4" t="s">
        <v>16048</v>
      </c>
      <c r="NOM1" s="4" t="s">
        <v>16049</v>
      </c>
      <c r="NON1" s="4" t="s">
        <v>16050</v>
      </c>
      <c r="NOO1" s="4" t="s">
        <v>16051</v>
      </c>
      <c r="NOP1" s="4" t="s">
        <v>16052</v>
      </c>
      <c r="NOQ1" s="4" t="s">
        <v>16053</v>
      </c>
      <c r="NOR1" s="4" t="s">
        <v>16054</v>
      </c>
      <c r="NOS1" s="4" t="s">
        <v>16055</v>
      </c>
      <c r="NOT1" s="4" t="s">
        <v>16056</v>
      </c>
      <c r="NOU1" s="4" t="s">
        <v>16057</v>
      </c>
      <c r="NOV1" s="4" t="s">
        <v>16058</v>
      </c>
      <c r="NOW1" s="4" t="s">
        <v>16059</v>
      </c>
      <c r="NOX1" s="4" t="s">
        <v>16060</v>
      </c>
      <c r="NOY1" s="4" t="s">
        <v>16061</v>
      </c>
      <c r="NOZ1" s="4" t="s">
        <v>16062</v>
      </c>
      <c r="NPA1" s="4" t="s">
        <v>16063</v>
      </c>
      <c r="NPB1" s="4" t="s">
        <v>16064</v>
      </c>
      <c r="NPC1" s="4" t="s">
        <v>16065</v>
      </c>
      <c r="NPD1" s="4" t="s">
        <v>16066</v>
      </c>
      <c r="NPE1" s="4" t="s">
        <v>16067</v>
      </c>
      <c r="NPF1" s="4" t="s">
        <v>16068</v>
      </c>
      <c r="NPG1" s="4" t="s">
        <v>16069</v>
      </c>
      <c r="NPH1" s="4" t="s">
        <v>16070</v>
      </c>
      <c r="NPI1" s="4" t="s">
        <v>16071</v>
      </c>
      <c r="NPJ1" s="4" t="s">
        <v>16072</v>
      </c>
      <c r="NPK1" s="4" t="s">
        <v>16073</v>
      </c>
      <c r="NPL1" s="4" t="s">
        <v>16074</v>
      </c>
      <c r="NPM1" s="4" t="s">
        <v>16075</v>
      </c>
      <c r="NPN1" s="4" t="s">
        <v>16076</v>
      </c>
      <c r="NPO1" s="4" t="s">
        <v>16077</v>
      </c>
      <c r="NPP1" s="4" t="s">
        <v>16078</v>
      </c>
      <c r="NPQ1" s="4" t="s">
        <v>16079</v>
      </c>
      <c r="NPR1" s="4" t="s">
        <v>16080</v>
      </c>
      <c r="NPS1" s="4" t="s">
        <v>16081</v>
      </c>
      <c r="NPT1" s="4" t="s">
        <v>16082</v>
      </c>
      <c r="NPU1" s="4" t="s">
        <v>16083</v>
      </c>
      <c r="NPV1" s="4" t="s">
        <v>16084</v>
      </c>
      <c r="NPW1" s="4" t="s">
        <v>16085</v>
      </c>
      <c r="NPX1" s="4" t="s">
        <v>16086</v>
      </c>
      <c r="NPY1" s="4" t="s">
        <v>16087</v>
      </c>
      <c r="NPZ1" s="4" t="s">
        <v>16088</v>
      </c>
      <c r="NQA1" s="4" t="s">
        <v>16089</v>
      </c>
      <c r="NQB1" s="4" t="s">
        <v>16090</v>
      </c>
      <c r="NQC1" s="4" t="s">
        <v>16091</v>
      </c>
      <c r="NQD1" s="4" t="s">
        <v>16092</v>
      </c>
      <c r="NQE1" s="4" t="s">
        <v>16093</v>
      </c>
      <c r="NQF1" s="4" t="s">
        <v>16094</v>
      </c>
      <c r="NQG1" s="4" t="s">
        <v>16095</v>
      </c>
      <c r="NQH1" s="4" t="s">
        <v>16096</v>
      </c>
      <c r="NQI1" s="4" t="s">
        <v>16097</v>
      </c>
      <c r="NQJ1" s="4" t="s">
        <v>16098</v>
      </c>
      <c r="NQK1" s="4" t="s">
        <v>16099</v>
      </c>
      <c r="NQL1" s="4" t="s">
        <v>16100</v>
      </c>
      <c r="NQM1" s="4" t="s">
        <v>16101</v>
      </c>
      <c r="NQN1" s="4" t="s">
        <v>16102</v>
      </c>
      <c r="NQO1" s="4" t="s">
        <v>16103</v>
      </c>
      <c r="NQP1" s="4" t="s">
        <v>16104</v>
      </c>
      <c r="NQQ1" s="4" t="s">
        <v>16105</v>
      </c>
      <c r="NQR1" s="4" t="s">
        <v>16106</v>
      </c>
      <c r="NQS1" s="4" t="s">
        <v>16107</v>
      </c>
      <c r="NQT1" s="4" t="s">
        <v>16108</v>
      </c>
      <c r="NQU1" s="4" t="s">
        <v>16109</v>
      </c>
      <c r="NQV1" s="4" t="s">
        <v>16110</v>
      </c>
      <c r="NQW1" s="4" t="s">
        <v>16111</v>
      </c>
      <c r="NQX1" s="4" t="s">
        <v>16112</v>
      </c>
      <c r="NQY1" s="4" t="s">
        <v>16113</v>
      </c>
      <c r="NQZ1" s="4" t="s">
        <v>16114</v>
      </c>
      <c r="NRA1" s="4" t="s">
        <v>16115</v>
      </c>
      <c r="NRB1" s="4" t="s">
        <v>16116</v>
      </c>
      <c r="NRC1" s="4" t="s">
        <v>16117</v>
      </c>
      <c r="NRD1" s="4" t="s">
        <v>16118</v>
      </c>
      <c r="NRE1" s="4" t="s">
        <v>16119</v>
      </c>
      <c r="NRF1" s="4" t="s">
        <v>16120</v>
      </c>
      <c r="NRG1" s="4" t="s">
        <v>16121</v>
      </c>
      <c r="NRH1" s="4" t="s">
        <v>16122</v>
      </c>
      <c r="NRI1" s="4" t="s">
        <v>16123</v>
      </c>
      <c r="NRJ1" s="4" t="s">
        <v>16124</v>
      </c>
      <c r="NRK1" s="4" t="s">
        <v>16125</v>
      </c>
      <c r="NRL1" s="4" t="s">
        <v>16126</v>
      </c>
      <c r="NRM1" s="4" t="s">
        <v>16127</v>
      </c>
      <c r="NRN1" s="4" t="s">
        <v>16128</v>
      </c>
      <c r="NRO1" s="4" t="s">
        <v>16129</v>
      </c>
      <c r="NRP1" s="4" t="s">
        <v>16130</v>
      </c>
      <c r="NRQ1" s="4" t="s">
        <v>16131</v>
      </c>
      <c r="NRR1" s="4" t="s">
        <v>16132</v>
      </c>
      <c r="NRS1" s="4" t="s">
        <v>16133</v>
      </c>
      <c r="NRT1" s="4" t="s">
        <v>16134</v>
      </c>
      <c r="NRU1" s="4" t="s">
        <v>16135</v>
      </c>
      <c r="NRV1" s="4" t="s">
        <v>16136</v>
      </c>
      <c r="NRW1" s="4" t="s">
        <v>16137</v>
      </c>
      <c r="NRX1" s="4" t="s">
        <v>16138</v>
      </c>
      <c r="NRY1" s="4" t="s">
        <v>16139</v>
      </c>
      <c r="NRZ1" s="4" t="s">
        <v>16140</v>
      </c>
      <c r="NSA1" s="4" t="s">
        <v>16141</v>
      </c>
      <c r="NSB1" s="4" t="s">
        <v>16142</v>
      </c>
      <c r="NSC1" s="4" t="s">
        <v>16143</v>
      </c>
      <c r="NSD1" s="4" t="s">
        <v>16144</v>
      </c>
      <c r="NSE1" s="4" t="s">
        <v>16145</v>
      </c>
      <c r="NSF1" s="4" t="s">
        <v>16146</v>
      </c>
      <c r="NSG1" s="4" t="s">
        <v>16147</v>
      </c>
      <c r="NSH1" s="4" t="s">
        <v>16148</v>
      </c>
      <c r="NSI1" s="4" t="s">
        <v>16149</v>
      </c>
      <c r="NSJ1" s="4" t="s">
        <v>16150</v>
      </c>
      <c r="NSK1" s="4" t="s">
        <v>16151</v>
      </c>
      <c r="NSL1" s="4" t="s">
        <v>16152</v>
      </c>
      <c r="NSM1" s="4" t="s">
        <v>16153</v>
      </c>
      <c r="NSN1" s="4" t="s">
        <v>16154</v>
      </c>
      <c r="NSO1" s="4" t="s">
        <v>16155</v>
      </c>
      <c r="NSP1" s="4" t="s">
        <v>16156</v>
      </c>
      <c r="NSQ1" s="4" t="s">
        <v>16157</v>
      </c>
      <c r="NSR1" s="4" t="s">
        <v>16158</v>
      </c>
      <c r="NSS1" s="4" t="s">
        <v>16159</v>
      </c>
      <c r="NST1" s="4" t="s">
        <v>16160</v>
      </c>
      <c r="NSU1" s="4" t="s">
        <v>16161</v>
      </c>
      <c r="NSV1" s="4" t="s">
        <v>16162</v>
      </c>
      <c r="NSW1" s="4" t="s">
        <v>16163</v>
      </c>
      <c r="NSX1" s="4" t="s">
        <v>16164</v>
      </c>
      <c r="NSY1" s="4" t="s">
        <v>16165</v>
      </c>
      <c r="NSZ1" s="4" t="s">
        <v>16166</v>
      </c>
      <c r="NTA1" s="4" t="s">
        <v>16167</v>
      </c>
      <c r="NTB1" s="4" t="s">
        <v>16168</v>
      </c>
      <c r="NTC1" s="4" t="s">
        <v>16169</v>
      </c>
      <c r="NTD1" s="4" t="s">
        <v>16170</v>
      </c>
      <c r="NTE1" s="4" t="s">
        <v>16171</v>
      </c>
      <c r="NTF1" s="4" t="s">
        <v>16172</v>
      </c>
      <c r="NTG1" s="4" t="s">
        <v>16173</v>
      </c>
      <c r="NTH1" s="4" t="s">
        <v>16174</v>
      </c>
      <c r="NTI1" s="4" t="s">
        <v>16175</v>
      </c>
      <c r="NTJ1" s="4" t="s">
        <v>16176</v>
      </c>
      <c r="NTK1" s="4" t="s">
        <v>16177</v>
      </c>
      <c r="NTL1" s="4" t="s">
        <v>16178</v>
      </c>
      <c r="NTM1" s="4" t="s">
        <v>16179</v>
      </c>
      <c r="NTN1" s="4" t="s">
        <v>16180</v>
      </c>
      <c r="NTO1" s="4" t="s">
        <v>16181</v>
      </c>
      <c r="NTP1" s="4" t="s">
        <v>16182</v>
      </c>
      <c r="NTQ1" s="4" t="s">
        <v>16183</v>
      </c>
      <c r="NTR1" s="4" t="s">
        <v>16184</v>
      </c>
      <c r="NTS1" s="4" t="s">
        <v>16185</v>
      </c>
      <c r="NTT1" s="4" t="s">
        <v>16186</v>
      </c>
      <c r="NTU1" s="4" t="s">
        <v>16187</v>
      </c>
      <c r="NTV1" s="4" t="s">
        <v>16188</v>
      </c>
      <c r="NTW1" s="4" t="s">
        <v>16189</v>
      </c>
      <c r="NTX1" s="4" t="s">
        <v>16190</v>
      </c>
      <c r="NTY1" s="4" t="s">
        <v>16191</v>
      </c>
      <c r="NTZ1" s="4" t="s">
        <v>16192</v>
      </c>
      <c r="NUA1" s="4" t="s">
        <v>16193</v>
      </c>
      <c r="NUB1" s="4" t="s">
        <v>16194</v>
      </c>
      <c r="NUC1" s="4" t="s">
        <v>16195</v>
      </c>
      <c r="NUD1" s="4" t="s">
        <v>16196</v>
      </c>
      <c r="NUE1" s="4" t="s">
        <v>16197</v>
      </c>
      <c r="NUF1" s="4" t="s">
        <v>16198</v>
      </c>
      <c r="NUG1" s="4" t="s">
        <v>16199</v>
      </c>
      <c r="NUH1" s="4" t="s">
        <v>16200</v>
      </c>
      <c r="NUI1" s="4" t="s">
        <v>16201</v>
      </c>
      <c r="NUJ1" s="4" t="s">
        <v>16202</v>
      </c>
      <c r="NUK1" s="4" t="s">
        <v>16203</v>
      </c>
      <c r="NUL1" s="4" t="s">
        <v>16204</v>
      </c>
      <c r="NUM1" s="4" t="s">
        <v>16205</v>
      </c>
      <c r="NUN1" s="4" t="s">
        <v>16206</v>
      </c>
      <c r="NUO1" s="4" t="s">
        <v>16207</v>
      </c>
      <c r="NUP1" s="4" t="s">
        <v>16208</v>
      </c>
      <c r="NUQ1" s="4" t="s">
        <v>16209</v>
      </c>
      <c r="NUR1" s="4" t="s">
        <v>16210</v>
      </c>
      <c r="NUS1" s="4" t="s">
        <v>16211</v>
      </c>
      <c r="NUT1" s="4" t="s">
        <v>16212</v>
      </c>
      <c r="NUU1" s="4" t="s">
        <v>16213</v>
      </c>
      <c r="NUV1" s="4" t="s">
        <v>16214</v>
      </c>
      <c r="NUW1" s="4" t="s">
        <v>16215</v>
      </c>
      <c r="NUX1" s="4" t="s">
        <v>16216</v>
      </c>
      <c r="NUY1" s="4" t="s">
        <v>16217</v>
      </c>
      <c r="NUZ1" s="4" t="s">
        <v>16218</v>
      </c>
      <c r="NVA1" s="4" t="s">
        <v>16219</v>
      </c>
      <c r="NVB1" s="4" t="s">
        <v>16220</v>
      </c>
      <c r="NVC1" s="4" t="s">
        <v>16221</v>
      </c>
      <c r="NVD1" s="4" t="s">
        <v>16222</v>
      </c>
      <c r="NVE1" s="4" t="s">
        <v>16223</v>
      </c>
      <c r="NVF1" s="4" t="s">
        <v>16224</v>
      </c>
      <c r="NVG1" s="4" t="s">
        <v>16225</v>
      </c>
      <c r="NVH1" s="4" t="s">
        <v>16226</v>
      </c>
      <c r="NVI1" s="4" t="s">
        <v>16227</v>
      </c>
      <c r="NVJ1" s="4" t="s">
        <v>16228</v>
      </c>
      <c r="NVK1" s="4" t="s">
        <v>16229</v>
      </c>
      <c r="NVL1" s="4" t="s">
        <v>16230</v>
      </c>
      <c r="NVM1" s="4" t="s">
        <v>16231</v>
      </c>
      <c r="NVN1" s="4" t="s">
        <v>16232</v>
      </c>
      <c r="NVO1" s="4" t="s">
        <v>16233</v>
      </c>
      <c r="NVP1" s="4" t="s">
        <v>16234</v>
      </c>
      <c r="NVQ1" s="4" t="s">
        <v>16235</v>
      </c>
      <c r="NVR1" s="4" t="s">
        <v>16236</v>
      </c>
      <c r="NVS1" s="4" t="s">
        <v>16237</v>
      </c>
      <c r="NVT1" s="4" t="s">
        <v>16238</v>
      </c>
      <c r="NVU1" s="4" t="s">
        <v>16239</v>
      </c>
      <c r="NVV1" s="4" t="s">
        <v>16240</v>
      </c>
      <c r="NVW1" s="4" t="s">
        <v>16241</v>
      </c>
      <c r="NVX1" s="4" t="s">
        <v>16242</v>
      </c>
      <c r="NVY1" s="4" t="s">
        <v>16243</v>
      </c>
      <c r="NVZ1" s="4" t="s">
        <v>16244</v>
      </c>
      <c r="NWA1" s="4" t="s">
        <v>16245</v>
      </c>
      <c r="NWB1" s="4" t="s">
        <v>16246</v>
      </c>
      <c r="NWC1" s="4" t="s">
        <v>16247</v>
      </c>
      <c r="NWD1" s="4" t="s">
        <v>16248</v>
      </c>
      <c r="NWE1" s="4" t="s">
        <v>16249</v>
      </c>
      <c r="NWF1" s="4" t="s">
        <v>16250</v>
      </c>
      <c r="NWG1" s="4" t="s">
        <v>16251</v>
      </c>
      <c r="NWH1" s="4" t="s">
        <v>16252</v>
      </c>
      <c r="NWI1" s="4" t="s">
        <v>16253</v>
      </c>
      <c r="NWJ1" s="4" t="s">
        <v>16254</v>
      </c>
      <c r="NWK1" s="4" t="s">
        <v>16255</v>
      </c>
      <c r="NWL1" s="4" t="s">
        <v>16256</v>
      </c>
      <c r="NWM1" s="4" t="s">
        <v>16257</v>
      </c>
      <c r="NWN1" s="4" t="s">
        <v>16258</v>
      </c>
      <c r="NWO1" s="4" t="s">
        <v>16259</v>
      </c>
      <c r="NWP1" s="4" t="s">
        <v>16260</v>
      </c>
      <c r="NWQ1" s="4" t="s">
        <v>16261</v>
      </c>
      <c r="NWR1" s="4" t="s">
        <v>16262</v>
      </c>
      <c r="NWS1" s="4" t="s">
        <v>16263</v>
      </c>
      <c r="NWT1" s="4" t="s">
        <v>16264</v>
      </c>
      <c r="NWU1" s="4" t="s">
        <v>16265</v>
      </c>
      <c r="NWV1" s="4" t="s">
        <v>16266</v>
      </c>
      <c r="NWW1" s="4" t="s">
        <v>16267</v>
      </c>
      <c r="NWX1" s="4" t="s">
        <v>16268</v>
      </c>
      <c r="NWY1" s="4" t="s">
        <v>16269</v>
      </c>
      <c r="NWZ1" s="4" t="s">
        <v>16270</v>
      </c>
      <c r="NXA1" s="4" t="s">
        <v>16271</v>
      </c>
      <c r="NXB1" s="4" t="s">
        <v>16272</v>
      </c>
      <c r="NXC1" s="4" t="s">
        <v>16273</v>
      </c>
      <c r="NXD1" s="4" t="s">
        <v>16274</v>
      </c>
      <c r="NXE1" s="4" t="s">
        <v>16275</v>
      </c>
      <c r="NXF1" s="4" t="s">
        <v>16276</v>
      </c>
      <c r="NXG1" s="4" t="s">
        <v>16277</v>
      </c>
      <c r="NXH1" s="4" t="s">
        <v>16278</v>
      </c>
      <c r="NXI1" s="4" t="s">
        <v>16279</v>
      </c>
      <c r="NXJ1" s="4" t="s">
        <v>16280</v>
      </c>
      <c r="NXK1" s="4" t="s">
        <v>16281</v>
      </c>
      <c r="NXL1" s="4" t="s">
        <v>16282</v>
      </c>
      <c r="NXM1" s="4" t="s">
        <v>16283</v>
      </c>
      <c r="NXN1" s="4" t="s">
        <v>16284</v>
      </c>
      <c r="NXO1" s="4" t="s">
        <v>16285</v>
      </c>
      <c r="NXP1" s="4" t="s">
        <v>16286</v>
      </c>
      <c r="NXQ1" s="4" t="s">
        <v>16287</v>
      </c>
      <c r="NXR1" s="4" t="s">
        <v>16288</v>
      </c>
      <c r="NXS1" s="4" t="s">
        <v>16289</v>
      </c>
      <c r="NXT1" s="4" t="s">
        <v>16290</v>
      </c>
      <c r="NXU1" s="4" t="s">
        <v>16291</v>
      </c>
      <c r="NXV1" s="4" t="s">
        <v>16292</v>
      </c>
      <c r="NXW1" s="4" t="s">
        <v>16293</v>
      </c>
      <c r="NXX1" s="4" t="s">
        <v>16294</v>
      </c>
      <c r="NXY1" s="4" t="s">
        <v>16295</v>
      </c>
      <c r="NXZ1" s="4" t="s">
        <v>16296</v>
      </c>
      <c r="NYA1" s="4" t="s">
        <v>16297</v>
      </c>
      <c r="NYB1" s="4" t="s">
        <v>16298</v>
      </c>
      <c r="NYC1" s="4" t="s">
        <v>16299</v>
      </c>
      <c r="NYD1" s="4" t="s">
        <v>16300</v>
      </c>
      <c r="NYE1" s="4" t="s">
        <v>16301</v>
      </c>
      <c r="NYF1" s="4" t="s">
        <v>16302</v>
      </c>
      <c r="NYG1" s="4" t="s">
        <v>16303</v>
      </c>
      <c r="NYH1" s="4" t="s">
        <v>16304</v>
      </c>
      <c r="NYI1" s="4" t="s">
        <v>16305</v>
      </c>
      <c r="NYJ1" s="4" t="s">
        <v>16306</v>
      </c>
      <c r="NYK1" s="4" t="s">
        <v>16307</v>
      </c>
      <c r="NYL1" s="4" t="s">
        <v>16308</v>
      </c>
      <c r="NYM1" s="4" t="s">
        <v>16309</v>
      </c>
      <c r="NYN1" s="4" t="s">
        <v>16310</v>
      </c>
      <c r="NYO1" s="4" t="s">
        <v>16311</v>
      </c>
      <c r="NYP1" s="4" t="s">
        <v>16312</v>
      </c>
      <c r="NYQ1" s="4" t="s">
        <v>16313</v>
      </c>
      <c r="NYR1" s="4" t="s">
        <v>16314</v>
      </c>
      <c r="NYS1" s="4" t="s">
        <v>16315</v>
      </c>
      <c r="NYT1" s="4" t="s">
        <v>16316</v>
      </c>
      <c r="NYU1" s="4" t="s">
        <v>16317</v>
      </c>
      <c r="NYV1" s="4" t="s">
        <v>16318</v>
      </c>
      <c r="NYW1" s="4" t="s">
        <v>16319</v>
      </c>
      <c r="NYX1" s="4" t="s">
        <v>16320</v>
      </c>
      <c r="NYY1" s="4" t="s">
        <v>16321</v>
      </c>
      <c r="NYZ1" s="4" t="s">
        <v>16322</v>
      </c>
      <c r="NZA1" s="4" t="s">
        <v>16323</v>
      </c>
      <c r="NZB1" s="4" t="s">
        <v>16324</v>
      </c>
      <c r="NZC1" s="4" t="s">
        <v>16325</v>
      </c>
      <c r="NZD1" s="4" t="s">
        <v>16326</v>
      </c>
      <c r="NZE1" s="4" t="s">
        <v>16327</v>
      </c>
      <c r="NZF1" s="4" t="s">
        <v>16328</v>
      </c>
      <c r="NZG1" s="4" t="s">
        <v>16329</v>
      </c>
      <c r="NZH1" s="4" t="s">
        <v>16330</v>
      </c>
      <c r="NZI1" s="4" t="s">
        <v>16331</v>
      </c>
      <c r="NZJ1" s="4" t="s">
        <v>16332</v>
      </c>
      <c r="NZK1" s="4" t="s">
        <v>16333</v>
      </c>
      <c r="NZL1" s="4" t="s">
        <v>16334</v>
      </c>
      <c r="NZM1" s="4" t="s">
        <v>16335</v>
      </c>
      <c r="NZN1" s="4" t="s">
        <v>16336</v>
      </c>
      <c r="NZO1" s="4" t="s">
        <v>16337</v>
      </c>
      <c r="NZP1" s="4" t="s">
        <v>16338</v>
      </c>
      <c r="NZQ1" s="4" t="s">
        <v>16339</v>
      </c>
      <c r="NZR1" s="4" t="s">
        <v>16340</v>
      </c>
      <c r="NZS1" s="4" t="s">
        <v>16341</v>
      </c>
      <c r="NZT1" s="4" t="s">
        <v>16342</v>
      </c>
      <c r="NZU1" s="4" t="s">
        <v>16343</v>
      </c>
      <c r="NZV1" s="4" t="s">
        <v>16344</v>
      </c>
      <c r="NZW1" s="4" t="s">
        <v>16345</v>
      </c>
      <c r="NZX1" s="4" t="s">
        <v>16346</v>
      </c>
      <c r="NZY1" s="4" t="s">
        <v>16347</v>
      </c>
      <c r="NZZ1" s="4" t="s">
        <v>16348</v>
      </c>
      <c r="OAA1" s="4" t="s">
        <v>16349</v>
      </c>
      <c r="OAB1" s="4" t="s">
        <v>16350</v>
      </c>
      <c r="OAC1" s="4" t="s">
        <v>16351</v>
      </c>
      <c r="OAD1" s="4" t="s">
        <v>16352</v>
      </c>
      <c r="OAE1" s="4" t="s">
        <v>16353</v>
      </c>
      <c r="OAF1" s="4" t="s">
        <v>16354</v>
      </c>
      <c r="OAG1" s="4" t="s">
        <v>16355</v>
      </c>
      <c r="OAH1" s="4" t="s">
        <v>16356</v>
      </c>
      <c r="OAI1" s="4" t="s">
        <v>16357</v>
      </c>
      <c r="OAJ1" s="4" t="s">
        <v>16358</v>
      </c>
      <c r="OAK1" s="4" t="s">
        <v>16359</v>
      </c>
      <c r="OAL1" s="4" t="s">
        <v>16360</v>
      </c>
      <c r="OAM1" s="4" t="s">
        <v>16361</v>
      </c>
      <c r="OAN1" s="4" t="s">
        <v>16362</v>
      </c>
      <c r="OAO1" s="4" t="s">
        <v>16363</v>
      </c>
      <c r="OAP1" s="4" t="s">
        <v>16364</v>
      </c>
      <c r="OAQ1" s="4" t="s">
        <v>16365</v>
      </c>
      <c r="OAR1" s="4" t="s">
        <v>16366</v>
      </c>
      <c r="OAS1" s="4" t="s">
        <v>16367</v>
      </c>
      <c r="OAT1" s="4" t="s">
        <v>16368</v>
      </c>
      <c r="OAU1" s="4" t="s">
        <v>16369</v>
      </c>
      <c r="OAV1" s="4" t="s">
        <v>16370</v>
      </c>
      <c r="OAW1" s="4" t="s">
        <v>16371</v>
      </c>
      <c r="OAX1" s="4" t="s">
        <v>16372</v>
      </c>
      <c r="OAY1" s="4" t="s">
        <v>16373</v>
      </c>
      <c r="OAZ1" s="4" t="s">
        <v>16374</v>
      </c>
      <c r="OBA1" s="4" t="s">
        <v>16375</v>
      </c>
      <c r="OBB1" s="4" t="s">
        <v>16376</v>
      </c>
      <c r="OBC1" s="4" t="s">
        <v>16377</v>
      </c>
      <c r="OBD1" s="4" t="s">
        <v>16378</v>
      </c>
      <c r="OBE1" s="4" t="s">
        <v>16379</v>
      </c>
      <c r="OBF1" s="4" t="s">
        <v>16380</v>
      </c>
      <c r="OBG1" s="4" t="s">
        <v>16381</v>
      </c>
      <c r="OBH1" s="4" t="s">
        <v>16382</v>
      </c>
      <c r="OBI1" s="4" t="s">
        <v>16383</v>
      </c>
      <c r="OBJ1" s="4" t="s">
        <v>16384</v>
      </c>
      <c r="OBK1" s="4" t="s">
        <v>16385</v>
      </c>
      <c r="OBL1" s="4" t="s">
        <v>16386</v>
      </c>
      <c r="OBM1" s="4" t="s">
        <v>16387</v>
      </c>
      <c r="OBN1" s="4" t="s">
        <v>16388</v>
      </c>
      <c r="OBO1" s="4" t="s">
        <v>16389</v>
      </c>
      <c r="OBP1" s="4" t="s">
        <v>16390</v>
      </c>
      <c r="OBQ1" s="4" t="s">
        <v>16391</v>
      </c>
      <c r="OBR1" s="4" t="s">
        <v>16392</v>
      </c>
      <c r="OBS1" s="4" t="s">
        <v>16393</v>
      </c>
      <c r="OBT1" s="4" t="s">
        <v>16394</v>
      </c>
      <c r="OBU1" s="4" t="s">
        <v>16395</v>
      </c>
      <c r="OBV1" s="4" t="s">
        <v>16396</v>
      </c>
      <c r="OBW1" s="4" t="s">
        <v>16397</v>
      </c>
      <c r="OBX1" s="4" t="s">
        <v>16398</v>
      </c>
      <c r="OBY1" s="4" t="s">
        <v>16399</v>
      </c>
      <c r="OBZ1" s="4" t="s">
        <v>16400</v>
      </c>
      <c r="OCA1" s="4" t="s">
        <v>16401</v>
      </c>
      <c r="OCB1" s="4" t="s">
        <v>16402</v>
      </c>
      <c r="OCC1" s="4" t="s">
        <v>16403</v>
      </c>
      <c r="OCD1" s="4" t="s">
        <v>16404</v>
      </c>
      <c r="OCE1" s="4" t="s">
        <v>16405</v>
      </c>
      <c r="OCF1" s="4" t="s">
        <v>16406</v>
      </c>
      <c r="OCG1" s="4" t="s">
        <v>16407</v>
      </c>
      <c r="OCH1" s="4" t="s">
        <v>16408</v>
      </c>
      <c r="OCI1" s="4" t="s">
        <v>16409</v>
      </c>
      <c r="OCJ1" s="4" t="s">
        <v>16410</v>
      </c>
      <c r="OCK1" s="4" t="s">
        <v>16411</v>
      </c>
      <c r="OCL1" s="4" t="s">
        <v>16412</v>
      </c>
      <c r="OCM1" s="4" t="s">
        <v>16413</v>
      </c>
      <c r="OCN1" s="4" t="s">
        <v>16414</v>
      </c>
      <c r="OCO1" s="4" t="s">
        <v>16415</v>
      </c>
      <c r="OCP1" s="4" t="s">
        <v>16416</v>
      </c>
      <c r="OCQ1" s="4" t="s">
        <v>16417</v>
      </c>
      <c r="OCR1" s="4" t="s">
        <v>16418</v>
      </c>
      <c r="OCS1" s="4" t="s">
        <v>16419</v>
      </c>
      <c r="OCT1" s="4" t="s">
        <v>16420</v>
      </c>
      <c r="OCU1" s="4" t="s">
        <v>16421</v>
      </c>
      <c r="OCV1" s="4" t="s">
        <v>16422</v>
      </c>
      <c r="OCW1" s="4" t="s">
        <v>16423</v>
      </c>
      <c r="OCX1" s="4" t="s">
        <v>16424</v>
      </c>
      <c r="OCY1" s="4" t="s">
        <v>16425</v>
      </c>
      <c r="OCZ1" s="4" t="s">
        <v>16426</v>
      </c>
      <c r="ODA1" s="4" t="s">
        <v>16427</v>
      </c>
      <c r="ODB1" s="4" t="s">
        <v>16428</v>
      </c>
      <c r="ODC1" s="4" t="s">
        <v>16429</v>
      </c>
      <c r="ODD1" s="4" t="s">
        <v>16430</v>
      </c>
      <c r="ODE1" s="4" t="s">
        <v>16431</v>
      </c>
      <c r="ODF1" s="4" t="s">
        <v>16432</v>
      </c>
      <c r="ODG1" s="4" t="s">
        <v>16433</v>
      </c>
      <c r="ODH1" s="4" t="s">
        <v>16434</v>
      </c>
      <c r="ODI1" s="4" t="s">
        <v>16435</v>
      </c>
      <c r="ODJ1" s="4" t="s">
        <v>16436</v>
      </c>
      <c r="ODK1" s="4" t="s">
        <v>16437</v>
      </c>
      <c r="ODL1" s="4" t="s">
        <v>16438</v>
      </c>
      <c r="ODM1" s="4" t="s">
        <v>16439</v>
      </c>
      <c r="ODN1" s="4" t="s">
        <v>16440</v>
      </c>
      <c r="ODO1" s="4" t="s">
        <v>16441</v>
      </c>
      <c r="ODP1" s="4" t="s">
        <v>16442</v>
      </c>
      <c r="ODQ1" s="4" t="s">
        <v>16443</v>
      </c>
      <c r="ODR1" s="4" t="s">
        <v>16444</v>
      </c>
      <c r="ODS1" s="4" t="s">
        <v>16445</v>
      </c>
      <c r="ODT1" s="4" t="s">
        <v>16446</v>
      </c>
      <c r="ODU1" s="4" t="s">
        <v>16447</v>
      </c>
      <c r="ODV1" s="4" t="s">
        <v>16448</v>
      </c>
      <c r="ODW1" s="4" t="s">
        <v>16449</v>
      </c>
      <c r="ODX1" s="4" t="s">
        <v>16450</v>
      </c>
      <c r="ODY1" s="4" t="s">
        <v>16451</v>
      </c>
      <c r="ODZ1" s="4" t="s">
        <v>16452</v>
      </c>
      <c r="OEA1" s="4" t="s">
        <v>16453</v>
      </c>
      <c r="OEB1" s="4" t="s">
        <v>16454</v>
      </c>
      <c r="OEC1" s="4" t="s">
        <v>16455</v>
      </c>
      <c r="OED1" s="4" t="s">
        <v>16456</v>
      </c>
      <c r="OEE1" s="4" t="s">
        <v>16457</v>
      </c>
      <c r="OEF1" s="4" t="s">
        <v>16458</v>
      </c>
      <c r="OEG1" s="4" t="s">
        <v>16459</v>
      </c>
      <c r="OEH1" s="4" t="s">
        <v>16460</v>
      </c>
      <c r="OEI1" s="4" t="s">
        <v>16461</v>
      </c>
      <c r="OEJ1" s="4" t="s">
        <v>16462</v>
      </c>
      <c r="OEK1" s="4" t="s">
        <v>16463</v>
      </c>
      <c r="OEL1" s="4" t="s">
        <v>16464</v>
      </c>
      <c r="OEM1" s="4" t="s">
        <v>16465</v>
      </c>
      <c r="OEN1" s="4" t="s">
        <v>16466</v>
      </c>
      <c r="OEO1" s="4" t="s">
        <v>16467</v>
      </c>
      <c r="OEP1" s="4" t="s">
        <v>16468</v>
      </c>
      <c r="OEQ1" s="4" t="s">
        <v>16469</v>
      </c>
      <c r="OER1" s="4" t="s">
        <v>16470</v>
      </c>
      <c r="OES1" s="4" t="s">
        <v>16471</v>
      </c>
      <c r="OET1" s="4" t="s">
        <v>16472</v>
      </c>
      <c r="OEU1" s="4" t="s">
        <v>16473</v>
      </c>
      <c r="OEV1" s="4" t="s">
        <v>16474</v>
      </c>
      <c r="OEW1" s="4" t="s">
        <v>16475</v>
      </c>
      <c r="OEX1" s="4" t="s">
        <v>16476</v>
      </c>
      <c r="OEY1" s="4" t="s">
        <v>16477</v>
      </c>
      <c r="OEZ1" s="4" t="s">
        <v>16478</v>
      </c>
      <c r="OFA1" s="4" t="s">
        <v>16479</v>
      </c>
      <c r="OFB1" s="4" t="s">
        <v>16480</v>
      </c>
      <c r="OFC1" s="4" t="s">
        <v>16481</v>
      </c>
      <c r="OFD1" s="4" t="s">
        <v>16482</v>
      </c>
      <c r="OFE1" s="4" t="s">
        <v>16483</v>
      </c>
      <c r="OFF1" s="4" t="s">
        <v>16484</v>
      </c>
      <c r="OFG1" s="4" t="s">
        <v>16485</v>
      </c>
      <c r="OFH1" s="4" t="s">
        <v>16486</v>
      </c>
      <c r="OFI1" s="4" t="s">
        <v>16487</v>
      </c>
      <c r="OFJ1" s="4" t="s">
        <v>16488</v>
      </c>
      <c r="OFK1" s="4" t="s">
        <v>16489</v>
      </c>
      <c r="OFL1" s="4" t="s">
        <v>16490</v>
      </c>
      <c r="OFM1" s="4" t="s">
        <v>16491</v>
      </c>
      <c r="OFN1" s="4" t="s">
        <v>16492</v>
      </c>
      <c r="OFO1" s="4" t="s">
        <v>16493</v>
      </c>
      <c r="OFP1" s="4" t="s">
        <v>16494</v>
      </c>
      <c r="OFQ1" s="4" t="s">
        <v>16495</v>
      </c>
      <c r="OFR1" s="4" t="s">
        <v>16496</v>
      </c>
      <c r="OFS1" s="4" t="s">
        <v>16497</v>
      </c>
      <c r="OFT1" s="4" t="s">
        <v>16498</v>
      </c>
      <c r="OFU1" s="4" t="s">
        <v>16499</v>
      </c>
      <c r="OFV1" s="4" t="s">
        <v>16500</v>
      </c>
      <c r="OFW1" s="4" t="s">
        <v>16501</v>
      </c>
      <c r="OFX1" s="4" t="s">
        <v>16502</v>
      </c>
      <c r="OFY1" s="4" t="s">
        <v>16503</v>
      </c>
      <c r="OFZ1" s="4" t="s">
        <v>16504</v>
      </c>
      <c r="OGA1" s="4" t="s">
        <v>16505</v>
      </c>
      <c r="OGB1" s="4" t="s">
        <v>16506</v>
      </c>
      <c r="OGC1" s="4" t="s">
        <v>16507</v>
      </c>
      <c r="OGD1" s="4" t="s">
        <v>16508</v>
      </c>
      <c r="OGE1" s="4" t="s">
        <v>16509</v>
      </c>
      <c r="OGF1" s="4" t="s">
        <v>16510</v>
      </c>
      <c r="OGG1" s="4" t="s">
        <v>16511</v>
      </c>
      <c r="OGH1" s="4" t="s">
        <v>16512</v>
      </c>
      <c r="OGI1" s="4" t="s">
        <v>16513</v>
      </c>
      <c r="OGJ1" s="4" t="s">
        <v>16514</v>
      </c>
      <c r="OGK1" s="4" t="s">
        <v>16515</v>
      </c>
      <c r="OGL1" s="4" t="s">
        <v>16516</v>
      </c>
      <c r="OGM1" s="4" t="s">
        <v>16517</v>
      </c>
      <c r="OGN1" s="4" t="s">
        <v>16518</v>
      </c>
      <c r="OGO1" s="4" t="s">
        <v>16519</v>
      </c>
      <c r="OGP1" s="4" t="s">
        <v>16520</v>
      </c>
      <c r="OGQ1" s="4" t="s">
        <v>16521</v>
      </c>
      <c r="OGR1" s="4" t="s">
        <v>16522</v>
      </c>
      <c r="OGS1" s="4" t="s">
        <v>16523</v>
      </c>
      <c r="OGT1" s="4" t="s">
        <v>16524</v>
      </c>
      <c r="OGU1" s="4" t="s">
        <v>16525</v>
      </c>
      <c r="OGV1" s="4" t="s">
        <v>16526</v>
      </c>
      <c r="OGW1" s="4" t="s">
        <v>16527</v>
      </c>
      <c r="OGX1" s="4" t="s">
        <v>16528</v>
      </c>
      <c r="OGY1" s="4" t="s">
        <v>16529</v>
      </c>
      <c r="OGZ1" s="4" t="s">
        <v>16530</v>
      </c>
      <c r="OHA1" s="4" t="s">
        <v>16531</v>
      </c>
      <c r="OHB1" s="4" t="s">
        <v>16532</v>
      </c>
      <c r="OHC1" s="4" t="s">
        <v>16533</v>
      </c>
      <c r="OHD1" s="4" t="s">
        <v>16534</v>
      </c>
      <c r="OHE1" s="4" t="s">
        <v>16535</v>
      </c>
      <c r="OHF1" s="4" t="s">
        <v>16536</v>
      </c>
      <c r="OHG1" s="4" t="s">
        <v>16537</v>
      </c>
      <c r="OHH1" s="4" t="s">
        <v>16538</v>
      </c>
      <c r="OHI1" s="4" t="s">
        <v>16539</v>
      </c>
      <c r="OHJ1" s="4" t="s">
        <v>16540</v>
      </c>
      <c r="OHK1" s="4" t="s">
        <v>16541</v>
      </c>
      <c r="OHL1" s="4" t="s">
        <v>16542</v>
      </c>
      <c r="OHM1" s="4" t="s">
        <v>16543</v>
      </c>
      <c r="OHN1" s="4" t="s">
        <v>16544</v>
      </c>
      <c r="OHO1" s="4" t="s">
        <v>16545</v>
      </c>
      <c r="OHP1" s="4" t="s">
        <v>16546</v>
      </c>
      <c r="OHQ1" s="4" t="s">
        <v>16547</v>
      </c>
      <c r="OHR1" s="4" t="s">
        <v>16548</v>
      </c>
      <c r="OHS1" s="4" t="s">
        <v>16549</v>
      </c>
      <c r="OHT1" s="4" t="s">
        <v>16550</v>
      </c>
      <c r="OHU1" s="4" t="s">
        <v>16551</v>
      </c>
      <c r="OHV1" s="4" t="s">
        <v>16552</v>
      </c>
      <c r="OHW1" s="4" t="s">
        <v>16553</v>
      </c>
      <c r="OHX1" s="4" t="s">
        <v>16554</v>
      </c>
      <c r="OHY1" s="4" t="s">
        <v>16555</v>
      </c>
      <c r="OHZ1" s="4" t="s">
        <v>16556</v>
      </c>
      <c r="OIA1" s="4" t="s">
        <v>16557</v>
      </c>
      <c r="OIB1" s="4" t="s">
        <v>16558</v>
      </c>
      <c r="OIC1" s="4" t="s">
        <v>16559</v>
      </c>
      <c r="OID1" s="4" t="s">
        <v>16560</v>
      </c>
      <c r="OIE1" s="4" t="s">
        <v>16561</v>
      </c>
      <c r="OIF1" s="4" t="s">
        <v>16562</v>
      </c>
      <c r="OIG1" s="4" t="s">
        <v>16563</v>
      </c>
      <c r="OIH1" s="4" t="s">
        <v>16564</v>
      </c>
      <c r="OII1" s="4" t="s">
        <v>16565</v>
      </c>
      <c r="OIJ1" s="4" t="s">
        <v>16566</v>
      </c>
      <c r="OIK1" s="4" t="s">
        <v>16567</v>
      </c>
      <c r="OIL1" s="4" t="s">
        <v>16568</v>
      </c>
      <c r="OIM1" s="4" t="s">
        <v>16569</v>
      </c>
      <c r="OIN1" s="4" t="s">
        <v>16570</v>
      </c>
      <c r="OIO1" s="4" t="s">
        <v>16571</v>
      </c>
      <c r="OIP1" s="4" t="s">
        <v>16572</v>
      </c>
      <c r="OIQ1" s="4" t="s">
        <v>16573</v>
      </c>
      <c r="OIR1" s="4" t="s">
        <v>16574</v>
      </c>
      <c r="OIS1" s="4" t="s">
        <v>16575</v>
      </c>
      <c r="OIT1" s="4" t="s">
        <v>16576</v>
      </c>
      <c r="OIU1" s="4" t="s">
        <v>16577</v>
      </c>
      <c r="OIV1" s="4" t="s">
        <v>16578</v>
      </c>
      <c r="OIW1" s="4" t="s">
        <v>16579</v>
      </c>
      <c r="OIX1" s="4" t="s">
        <v>16580</v>
      </c>
      <c r="OIY1" s="4" t="s">
        <v>16581</v>
      </c>
      <c r="OIZ1" s="4" t="s">
        <v>16582</v>
      </c>
      <c r="OJA1" s="4" t="s">
        <v>16583</v>
      </c>
      <c r="OJB1" s="4" t="s">
        <v>16584</v>
      </c>
      <c r="OJC1" s="4" t="s">
        <v>16585</v>
      </c>
      <c r="OJD1" s="4" t="s">
        <v>16586</v>
      </c>
      <c r="OJE1" s="4" t="s">
        <v>16587</v>
      </c>
      <c r="OJF1" s="4" t="s">
        <v>16588</v>
      </c>
      <c r="OJG1" s="4" t="s">
        <v>16589</v>
      </c>
      <c r="OJH1" s="4" t="s">
        <v>16590</v>
      </c>
      <c r="OJI1" s="4" t="s">
        <v>16591</v>
      </c>
      <c r="OJJ1" s="4" t="s">
        <v>16592</v>
      </c>
      <c r="OJK1" s="4" t="s">
        <v>16593</v>
      </c>
      <c r="OJL1" s="4" t="s">
        <v>16594</v>
      </c>
      <c r="OJM1" s="4" t="s">
        <v>16595</v>
      </c>
      <c r="OJN1" s="4" t="s">
        <v>16596</v>
      </c>
      <c r="OJO1" s="4" t="s">
        <v>16597</v>
      </c>
      <c r="OJP1" s="4" t="s">
        <v>16598</v>
      </c>
      <c r="OJQ1" s="4" t="s">
        <v>16599</v>
      </c>
      <c r="OJR1" s="4" t="s">
        <v>16600</v>
      </c>
      <c r="OJS1" s="4" t="s">
        <v>16601</v>
      </c>
      <c r="OJT1" s="4" t="s">
        <v>16602</v>
      </c>
      <c r="OJU1" s="4" t="s">
        <v>16603</v>
      </c>
      <c r="OJV1" s="4" t="s">
        <v>16604</v>
      </c>
      <c r="OJW1" s="4" t="s">
        <v>16605</v>
      </c>
      <c r="OJX1" s="4" t="s">
        <v>16606</v>
      </c>
      <c r="OJY1" s="4" t="s">
        <v>16607</v>
      </c>
      <c r="OJZ1" s="4" t="s">
        <v>16608</v>
      </c>
      <c r="OKA1" s="4" t="s">
        <v>16609</v>
      </c>
      <c r="OKB1" s="4" t="s">
        <v>16610</v>
      </c>
      <c r="OKC1" s="4" t="s">
        <v>16611</v>
      </c>
      <c r="OKD1" s="4" t="s">
        <v>16612</v>
      </c>
      <c r="OKE1" s="4" t="s">
        <v>16613</v>
      </c>
      <c r="OKF1" s="4" t="s">
        <v>16614</v>
      </c>
      <c r="OKG1" s="4" t="s">
        <v>16615</v>
      </c>
      <c r="OKH1" s="4" t="s">
        <v>16616</v>
      </c>
      <c r="OKI1" s="4" t="s">
        <v>16617</v>
      </c>
      <c r="OKJ1" s="4" t="s">
        <v>16618</v>
      </c>
      <c r="OKK1" s="4" t="s">
        <v>16619</v>
      </c>
      <c r="OKL1" s="4" t="s">
        <v>16620</v>
      </c>
      <c r="OKM1" s="4" t="s">
        <v>16621</v>
      </c>
      <c r="OKN1" s="4" t="s">
        <v>16622</v>
      </c>
      <c r="OKO1" s="4" t="s">
        <v>16623</v>
      </c>
      <c r="OKP1" s="4" t="s">
        <v>16624</v>
      </c>
      <c r="OKQ1" s="4" t="s">
        <v>16625</v>
      </c>
      <c r="OKR1" s="4" t="s">
        <v>16626</v>
      </c>
      <c r="OKS1" s="4" t="s">
        <v>16627</v>
      </c>
      <c r="OKT1" s="4" t="s">
        <v>16628</v>
      </c>
      <c r="OKU1" s="4" t="s">
        <v>16629</v>
      </c>
      <c r="OKV1" s="4" t="s">
        <v>16630</v>
      </c>
      <c r="OKW1" s="4" t="s">
        <v>16631</v>
      </c>
      <c r="OKX1" s="4" t="s">
        <v>16632</v>
      </c>
      <c r="OKY1" s="4" t="s">
        <v>16633</v>
      </c>
      <c r="OKZ1" s="4" t="s">
        <v>16634</v>
      </c>
      <c r="OLA1" s="4" t="s">
        <v>16635</v>
      </c>
      <c r="OLB1" s="4" t="s">
        <v>16636</v>
      </c>
      <c r="OLC1" s="4" t="s">
        <v>16637</v>
      </c>
      <c r="OLD1" s="4" t="s">
        <v>16638</v>
      </c>
      <c r="OLE1" s="4" t="s">
        <v>16639</v>
      </c>
      <c r="OLF1" s="4" t="s">
        <v>16640</v>
      </c>
      <c r="OLG1" s="4" t="s">
        <v>16641</v>
      </c>
      <c r="OLH1" s="4" t="s">
        <v>16642</v>
      </c>
      <c r="OLI1" s="4" t="s">
        <v>16643</v>
      </c>
      <c r="OLJ1" s="4" t="s">
        <v>16644</v>
      </c>
      <c r="OLK1" s="4" t="s">
        <v>16645</v>
      </c>
      <c r="OLL1" s="4" t="s">
        <v>16646</v>
      </c>
      <c r="OLM1" s="4" t="s">
        <v>16647</v>
      </c>
      <c r="OLN1" s="4" t="s">
        <v>16648</v>
      </c>
      <c r="OLO1" s="4" t="s">
        <v>16649</v>
      </c>
      <c r="OLP1" s="4" t="s">
        <v>16650</v>
      </c>
      <c r="OLQ1" s="4" t="s">
        <v>16651</v>
      </c>
      <c r="OLR1" s="4" t="s">
        <v>16652</v>
      </c>
      <c r="OLS1" s="4" t="s">
        <v>16653</v>
      </c>
      <c r="OLT1" s="4" t="s">
        <v>16654</v>
      </c>
      <c r="OLU1" s="4" t="s">
        <v>16655</v>
      </c>
      <c r="OLV1" s="4" t="s">
        <v>16656</v>
      </c>
      <c r="OLW1" s="4" t="s">
        <v>16657</v>
      </c>
      <c r="OLX1" s="4" t="s">
        <v>16658</v>
      </c>
      <c r="OLY1" s="4" t="s">
        <v>16659</v>
      </c>
      <c r="OLZ1" s="4" t="s">
        <v>16660</v>
      </c>
      <c r="OMA1" s="4" t="s">
        <v>16661</v>
      </c>
      <c r="OMB1" s="4" t="s">
        <v>16662</v>
      </c>
      <c r="OMC1" s="4" t="s">
        <v>16663</v>
      </c>
      <c r="OMD1" s="4" t="s">
        <v>16664</v>
      </c>
      <c r="OME1" s="4" t="s">
        <v>16665</v>
      </c>
      <c r="OMF1" s="4" t="s">
        <v>16666</v>
      </c>
      <c r="OMG1" s="4" t="s">
        <v>16667</v>
      </c>
      <c r="OMH1" s="4" t="s">
        <v>16668</v>
      </c>
      <c r="OMI1" s="4" t="s">
        <v>16669</v>
      </c>
      <c r="OMJ1" s="4" t="s">
        <v>16670</v>
      </c>
      <c r="OMK1" s="4" t="s">
        <v>16671</v>
      </c>
      <c r="OML1" s="4" t="s">
        <v>16672</v>
      </c>
      <c r="OMM1" s="4" t="s">
        <v>16673</v>
      </c>
      <c r="OMN1" s="4" t="s">
        <v>16674</v>
      </c>
      <c r="OMO1" s="4" t="s">
        <v>16675</v>
      </c>
      <c r="OMP1" s="4" t="s">
        <v>16676</v>
      </c>
      <c r="OMQ1" s="4" t="s">
        <v>16677</v>
      </c>
      <c r="OMR1" s="4" t="s">
        <v>16678</v>
      </c>
      <c r="OMS1" s="4" t="s">
        <v>16679</v>
      </c>
      <c r="OMT1" s="4" t="s">
        <v>16680</v>
      </c>
      <c r="OMU1" s="4" t="s">
        <v>16681</v>
      </c>
      <c r="OMV1" s="4" t="s">
        <v>16682</v>
      </c>
      <c r="OMW1" s="4" t="s">
        <v>16683</v>
      </c>
      <c r="OMX1" s="4" t="s">
        <v>16684</v>
      </c>
      <c r="OMY1" s="4" t="s">
        <v>16685</v>
      </c>
      <c r="OMZ1" s="4" t="s">
        <v>16686</v>
      </c>
      <c r="ONA1" s="4" t="s">
        <v>16687</v>
      </c>
      <c r="ONB1" s="4" t="s">
        <v>16688</v>
      </c>
      <c r="ONC1" s="4" t="s">
        <v>16689</v>
      </c>
      <c r="OND1" s="4" t="s">
        <v>16690</v>
      </c>
      <c r="ONE1" s="4" t="s">
        <v>16691</v>
      </c>
      <c r="ONF1" s="4" t="s">
        <v>16692</v>
      </c>
      <c r="ONG1" s="4" t="s">
        <v>16693</v>
      </c>
      <c r="ONH1" s="4" t="s">
        <v>16694</v>
      </c>
      <c r="ONI1" s="4" t="s">
        <v>16695</v>
      </c>
      <c r="ONJ1" s="4" t="s">
        <v>16696</v>
      </c>
      <c r="ONK1" s="4" t="s">
        <v>16697</v>
      </c>
      <c r="ONL1" s="4" t="s">
        <v>16698</v>
      </c>
      <c r="ONM1" s="4" t="s">
        <v>16699</v>
      </c>
      <c r="ONN1" s="4" t="s">
        <v>16700</v>
      </c>
      <c r="ONO1" s="4" t="s">
        <v>16701</v>
      </c>
      <c r="ONP1" s="4" t="s">
        <v>16702</v>
      </c>
      <c r="ONQ1" s="4" t="s">
        <v>16703</v>
      </c>
      <c r="ONR1" s="4" t="s">
        <v>16704</v>
      </c>
      <c r="ONS1" s="4" t="s">
        <v>16705</v>
      </c>
      <c r="ONT1" s="4" t="s">
        <v>16706</v>
      </c>
      <c r="ONU1" s="4" t="s">
        <v>16707</v>
      </c>
      <c r="ONV1" s="4" t="s">
        <v>16708</v>
      </c>
      <c r="ONW1" s="4" t="s">
        <v>16709</v>
      </c>
      <c r="ONX1" s="4" t="s">
        <v>16710</v>
      </c>
      <c r="ONY1" s="4" t="s">
        <v>16711</v>
      </c>
      <c r="ONZ1" s="4" t="s">
        <v>16712</v>
      </c>
      <c r="OOA1" s="4" t="s">
        <v>16713</v>
      </c>
      <c r="OOB1" s="4" t="s">
        <v>16714</v>
      </c>
      <c r="OOC1" s="4" t="s">
        <v>16715</v>
      </c>
      <c r="OOD1" s="4" t="s">
        <v>16716</v>
      </c>
      <c r="OOE1" s="4" t="s">
        <v>16717</v>
      </c>
      <c r="OOF1" s="4" t="s">
        <v>16718</v>
      </c>
      <c r="OOG1" s="4" t="s">
        <v>16719</v>
      </c>
      <c r="OOH1" s="4" t="s">
        <v>16720</v>
      </c>
      <c r="OOI1" s="4" t="s">
        <v>16721</v>
      </c>
      <c r="OOJ1" s="4" t="s">
        <v>16722</v>
      </c>
      <c r="OOK1" s="4" t="s">
        <v>16723</v>
      </c>
      <c r="OOL1" s="4" t="s">
        <v>16724</v>
      </c>
      <c r="OOM1" s="4" t="s">
        <v>16725</v>
      </c>
      <c r="OON1" s="4" t="s">
        <v>16726</v>
      </c>
      <c r="OOO1" s="4" t="s">
        <v>16727</v>
      </c>
      <c r="OOP1" s="4" t="s">
        <v>16728</v>
      </c>
      <c r="OOQ1" s="4" t="s">
        <v>16729</v>
      </c>
      <c r="OOR1" s="4" t="s">
        <v>16730</v>
      </c>
      <c r="OOS1" s="4" t="s">
        <v>16731</v>
      </c>
      <c r="OOT1" s="4" t="s">
        <v>16732</v>
      </c>
      <c r="OOU1" s="4" t="s">
        <v>16733</v>
      </c>
      <c r="OOV1" s="4" t="s">
        <v>16734</v>
      </c>
      <c r="OOW1" s="4" t="s">
        <v>16735</v>
      </c>
      <c r="OOX1" s="4" t="s">
        <v>16736</v>
      </c>
      <c r="OOY1" s="4" t="s">
        <v>16737</v>
      </c>
      <c r="OOZ1" s="4" t="s">
        <v>16738</v>
      </c>
      <c r="OPA1" s="4" t="s">
        <v>16739</v>
      </c>
      <c r="OPB1" s="4" t="s">
        <v>16740</v>
      </c>
      <c r="OPC1" s="4" t="s">
        <v>16741</v>
      </c>
      <c r="OPD1" s="4" t="s">
        <v>16742</v>
      </c>
      <c r="OPE1" s="4" t="s">
        <v>16743</v>
      </c>
      <c r="OPF1" s="4" t="s">
        <v>16744</v>
      </c>
      <c r="OPG1" s="4" t="s">
        <v>16745</v>
      </c>
      <c r="OPH1" s="4" t="s">
        <v>16746</v>
      </c>
      <c r="OPI1" s="4" t="s">
        <v>16747</v>
      </c>
      <c r="OPJ1" s="4" t="s">
        <v>16748</v>
      </c>
      <c r="OPK1" s="4" t="s">
        <v>16749</v>
      </c>
      <c r="OPL1" s="4" t="s">
        <v>16750</v>
      </c>
      <c r="OPM1" s="4" t="s">
        <v>16751</v>
      </c>
      <c r="OPN1" s="4" t="s">
        <v>16752</v>
      </c>
      <c r="OPO1" s="4" t="s">
        <v>16753</v>
      </c>
      <c r="OPP1" s="4" t="s">
        <v>16754</v>
      </c>
      <c r="OPQ1" s="4" t="s">
        <v>16755</v>
      </c>
      <c r="OPR1" s="4" t="s">
        <v>16756</v>
      </c>
      <c r="OPS1" s="4" t="s">
        <v>16757</v>
      </c>
      <c r="OPT1" s="4" t="s">
        <v>16758</v>
      </c>
      <c r="OPU1" s="4" t="s">
        <v>16759</v>
      </c>
      <c r="OPV1" s="4" t="s">
        <v>16760</v>
      </c>
      <c r="OPW1" s="4" t="s">
        <v>16761</v>
      </c>
      <c r="OPX1" s="4" t="s">
        <v>16762</v>
      </c>
      <c r="OPY1" s="4" t="s">
        <v>16763</v>
      </c>
      <c r="OPZ1" s="4" t="s">
        <v>16764</v>
      </c>
      <c r="OQA1" s="4" t="s">
        <v>16765</v>
      </c>
      <c r="OQB1" s="4" t="s">
        <v>16766</v>
      </c>
      <c r="OQC1" s="4" t="s">
        <v>16767</v>
      </c>
      <c r="OQD1" s="4" t="s">
        <v>16768</v>
      </c>
      <c r="OQE1" s="4" t="s">
        <v>16769</v>
      </c>
      <c r="OQF1" s="4" t="s">
        <v>16770</v>
      </c>
      <c r="OQG1" s="4" t="s">
        <v>16771</v>
      </c>
      <c r="OQH1" s="4" t="s">
        <v>16772</v>
      </c>
      <c r="OQI1" s="4" t="s">
        <v>16773</v>
      </c>
      <c r="OQJ1" s="4" t="s">
        <v>16774</v>
      </c>
      <c r="OQK1" s="4" t="s">
        <v>16775</v>
      </c>
      <c r="OQL1" s="4" t="s">
        <v>16776</v>
      </c>
      <c r="OQM1" s="4" t="s">
        <v>16777</v>
      </c>
      <c r="OQN1" s="4" t="s">
        <v>16778</v>
      </c>
      <c r="OQO1" s="4" t="s">
        <v>16779</v>
      </c>
      <c r="OQP1" s="4" t="s">
        <v>16780</v>
      </c>
      <c r="OQQ1" s="4" t="s">
        <v>16781</v>
      </c>
      <c r="OQR1" s="4" t="s">
        <v>16782</v>
      </c>
      <c r="OQS1" s="4" t="s">
        <v>16783</v>
      </c>
      <c r="OQT1" s="4" t="s">
        <v>16784</v>
      </c>
      <c r="OQU1" s="4" t="s">
        <v>16785</v>
      </c>
      <c r="OQV1" s="4" t="s">
        <v>16786</v>
      </c>
      <c r="OQW1" s="4" t="s">
        <v>16787</v>
      </c>
      <c r="OQX1" s="4" t="s">
        <v>16788</v>
      </c>
      <c r="OQY1" s="4" t="s">
        <v>16789</v>
      </c>
      <c r="OQZ1" s="4" t="s">
        <v>16790</v>
      </c>
      <c r="ORA1" s="4" t="s">
        <v>16791</v>
      </c>
      <c r="ORB1" s="4" t="s">
        <v>16792</v>
      </c>
      <c r="ORC1" s="4" t="s">
        <v>16793</v>
      </c>
      <c r="ORD1" s="4" t="s">
        <v>16794</v>
      </c>
      <c r="ORE1" s="4" t="s">
        <v>16795</v>
      </c>
      <c r="ORF1" s="4" t="s">
        <v>16796</v>
      </c>
      <c r="ORG1" s="4" t="s">
        <v>16797</v>
      </c>
      <c r="ORH1" s="4" t="s">
        <v>16798</v>
      </c>
      <c r="ORI1" s="4" t="s">
        <v>16799</v>
      </c>
      <c r="ORJ1" s="4" t="s">
        <v>16800</v>
      </c>
      <c r="ORK1" s="4" t="s">
        <v>16801</v>
      </c>
      <c r="ORL1" s="4" t="s">
        <v>16802</v>
      </c>
      <c r="ORM1" s="4" t="s">
        <v>16803</v>
      </c>
      <c r="ORN1" s="4" t="s">
        <v>16804</v>
      </c>
      <c r="ORO1" s="4" t="s">
        <v>16805</v>
      </c>
      <c r="ORP1" s="4" t="s">
        <v>16806</v>
      </c>
      <c r="ORQ1" s="4" t="s">
        <v>16807</v>
      </c>
      <c r="ORR1" s="4" t="s">
        <v>16808</v>
      </c>
      <c r="ORS1" s="4" t="s">
        <v>16809</v>
      </c>
      <c r="ORT1" s="4" t="s">
        <v>16810</v>
      </c>
      <c r="ORU1" s="4" t="s">
        <v>16811</v>
      </c>
      <c r="ORV1" s="4" t="s">
        <v>16812</v>
      </c>
      <c r="ORW1" s="4" t="s">
        <v>16813</v>
      </c>
      <c r="ORX1" s="4" t="s">
        <v>16814</v>
      </c>
      <c r="ORY1" s="4" t="s">
        <v>16815</v>
      </c>
      <c r="ORZ1" s="4" t="s">
        <v>16816</v>
      </c>
      <c r="OSA1" s="4" t="s">
        <v>16817</v>
      </c>
      <c r="OSB1" s="4" t="s">
        <v>16818</v>
      </c>
      <c r="OSC1" s="4" t="s">
        <v>16819</v>
      </c>
      <c r="OSD1" s="4" t="s">
        <v>16820</v>
      </c>
      <c r="OSE1" s="4" t="s">
        <v>16821</v>
      </c>
      <c r="OSF1" s="4" t="s">
        <v>16822</v>
      </c>
      <c r="OSG1" s="4" t="s">
        <v>16823</v>
      </c>
      <c r="OSH1" s="4" t="s">
        <v>16824</v>
      </c>
      <c r="OSI1" s="4" t="s">
        <v>16825</v>
      </c>
      <c r="OSJ1" s="4" t="s">
        <v>16826</v>
      </c>
      <c r="OSK1" s="4" t="s">
        <v>16827</v>
      </c>
      <c r="OSL1" s="4" t="s">
        <v>16828</v>
      </c>
      <c r="OSM1" s="4" t="s">
        <v>16829</v>
      </c>
      <c r="OSN1" s="4" t="s">
        <v>16830</v>
      </c>
      <c r="OSO1" s="4" t="s">
        <v>16831</v>
      </c>
      <c r="OSP1" s="4" t="s">
        <v>16832</v>
      </c>
      <c r="OSQ1" s="4" t="s">
        <v>16833</v>
      </c>
      <c r="OSR1" s="4" t="s">
        <v>16834</v>
      </c>
      <c r="OSS1" s="4" t="s">
        <v>16835</v>
      </c>
      <c r="OST1" s="4" t="s">
        <v>16836</v>
      </c>
      <c r="OSU1" s="4" t="s">
        <v>16837</v>
      </c>
      <c r="OSV1" s="4" t="s">
        <v>16838</v>
      </c>
      <c r="OSW1" s="4" t="s">
        <v>16839</v>
      </c>
      <c r="OSX1" s="4" t="s">
        <v>16840</v>
      </c>
      <c r="OSY1" s="4" t="s">
        <v>16841</v>
      </c>
      <c r="OSZ1" s="4" t="s">
        <v>16842</v>
      </c>
      <c r="OTA1" s="4" t="s">
        <v>16843</v>
      </c>
      <c r="OTB1" s="4" t="s">
        <v>16844</v>
      </c>
      <c r="OTC1" s="4" t="s">
        <v>16845</v>
      </c>
      <c r="OTD1" s="4" t="s">
        <v>16846</v>
      </c>
      <c r="OTE1" s="4" t="s">
        <v>16847</v>
      </c>
      <c r="OTF1" s="4" t="s">
        <v>16848</v>
      </c>
      <c r="OTG1" s="4" t="s">
        <v>16849</v>
      </c>
      <c r="OTH1" s="4" t="s">
        <v>16850</v>
      </c>
      <c r="OTI1" s="4" t="s">
        <v>16851</v>
      </c>
      <c r="OTJ1" s="4" t="s">
        <v>16852</v>
      </c>
      <c r="OTK1" s="4" t="s">
        <v>16853</v>
      </c>
      <c r="OTL1" s="4" t="s">
        <v>16854</v>
      </c>
      <c r="OTM1" s="4" t="s">
        <v>16855</v>
      </c>
      <c r="OTN1" s="4" t="s">
        <v>16856</v>
      </c>
      <c r="OTO1" s="4" t="s">
        <v>16857</v>
      </c>
      <c r="OTP1" s="4" t="s">
        <v>16858</v>
      </c>
      <c r="OTQ1" s="4" t="s">
        <v>16859</v>
      </c>
      <c r="OTR1" s="4" t="s">
        <v>16860</v>
      </c>
      <c r="OTS1" s="4" t="s">
        <v>16861</v>
      </c>
      <c r="OTT1" s="4" t="s">
        <v>16862</v>
      </c>
      <c r="OTU1" s="4" t="s">
        <v>16863</v>
      </c>
      <c r="OTV1" s="4" t="s">
        <v>16864</v>
      </c>
      <c r="OTW1" s="4" t="s">
        <v>16865</v>
      </c>
      <c r="OTX1" s="4" t="s">
        <v>16866</v>
      </c>
      <c r="OTY1" s="4" t="s">
        <v>16867</v>
      </c>
      <c r="OTZ1" s="4" t="s">
        <v>16868</v>
      </c>
      <c r="OUA1" s="4" t="s">
        <v>16869</v>
      </c>
      <c r="OUB1" s="4" t="s">
        <v>16870</v>
      </c>
      <c r="OUC1" s="4" t="s">
        <v>16871</v>
      </c>
      <c r="OUD1" s="4" t="s">
        <v>16872</v>
      </c>
      <c r="OUE1" s="4" t="s">
        <v>16873</v>
      </c>
      <c r="OUF1" s="4" t="s">
        <v>16874</v>
      </c>
      <c r="OUG1" s="4" t="s">
        <v>16875</v>
      </c>
      <c r="OUH1" s="4" t="s">
        <v>16876</v>
      </c>
      <c r="OUI1" s="4" t="s">
        <v>16877</v>
      </c>
      <c r="OUJ1" s="4" t="s">
        <v>16878</v>
      </c>
      <c r="OUK1" s="4" t="s">
        <v>16879</v>
      </c>
      <c r="OUL1" s="4" t="s">
        <v>16880</v>
      </c>
      <c r="OUM1" s="4" t="s">
        <v>16881</v>
      </c>
      <c r="OUN1" s="4" t="s">
        <v>16882</v>
      </c>
      <c r="OUO1" s="4" t="s">
        <v>16883</v>
      </c>
      <c r="OUP1" s="4" t="s">
        <v>16884</v>
      </c>
      <c r="OUQ1" s="4" t="s">
        <v>16885</v>
      </c>
      <c r="OUR1" s="4" t="s">
        <v>16886</v>
      </c>
      <c r="OUS1" s="4" t="s">
        <v>16887</v>
      </c>
      <c r="OUT1" s="4" t="s">
        <v>16888</v>
      </c>
      <c r="OUU1" s="4" t="s">
        <v>16889</v>
      </c>
      <c r="OUV1" s="4" t="s">
        <v>16890</v>
      </c>
      <c r="OUW1" s="4" t="s">
        <v>16891</v>
      </c>
      <c r="OUX1" s="4" t="s">
        <v>16892</v>
      </c>
      <c r="OUY1" s="4" t="s">
        <v>16893</v>
      </c>
      <c r="OUZ1" s="4" t="s">
        <v>16894</v>
      </c>
      <c r="OVA1" s="4" t="s">
        <v>16895</v>
      </c>
      <c r="OVB1" s="4" t="s">
        <v>16896</v>
      </c>
      <c r="OVC1" s="4" t="s">
        <v>16897</v>
      </c>
      <c r="OVD1" s="4" t="s">
        <v>16898</v>
      </c>
      <c r="OVE1" s="4" t="s">
        <v>16899</v>
      </c>
      <c r="OVF1" s="4" t="s">
        <v>16900</v>
      </c>
      <c r="OVG1" s="4" t="s">
        <v>16901</v>
      </c>
      <c r="OVH1" s="4" t="s">
        <v>16902</v>
      </c>
      <c r="OVI1" s="4" t="s">
        <v>16903</v>
      </c>
      <c r="OVJ1" s="4" t="s">
        <v>16904</v>
      </c>
      <c r="OVK1" s="4" t="s">
        <v>16905</v>
      </c>
      <c r="OVL1" s="4" t="s">
        <v>16906</v>
      </c>
      <c r="OVM1" s="4" t="s">
        <v>16907</v>
      </c>
      <c r="OVN1" s="4" t="s">
        <v>16908</v>
      </c>
      <c r="OVO1" s="4" t="s">
        <v>16909</v>
      </c>
      <c r="OVP1" s="4" t="s">
        <v>16910</v>
      </c>
      <c r="OVQ1" s="4" t="s">
        <v>16911</v>
      </c>
      <c r="OVR1" s="4" t="s">
        <v>16912</v>
      </c>
      <c r="OVS1" s="4" t="s">
        <v>16913</v>
      </c>
      <c r="OVT1" s="4" t="s">
        <v>16914</v>
      </c>
      <c r="OVU1" s="4" t="s">
        <v>16915</v>
      </c>
      <c r="OVV1" s="4" t="s">
        <v>16916</v>
      </c>
      <c r="OVW1" s="4" t="s">
        <v>16917</v>
      </c>
      <c r="OVX1" s="4" t="s">
        <v>16918</v>
      </c>
      <c r="OVY1" s="4" t="s">
        <v>16919</v>
      </c>
      <c r="OVZ1" s="4" t="s">
        <v>16920</v>
      </c>
      <c r="OWA1" s="4" t="s">
        <v>16921</v>
      </c>
      <c r="OWB1" s="4" t="s">
        <v>16922</v>
      </c>
      <c r="OWC1" s="4" t="s">
        <v>16923</v>
      </c>
      <c r="OWD1" s="4" t="s">
        <v>16924</v>
      </c>
      <c r="OWE1" s="4" t="s">
        <v>16925</v>
      </c>
      <c r="OWF1" s="4" t="s">
        <v>16926</v>
      </c>
      <c r="OWG1" s="4" t="s">
        <v>16927</v>
      </c>
      <c r="OWH1" s="4" t="s">
        <v>16928</v>
      </c>
      <c r="OWI1" s="4" t="s">
        <v>16929</v>
      </c>
      <c r="OWJ1" s="4" t="s">
        <v>16930</v>
      </c>
      <c r="OWK1" s="4" t="s">
        <v>16931</v>
      </c>
      <c r="OWL1" s="4" t="s">
        <v>16932</v>
      </c>
      <c r="OWM1" s="4" t="s">
        <v>16933</v>
      </c>
      <c r="OWN1" s="4" t="s">
        <v>16934</v>
      </c>
      <c r="OWO1" s="4" t="s">
        <v>16935</v>
      </c>
      <c r="OWP1" s="4" t="s">
        <v>16936</v>
      </c>
      <c r="OWQ1" s="4" t="s">
        <v>16937</v>
      </c>
      <c r="OWR1" s="4" t="s">
        <v>16938</v>
      </c>
      <c r="OWS1" s="4" t="s">
        <v>16939</v>
      </c>
      <c r="OWT1" s="4" t="s">
        <v>16940</v>
      </c>
      <c r="OWU1" s="4" t="s">
        <v>16941</v>
      </c>
      <c r="OWV1" s="4" t="s">
        <v>16942</v>
      </c>
      <c r="OWW1" s="4" t="s">
        <v>16943</v>
      </c>
      <c r="OWX1" s="4" t="s">
        <v>16944</v>
      </c>
      <c r="OWY1" s="4" t="s">
        <v>16945</v>
      </c>
      <c r="OWZ1" s="4" t="s">
        <v>16946</v>
      </c>
      <c r="OXA1" s="4" t="s">
        <v>16947</v>
      </c>
      <c r="OXB1" s="4" t="s">
        <v>16948</v>
      </c>
      <c r="OXC1" s="4" t="s">
        <v>16949</v>
      </c>
      <c r="OXD1" s="4" t="s">
        <v>16950</v>
      </c>
      <c r="OXE1" s="4" t="s">
        <v>16951</v>
      </c>
      <c r="OXF1" s="4" t="s">
        <v>16952</v>
      </c>
      <c r="OXG1" s="4" t="s">
        <v>16953</v>
      </c>
      <c r="OXH1" s="4" t="s">
        <v>16954</v>
      </c>
      <c r="OXI1" s="4" t="s">
        <v>16955</v>
      </c>
      <c r="OXJ1" s="4" t="s">
        <v>16956</v>
      </c>
      <c r="OXK1" s="4" t="s">
        <v>16957</v>
      </c>
      <c r="OXL1" s="4" t="s">
        <v>16958</v>
      </c>
      <c r="OXM1" s="4" t="s">
        <v>16959</v>
      </c>
      <c r="OXN1" s="4" t="s">
        <v>16960</v>
      </c>
      <c r="OXO1" s="4" t="s">
        <v>16961</v>
      </c>
      <c r="OXP1" s="4" t="s">
        <v>16962</v>
      </c>
      <c r="OXQ1" s="4" t="s">
        <v>16963</v>
      </c>
      <c r="OXR1" s="4" t="s">
        <v>16964</v>
      </c>
      <c r="OXS1" s="4" t="s">
        <v>16965</v>
      </c>
      <c r="OXT1" s="4" t="s">
        <v>16966</v>
      </c>
      <c r="OXU1" s="4" t="s">
        <v>16967</v>
      </c>
      <c r="OXV1" s="4" t="s">
        <v>16968</v>
      </c>
      <c r="OXW1" s="4" t="s">
        <v>16969</v>
      </c>
      <c r="OXX1" s="4" t="s">
        <v>16970</v>
      </c>
      <c r="OXY1" s="4" t="s">
        <v>16971</v>
      </c>
      <c r="OXZ1" s="4" t="s">
        <v>16972</v>
      </c>
      <c r="OYA1" s="4" t="s">
        <v>16973</v>
      </c>
      <c r="OYB1" s="4" t="s">
        <v>16974</v>
      </c>
      <c r="OYC1" s="4" t="s">
        <v>16975</v>
      </c>
      <c r="OYD1" s="4" t="s">
        <v>16976</v>
      </c>
      <c r="OYE1" s="4" t="s">
        <v>16977</v>
      </c>
      <c r="OYF1" s="4" t="s">
        <v>16978</v>
      </c>
      <c r="OYG1" s="4" t="s">
        <v>16979</v>
      </c>
      <c r="OYH1" s="4" t="s">
        <v>16980</v>
      </c>
      <c r="OYI1" s="4" t="s">
        <v>16981</v>
      </c>
      <c r="OYJ1" s="4" t="s">
        <v>16982</v>
      </c>
      <c r="OYK1" s="4" t="s">
        <v>16983</v>
      </c>
      <c r="OYL1" s="4" t="s">
        <v>16984</v>
      </c>
      <c r="OYM1" s="4" t="s">
        <v>16985</v>
      </c>
      <c r="OYN1" s="4" t="s">
        <v>16986</v>
      </c>
      <c r="OYO1" s="4" t="s">
        <v>16987</v>
      </c>
      <c r="OYP1" s="4" t="s">
        <v>16988</v>
      </c>
      <c r="OYQ1" s="4" t="s">
        <v>16989</v>
      </c>
      <c r="OYR1" s="4" t="s">
        <v>16990</v>
      </c>
      <c r="OYS1" s="4" t="s">
        <v>16991</v>
      </c>
      <c r="OYT1" s="4" t="s">
        <v>16992</v>
      </c>
      <c r="OYU1" s="4" t="s">
        <v>16993</v>
      </c>
      <c r="OYV1" s="4" t="s">
        <v>16994</v>
      </c>
      <c r="OYW1" s="4" t="s">
        <v>16995</v>
      </c>
      <c r="OYX1" s="4" t="s">
        <v>16996</v>
      </c>
      <c r="OYY1" s="4" t="s">
        <v>16997</v>
      </c>
      <c r="OYZ1" s="4" t="s">
        <v>16998</v>
      </c>
      <c r="OZA1" s="4" t="s">
        <v>16999</v>
      </c>
      <c r="OZB1" s="4" t="s">
        <v>17000</v>
      </c>
      <c r="OZC1" s="4" t="s">
        <v>17001</v>
      </c>
      <c r="OZD1" s="4" t="s">
        <v>17002</v>
      </c>
      <c r="OZE1" s="4" t="s">
        <v>17003</v>
      </c>
      <c r="OZF1" s="4" t="s">
        <v>17004</v>
      </c>
      <c r="OZG1" s="4" t="s">
        <v>17005</v>
      </c>
      <c r="OZH1" s="4" t="s">
        <v>17006</v>
      </c>
      <c r="OZI1" s="4" t="s">
        <v>17007</v>
      </c>
      <c r="OZJ1" s="4" t="s">
        <v>17008</v>
      </c>
      <c r="OZK1" s="4" t="s">
        <v>17009</v>
      </c>
      <c r="OZL1" s="4" t="s">
        <v>17010</v>
      </c>
      <c r="OZM1" s="4" t="s">
        <v>17011</v>
      </c>
      <c r="OZN1" s="4" t="s">
        <v>17012</v>
      </c>
      <c r="OZO1" s="4" t="s">
        <v>17013</v>
      </c>
      <c r="OZP1" s="4" t="s">
        <v>17014</v>
      </c>
      <c r="OZQ1" s="4" t="s">
        <v>17015</v>
      </c>
      <c r="OZR1" s="4" t="s">
        <v>17016</v>
      </c>
      <c r="OZS1" s="4" t="s">
        <v>17017</v>
      </c>
      <c r="OZT1" s="4" t="s">
        <v>17018</v>
      </c>
      <c r="OZU1" s="4" t="s">
        <v>17019</v>
      </c>
      <c r="OZV1" s="4" t="s">
        <v>17020</v>
      </c>
      <c r="OZW1" s="4" t="s">
        <v>17021</v>
      </c>
      <c r="OZX1" s="4" t="s">
        <v>17022</v>
      </c>
      <c r="OZY1" s="4" t="s">
        <v>17023</v>
      </c>
      <c r="OZZ1" s="4" t="s">
        <v>17024</v>
      </c>
      <c r="PAA1" s="4" t="s">
        <v>17025</v>
      </c>
      <c r="PAB1" s="4" t="s">
        <v>17026</v>
      </c>
      <c r="PAC1" s="4" t="s">
        <v>17027</v>
      </c>
      <c r="PAD1" s="4" t="s">
        <v>17028</v>
      </c>
      <c r="PAE1" s="4" t="s">
        <v>17029</v>
      </c>
      <c r="PAF1" s="4" t="s">
        <v>17030</v>
      </c>
      <c r="PAG1" s="4" t="s">
        <v>17031</v>
      </c>
      <c r="PAH1" s="4" t="s">
        <v>17032</v>
      </c>
      <c r="PAI1" s="4" t="s">
        <v>17033</v>
      </c>
      <c r="PAJ1" s="4" t="s">
        <v>17034</v>
      </c>
      <c r="PAK1" s="4" t="s">
        <v>17035</v>
      </c>
      <c r="PAL1" s="4" t="s">
        <v>17036</v>
      </c>
      <c r="PAM1" s="4" t="s">
        <v>17037</v>
      </c>
      <c r="PAN1" s="4" t="s">
        <v>17038</v>
      </c>
      <c r="PAO1" s="4" t="s">
        <v>17039</v>
      </c>
      <c r="PAP1" s="4" t="s">
        <v>17040</v>
      </c>
      <c r="PAQ1" s="4" t="s">
        <v>17041</v>
      </c>
      <c r="PAR1" s="4" t="s">
        <v>17042</v>
      </c>
      <c r="PAS1" s="4" t="s">
        <v>17043</v>
      </c>
      <c r="PAT1" s="4" t="s">
        <v>17044</v>
      </c>
      <c r="PAU1" s="4" t="s">
        <v>17045</v>
      </c>
      <c r="PAV1" s="4" t="s">
        <v>17046</v>
      </c>
      <c r="PAW1" s="4" t="s">
        <v>17047</v>
      </c>
      <c r="PAX1" s="4" t="s">
        <v>17048</v>
      </c>
      <c r="PAY1" s="4" t="s">
        <v>17049</v>
      </c>
      <c r="PAZ1" s="4" t="s">
        <v>17050</v>
      </c>
      <c r="PBA1" s="4" t="s">
        <v>17051</v>
      </c>
      <c r="PBB1" s="4" t="s">
        <v>17052</v>
      </c>
      <c r="PBC1" s="4" t="s">
        <v>17053</v>
      </c>
      <c r="PBD1" s="4" t="s">
        <v>17054</v>
      </c>
      <c r="PBE1" s="4" t="s">
        <v>17055</v>
      </c>
      <c r="PBF1" s="4" t="s">
        <v>17056</v>
      </c>
      <c r="PBG1" s="4" t="s">
        <v>17057</v>
      </c>
      <c r="PBH1" s="4" t="s">
        <v>17058</v>
      </c>
      <c r="PBI1" s="4" t="s">
        <v>17059</v>
      </c>
      <c r="PBJ1" s="4" t="s">
        <v>17060</v>
      </c>
      <c r="PBK1" s="4" t="s">
        <v>17061</v>
      </c>
      <c r="PBL1" s="4" t="s">
        <v>17062</v>
      </c>
      <c r="PBM1" s="4" t="s">
        <v>17063</v>
      </c>
      <c r="PBN1" s="4" t="s">
        <v>17064</v>
      </c>
      <c r="PBO1" s="4" t="s">
        <v>17065</v>
      </c>
      <c r="PBP1" s="4" t="s">
        <v>17066</v>
      </c>
      <c r="PBQ1" s="4" t="s">
        <v>17067</v>
      </c>
      <c r="PBR1" s="4" t="s">
        <v>17068</v>
      </c>
      <c r="PBS1" s="4" t="s">
        <v>17069</v>
      </c>
      <c r="PBT1" s="4" t="s">
        <v>17070</v>
      </c>
      <c r="PBU1" s="4" t="s">
        <v>17071</v>
      </c>
      <c r="PBV1" s="4" t="s">
        <v>17072</v>
      </c>
      <c r="PBW1" s="4" t="s">
        <v>17073</v>
      </c>
      <c r="PBX1" s="4" t="s">
        <v>17074</v>
      </c>
      <c r="PBY1" s="4" t="s">
        <v>17075</v>
      </c>
      <c r="PBZ1" s="4" t="s">
        <v>17076</v>
      </c>
      <c r="PCA1" s="4" t="s">
        <v>17077</v>
      </c>
      <c r="PCB1" s="4" t="s">
        <v>17078</v>
      </c>
      <c r="PCC1" s="4" t="s">
        <v>17079</v>
      </c>
      <c r="PCD1" s="4" t="s">
        <v>17080</v>
      </c>
      <c r="PCE1" s="4" t="s">
        <v>17081</v>
      </c>
      <c r="PCF1" s="4" t="s">
        <v>17082</v>
      </c>
      <c r="PCG1" s="4" t="s">
        <v>17083</v>
      </c>
      <c r="PCH1" s="4" t="s">
        <v>17084</v>
      </c>
      <c r="PCI1" s="4" t="s">
        <v>17085</v>
      </c>
      <c r="PCJ1" s="4" t="s">
        <v>17086</v>
      </c>
      <c r="PCK1" s="4" t="s">
        <v>17087</v>
      </c>
      <c r="PCL1" s="4" t="s">
        <v>17088</v>
      </c>
      <c r="PCM1" s="4" t="s">
        <v>17089</v>
      </c>
      <c r="PCN1" s="4" t="s">
        <v>17090</v>
      </c>
      <c r="PCO1" s="4" t="s">
        <v>17091</v>
      </c>
      <c r="PCP1" s="4" t="s">
        <v>17092</v>
      </c>
      <c r="PCQ1" s="4" t="s">
        <v>17093</v>
      </c>
      <c r="PCR1" s="4" t="s">
        <v>17094</v>
      </c>
      <c r="PCS1" s="4" t="s">
        <v>17095</v>
      </c>
      <c r="PCT1" s="4" t="s">
        <v>17096</v>
      </c>
      <c r="PCU1" s="4" t="s">
        <v>17097</v>
      </c>
      <c r="PCV1" s="4" t="s">
        <v>17098</v>
      </c>
      <c r="PCW1" s="4" t="s">
        <v>17099</v>
      </c>
      <c r="PCX1" s="4" t="s">
        <v>17100</v>
      </c>
      <c r="PCY1" s="4" t="s">
        <v>17101</v>
      </c>
      <c r="PCZ1" s="4" t="s">
        <v>17102</v>
      </c>
      <c r="PDA1" s="4" t="s">
        <v>17103</v>
      </c>
      <c r="PDB1" s="4" t="s">
        <v>17104</v>
      </c>
      <c r="PDC1" s="4" t="s">
        <v>17105</v>
      </c>
      <c r="PDD1" s="4" t="s">
        <v>17106</v>
      </c>
      <c r="PDE1" s="4" t="s">
        <v>17107</v>
      </c>
      <c r="PDF1" s="4" t="s">
        <v>17108</v>
      </c>
      <c r="PDG1" s="4" t="s">
        <v>17109</v>
      </c>
      <c r="PDH1" s="4" t="s">
        <v>17110</v>
      </c>
      <c r="PDI1" s="4" t="s">
        <v>17111</v>
      </c>
      <c r="PDJ1" s="4" t="s">
        <v>17112</v>
      </c>
      <c r="PDK1" s="4" t="s">
        <v>17113</v>
      </c>
      <c r="PDL1" s="4" t="s">
        <v>17114</v>
      </c>
      <c r="PDM1" s="4" t="s">
        <v>17115</v>
      </c>
      <c r="PDN1" s="4" t="s">
        <v>17116</v>
      </c>
      <c r="PDO1" s="4" t="s">
        <v>17117</v>
      </c>
      <c r="PDP1" s="4" t="s">
        <v>17118</v>
      </c>
      <c r="PDQ1" s="4" t="s">
        <v>17119</v>
      </c>
      <c r="PDR1" s="4" t="s">
        <v>17120</v>
      </c>
      <c r="PDS1" s="4" t="s">
        <v>17121</v>
      </c>
      <c r="PDT1" s="4" t="s">
        <v>17122</v>
      </c>
      <c r="PDU1" s="4" t="s">
        <v>17123</v>
      </c>
      <c r="PDV1" s="4" t="s">
        <v>17124</v>
      </c>
      <c r="PDW1" s="4" t="s">
        <v>17125</v>
      </c>
      <c r="PDX1" s="4" t="s">
        <v>17126</v>
      </c>
      <c r="PDY1" s="4" t="s">
        <v>17127</v>
      </c>
      <c r="PDZ1" s="4" t="s">
        <v>17128</v>
      </c>
      <c r="PEA1" s="4" t="s">
        <v>17129</v>
      </c>
      <c r="PEB1" s="4" t="s">
        <v>17130</v>
      </c>
      <c r="PEC1" s="4" t="s">
        <v>17131</v>
      </c>
      <c r="PED1" s="4" t="s">
        <v>17132</v>
      </c>
      <c r="PEE1" s="4" t="s">
        <v>17133</v>
      </c>
      <c r="PEF1" s="4" t="s">
        <v>17134</v>
      </c>
      <c r="PEG1" s="4" t="s">
        <v>17135</v>
      </c>
      <c r="PEH1" s="4" t="s">
        <v>17136</v>
      </c>
      <c r="PEI1" s="4" t="s">
        <v>17137</v>
      </c>
      <c r="PEJ1" s="4" t="s">
        <v>17138</v>
      </c>
      <c r="PEK1" s="4" t="s">
        <v>17139</v>
      </c>
      <c r="PEL1" s="4" t="s">
        <v>17140</v>
      </c>
      <c r="PEM1" s="4" t="s">
        <v>17141</v>
      </c>
      <c r="PEN1" s="4" t="s">
        <v>17142</v>
      </c>
      <c r="PEO1" s="4" t="s">
        <v>17143</v>
      </c>
      <c r="PEP1" s="4" t="s">
        <v>17144</v>
      </c>
      <c r="PEQ1" s="4" t="s">
        <v>17145</v>
      </c>
      <c r="PER1" s="4" t="s">
        <v>17146</v>
      </c>
      <c r="PES1" s="4" t="s">
        <v>17147</v>
      </c>
      <c r="PET1" s="4" t="s">
        <v>17148</v>
      </c>
      <c r="PEU1" s="4" t="s">
        <v>17149</v>
      </c>
      <c r="PEV1" s="4" t="s">
        <v>17150</v>
      </c>
      <c r="PEW1" s="4" t="s">
        <v>17151</v>
      </c>
      <c r="PEX1" s="4" t="s">
        <v>17152</v>
      </c>
      <c r="PEY1" s="4" t="s">
        <v>17153</v>
      </c>
      <c r="PEZ1" s="4" t="s">
        <v>17154</v>
      </c>
      <c r="PFA1" s="4" t="s">
        <v>17155</v>
      </c>
      <c r="PFB1" s="4" t="s">
        <v>17156</v>
      </c>
      <c r="PFC1" s="4" t="s">
        <v>17157</v>
      </c>
      <c r="PFD1" s="4" t="s">
        <v>17158</v>
      </c>
      <c r="PFE1" s="4" t="s">
        <v>17159</v>
      </c>
      <c r="PFF1" s="4" t="s">
        <v>17160</v>
      </c>
      <c r="PFG1" s="4" t="s">
        <v>17161</v>
      </c>
      <c r="PFH1" s="4" t="s">
        <v>17162</v>
      </c>
      <c r="PFI1" s="4" t="s">
        <v>17163</v>
      </c>
      <c r="PFJ1" s="4" t="s">
        <v>17164</v>
      </c>
      <c r="PFK1" s="4" t="s">
        <v>17165</v>
      </c>
      <c r="PFL1" s="4" t="s">
        <v>17166</v>
      </c>
      <c r="PFM1" s="4" t="s">
        <v>17167</v>
      </c>
      <c r="PFN1" s="4" t="s">
        <v>17168</v>
      </c>
      <c r="PFO1" s="4" t="s">
        <v>17169</v>
      </c>
      <c r="PFP1" s="4" t="s">
        <v>17170</v>
      </c>
      <c r="PFQ1" s="4" t="s">
        <v>17171</v>
      </c>
      <c r="PFR1" s="4" t="s">
        <v>17172</v>
      </c>
      <c r="PFS1" s="4" t="s">
        <v>17173</v>
      </c>
      <c r="PFT1" s="4" t="s">
        <v>17174</v>
      </c>
      <c r="PFU1" s="4" t="s">
        <v>17175</v>
      </c>
      <c r="PFV1" s="4" t="s">
        <v>17176</v>
      </c>
      <c r="PFW1" s="4" t="s">
        <v>17177</v>
      </c>
      <c r="PFX1" s="4" t="s">
        <v>17178</v>
      </c>
      <c r="PFY1" s="4" t="s">
        <v>17179</v>
      </c>
      <c r="PFZ1" s="4" t="s">
        <v>17180</v>
      </c>
      <c r="PGA1" s="4" t="s">
        <v>17181</v>
      </c>
      <c r="PGB1" s="4" t="s">
        <v>17182</v>
      </c>
      <c r="PGC1" s="4" t="s">
        <v>17183</v>
      </c>
      <c r="PGD1" s="4" t="s">
        <v>17184</v>
      </c>
      <c r="PGE1" s="4" t="s">
        <v>17185</v>
      </c>
      <c r="PGF1" s="4" t="s">
        <v>17186</v>
      </c>
      <c r="PGG1" s="4" t="s">
        <v>17187</v>
      </c>
      <c r="PGH1" s="4" t="s">
        <v>17188</v>
      </c>
      <c r="PGI1" s="4" t="s">
        <v>17189</v>
      </c>
      <c r="PGJ1" s="4" t="s">
        <v>17190</v>
      </c>
      <c r="PGK1" s="4" t="s">
        <v>17191</v>
      </c>
      <c r="PGL1" s="4" t="s">
        <v>17192</v>
      </c>
      <c r="PGM1" s="4" t="s">
        <v>17193</v>
      </c>
      <c r="PGN1" s="4" t="s">
        <v>17194</v>
      </c>
      <c r="PGO1" s="4" t="s">
        <v>17195</v>
      </c>
      <c r="PGP1" s="4" t="s">
        <v>17196</v>
      </c>
      <c r="PGQ1" s="4" t="s">
        <v>17197</v>
      </c>
      <c r="PGR1" s="4" t="s">
        <v>17198</v>
      </c>
      <c r="PGS1" s="4" t="s">
        <v>17199</v>
      </c>
      <c r="PGT1" s="4" t="s">
        <v>17200</v>
      </c>
      <c r="PGU1" s="4" t="s">
        <v>17201</v>
      </c>
      <c r="PGV1" s="4" t="s">
        <v>17202</v>
      </c>
      <c r="PGW1" s="4" t="s">
        <v>17203</v>
      </c>
      <c r="PGX1" s="4" t="s">
        <v>17204</v>
      </c>
      <c r="PGY1" s="4" t="s">
        <v>17205</v>
      </c>
      <c r="PGZ1" s="4" t="s">
        <v>17206</v>
      </c>
      <c r="PHA1" s="4" t="s">
        <v>17207</v>
      </c>
      <c r="PHB1" s="4" t="s">
        <v>17208</v>
      </c>
      <c r="PHC1" s="4" t="s">
        <v>17209</v>
      </c>
      <c r="PHD1" s="4" t="s">
        <v>17210</v>
      </c>
      <c r="PHE1" s="4" t="s">
        <v>17211</v>
      </c>
      <c r="PHF1" s="4" t="s">
        <v>17212</v>
      </c>
      <c r="PHG1" s="4" t="s">
        <v>17213</v>
      </c>
      <c r="PHH1" s="4" t="s">
        <v>17214</v>
      </c>
      <c r="PHI1" s="4" t="s">
        <v>17215</v>
      </c>
      <c r="PHJ1" s="4" t="s">
        <v>17216</v>
      </c>
      <c r="PHK1" s="4" t="s">
        <v>17217</v>
      </c>
      <c r="PHL1" s="4" t="s">
        <v>17218</v>
      </c>
      <c r="PHM1" s="4" t="s">
        <v>17219</v>
      </c>
      <c r="PHN1" s="4" t="s">
        <v>17220</v>
      </c>
      <c r="PHO1" s="4" t="s">
        <v>17221</v>
      </c>
      <c r="PHP1" s="4" t="s">
        <v>17222</v>
      </c>
      <c r="PHQ1" s="4" t="s">
        <v>17223</v>
      </c>
      <c r="PHR1" s="4" t="s">
        <v>17224</v>
      </c>
      <c r="PHS1" s="4" t="s">
        <v>17225</v>
      </c>
      <c r="PHT1" s="4" t="s">
        <v>17226</v>
      </c>
      <c r="PHU1" s="4" t="s">
        <v>17227</v>
      </c>
      <c r="PHV1" s="4" t="s">
        <v>17228</v>
      </c>
      <c r="PHW1" s="4" t="s">
        <v>17229</v>
      </c>
      <c r="PHX1" s="4" t="s">
        <v>17230</v>
      </c>
      <c r="PHY1" s="4" t="s">
        <v>17231</v>
      </c>
      <c r="PHZ1" s="4" t="s">
        <v>17232</v>
      </c>
      <c r="PIA1" s="4" t="s">
        <v>17233</v>
      </c>
      <c r="PIB1" s="4" t="s">
        <v>17234</v>
      </c>
      <c r="PIC1" s="4" t="s">
        <v>17235</v>
      </c>
      <c r="PID1" s="4" t="s">
        <v>17236</v>
      </c>
      <c r="PIE1" s="4" t="s">
        <v>17237</v>
      </c>
      <c r="PIF1" s="4" t="s">
        <v>17238</v>
      </c>
      <c r="PIG1" s="4" t="s">
        <v>17239</v>
      </c>
      <c r="PIH1" s="4" t="s">
        <v>17240</v>
      </c>
      <c r="PII1" s="4" t="s">
        <v>17241</v>
      </c>
      <c r="PIJ1" s="4" t="s">
        <v>17242</v>
      </c>
      <c r="PIK1" s="4" t="s">
        <v>17243</v>
      </c>
      <c r="PIL1" s="4" t="s">
        <v>17244</v>
      </c>
      <c r="PIM1" s="4" t="s">
        <v>17245</v>
      </c>
      <c r="PIN1" s="4" t="s">
        <v>17246</v>
      </c>
      <c r="PIO1" s="4" t="s">
        <v>17247</v>
      </c>
      <c r="PIP1" s="4" t="s">
        <v>17248</v>
      </c>
      <c r="PIQ1" s="4" t="s">
        <v>17249</v>
      </c>
      <c r="PIR1" s="4" t="s">
        <v>17250</v>
      </c>
      <c r="PIS1" s="4" t="s">
        <v>17251</v>
      </c>
      <c r="PIT1" s="4" t="s">
        <v>17252</v>
      </c>
      <c r="PIU1" s="4" t="s">
        <v>17253</v>
      </c>
      <c r="PIV1" s="4" t="s">
        <v>17254</v>
      </c>
      <c r="PIW1" s="4" t="s">
        <v>17255</v>
      </c>
      <c r="PIX1" s="4" t="s">
        <v>17256</v>
      </c>
      <c r="PIY1" s="4" t="s">
        <v>17257</v>
      </c>
      <c r="PIZ1" s="4" t="s">
        <v>17258</v>
      </c>
      <c r="PJA1" s="4" t="s">
        <v>17259</v>
      </c>
      <c r="PJB1" s="4" t="s">
        <v>17260</v>
      </c>
      <c r="PJC1" s="4" t="s">
        <v>17261</v>
      </c>
      <c r="PJD1" s="4" t="s">
        <v>17262</v>
      </c>
      <c r="PJE1" s="4" t="s">
        <v>17263</v>
      </c>
      <c r="PJF1" s="4" t="s">
        <v>17264</v>
      </c>
      <c r="PJG1" s="4" t="s">
        <v>17265</v>
      </c>
      <c r="PJH1" s="4" t="s">
        <v>17266</v>
      </c>
      <c r="PJI1" s="4" t="s">
        <v>17267</v>
      </c>
      <c r="PJJ1" s="4" t="s">
        <v>17268</v>
      </c>
      <c r="PJK1" s="4" t="s">
        <v>17269</v>
      </c>
      <c r="PJL1" s="4" t="s">
        <v>17270</v>
      </c>
      <c r="PJM1" s="4" t="s">
        <v>17271</v>
      </c>
      <c r="PJN1" s="4" t="s">
        <v>17272</v>
      </c>
      <c r="PJO1" s="4" t="s">
        <v>17273</v>
      </c>
      <c r="PJP1" s="4" t="s">
        <v>17274</v>
      </c>
      <c r="PJQ1" s="4" t="s">
        <v>17275</v>
      </c>
      <c r="PJR1" s="4" t="s">
        <v>17276</v>
      </c>
      <c r="PJS1" s="4" t="s">
        <v>17277</v>
      </c>
      <c r="PJT1" s="4" t="s">
        <v>17278</v>
      </c>
      <c r="PJU1" s="4" t="s">
        <v>17279</v>
      </c>
      <c r="PJV1" s="4" t="s">
        <v>17280</v>
      </c>
      <c r="PJW1" s="4" t="s">
        <v>17281</v>
      </c>
      <c r="PJX1" s="4" t="s">
        <v>17282</v>
      </c>
      <c r="PJY1" s="4" t="s">
        <v>17283</v>
      </c>
      <c r="PJZ1" s="4" t="s">
        <v>17284</v>
      </c>
      <c r="PKA1" s="4" t="s">
        <v>17285</v>
      </c>
      <c r="PKB1" s="4" t="s">
        <v>17286</v>
      </c>
      <c r="PKC1" s="4" t="s">
        <v>17287</v>
      </c>
      <c r="PKD1" s="4" t="s">
        <v>17288</v>
      </c>
      <c r="PKE1" s="4" t="s">
        <v>17289</v>
      </c>
      <c r="PKF1" s="4" t="s">
        <v>17290</v>
      </c>
      <c r="PKG1" s="4" t="s">
        <v>17291</v>
      </c>
      <c r="PKH1" s="4" t="s">
        <v>17292</v>
      </c>
      <c r="PKI1" s="4" t="s">
        <v>17293</v>
      </c>
      <c r="PKJ1" s="4" t="s">
        <v>17294</v>
      </c>
      <c r="PKK1" s="4" t="s">
        <v>17295</v>
      </c>
      <c r="PKL1" s="4" t="s">
        <v>17296</v>
      </c>
      <c r="PKM1" s="4" t="s">
        <v>17297</v>
      </c>
      <c r="PKN1" s="4" t="s">
        <v>17298</v>
      </c>
      <c r="PKO1" s="4" t="s">
        <v>17299</v>
      </c>
      <c r="PKP1" s="4" t="s">
        <v>17300</v>
      </c>
      <c r="PKQ1" s="4" t="s">
        <v>17301</v>
      </c>
      <c r="PKR1" s="4" t="s">
        <v>17302</v>
      </c>
      <c r="PKS1" s="4" t="s">
        <v>17303</v>
      </c>
      <c r="PKT1" s="4" t="s">
        <v>17304</v>
      </c>
      <c r="PKU1" s="4" t="s">
        <v>17305</v>
      </c>
      <c r="PKV1" s="4" t="s">
        <v>17306</v>
      </c>
      <c r="PKW1" s="4" t="s">
        <v>17307</v>
      </c>
      <c r="PKX1" s="4" t="s">
        <v>17308</v>
      </c>
      <c r="PKY1" s="4" t="s">
        <v>17309</v>
      </c>
      <c r="PKZ1" s="4" t="s">
        <v>17310</v>
      </c>
      <c r="PLA1" s="4" t="s">
        <v>17311</v>
      </c>
      <c r="PLB1" s="4" t="s">
        <v>17312</v>
      </c>
      <c r="PLC1" s="4" t="s">
        <v>17313</v>
      </c>
      <c r="PLD1" s="4" t="s">
        <v>17314</v>
      </c>
      <c r="PLE1" s="4" t="s">
        <v>17315</v>
      </c>
      <c r="PLF1" s="4" t="s">
        <v>17316</v>
      </c>
      <c r="PLG1" s="4" t="s">
        <v>17317</v>
      </c>
      <c r="PLH1" s="4" t="s">
        <v>17318</v>
      </c>
      <c r="PLI1" s="4" t="s">
        <v>17319</v>
      </c>
      <c r="PLJ1" s="4" t="s">
        <v>17320</v>
      </c>
      <c r="PLK1" s="4" t="s">
        <v>17321</v>
      </c>
      <c r="PLL1" s="4" t="s">
        <v>17322</v>
      </c>
      <c r="PLM1" s="4" t="s">
        <v>17323</v>
      </c>
      <c r="PLN1" s="4" t="s">
        <v>17324</v>
      </c>
      <c r="PLO1" s="4" t="s">
        <v>17325</v>
      </c>
      <c r="PLP1" s="4" t="s">
        <v>17326</v>
      </c>
      <c r="PLQ1" s="4" t="s">
        <v>17327</v>
      </c>
      <c r="PLR1" s="4" t="s">
        <v>17328</v>
      </c>
      <c r="PLS1" s="4" t="s">
        <v>17329</v>
      </c>
      <c r="PLT1" s="4" t="s">
        <v>17330</v>
      </c>
      <c r="PLU1" s="4" t="s">
        <v>17331</v>
      </c>
      <c r="PLV1" s="4" t="s">
        <v>17332</v>
      </c>
      <c r="PLW1" s="4" t="s">
        <v>17333</v>
      </c>
      <c r="PLX1" s="4" t="s">
        <v>17334</v>
      </c>
      <c r="PLY1" s="4" t="s">
        <v>17335</v>
      </c>
      <c r="PLZ1" s="4" t="s">
        <v>17336</v>
      </c>
      <c r="PMA1" s="4" t="s">
        <v>17337</v>
      </c>
      <c r="PMB1" s="4" t="s">
        <v>17338</v>
      </c>
      <c r="PMC1" s="4" t="s">
        <v>17339</v>
      </c>
      <c r="PMD1" s="4" t="s">
        <v>17340</v>
      </c>
      <c r="PME1" s="4" t="s">
        <v>17341</v>
      </c>
      <c r="PMF1" s="4" t="s">
        <v>17342</v>
      </c>
      <c r="PMG1" s="4" t="s">
        <v>17343</v>
      </c>
      <c r="PMH1" s="4" t="s">
        <v>17344</v>
      </c>
      <c r="PMI1" s="4" t="s">
        <v>17345</v>
      </c>
      <c r="PMJ1" s="4" t="s">
        <v>17346</v>
      </c>
      <c r="PMK1" s="4" t="s">
        <v>17347</v>
      </c>
      <c r="PML1" s="4" t="s">
        <v>17348</v>
      </c>
      <c r="PMM1" s="4" t="s">
        <v>17349</v>
      </c>
      <c r="PMN1" s="4" t="s">
        <v>17350</v>
      </c>
      <c r="PMO1" s="4" t="s">
        <v>17351</v>
      </c>
      <c r="PMP1" s="4" t="s">
        <v>17352</v>
      </c>
      <c r="PMQ1" s="4" t="s">
        <v>17353</v>
      </c>
      <c r="PMR1" s="4" t="s">
        <v>17354</v>
      </c>
      <c r="PMS1" s="4" t="s">
        <v>17355</v>
      </c>
      <c r="PMT1" s="4" t="s">
        <v>17356</v>
      </c>
      <c r="PMU1" s="4" t="s">
        <v>17357</v>
      </c>
      <c r="PMV1" s="4" t="s">
        <v>17358</v>
      </c>
      <c r="PMW1" s="4" t="s">
        <v>17359</v>
      </c>
      <c r="PMX1" s="4" t="s">
        <v>17360</v>
      </c>
      <c r="PMY1" s="4" t="s">
        <v>17361</v>
      </c>
      <c r="PMZ1" s="4" t="s">
        <v>17362</v>
      </c>
      <c r="PNA1" s="4" t="s">
        <v>17363</v>
      </c>
      <c r="PNB1" s="4" t="s">
        <v>17364</v>
      </c>
      <c r="PNC1" s="4" t="s">
        <v>17365</v>
      </c>
      <c r="PND1" s="4" t="s">
        <v>17366</v>
      </c>
      <c r="PNE1" s="4" t="s">
        <v>17367</v>
      </c>
      <c r="PNF1" s="4" t="s">
        <v>17368</v>
      </c>
      <c r="PNG1" s="4" t="s">
        <v>17369</v>
      </c>
      <c r="PNH1" s="4" t="s">
        <v>17370</v>
      </c>
      <c r="PNI1" s="4" t="s">
        <v>17371</v>
      </c>
      <c r="PNJ1" s="4" t="s">
        <v>17372</v>
      </c>
      <c r="PNK1" s="4" t="s">
        <v>17373</v>
      </c>
      <c r="PNL1" s="4" t="s">
        <v>17374</v>
      </c>
      <c r="PNM1" s="4" t="s">
        <v>17375</v>
      </c>
      <c r="PNN1" s="4" t="s">
        <v>17376</v>
      </c>
      <c r="PNO1" s="4" t="s">
        <v>17377</v>
      </c>
      <c r="PNP1" s="4" t="s">
        <v>17378</v>
      </c>
      <c r="PNQ1" s="4" t="s">
        <v>17379</v>
      </c>
      <c r="PNR1" s="4" t="s">
        <v>17380</v>
      </c>
      <c r="PNS1" s="4" t="s">
        <v>17381</v>
      </c>
      <c r="PNT1" s="4" t="s">
        <v>17382</v>
      </c>
      <c r="PNU1" s="4" t="s">
        <v>17383</v>
      </c>
      <c r="PNV1" s="4" t="s">
        <v>17384</v>
      </c>
      <c r="PNW1" s="4" t="s">
        <v>17385</v>
      </c>
      <c r="PNX1" s="4" t="s">
        <v>17386</v>
      </c>
      <c r="PNY1" s="4" t="s">
        <v>17387</v>
      </c>
      <c r="PNZ1" s="4" t="s">
        <v>17388</v>
      </c>
      <c r="POA1" s="4" t="s">
        <v>17389</v>
      </c>
      <c r="POB1" s="4" t="s">
        <v>17390</v>
      </c>
      <c r="POC1" s="4" t="s">
        <v>17391</v>
      </c>
      <c r="POD1" s="4" t="s">
        <v>17392</v>
      </c>
      <c r="POE1" s="4" t="s">
        <v>17393</v>
      </c>
      <c r="POF1" s="4" t="s">
        <v>17394</v>
      </c>
      <c r="POG1" s="4" t="s">
        <v>17395</v>
      </c>
      <c r="POH1" s="4" t="s">
        <v>17396</v>
      </c>
      <c r="POI1" s="4" t="s">
        <v>17397</v>
      </c>
      <c r="POJ1" s="4" t="s">
        <v>17398</v>
      </c>
      <c r="POK1" s="4" t="s">
        <v>17399</v>
      </c>
      <c r="POL1" s="4" t="s">
        <v>17400</v>
      </c>
      <c r="POM1" s="4" t="s">
        <v>17401</v>
      </c>
      <c r="PON1" s="4" t="s">
        <v>17402</v>
      </c>
      <c r="POO1" s="4" t="s">
        <v>17403</v>
      </c>
      <c r="POP1" s="4" t="s">
        <v>17404</v>
      </c>
      <c r="POQ1" s="4" t="s">
        <v>17405</v>
      </c>
      <c r="POR1" s="4" t="s">
        <v>17406</v>
      </c>
      <c r="POS1" s="4" t="s">
        <v>17407</v>
      </c>
      <c r="POT1" s="4" t="s">
        <v>17408</v>
      </c>
      <c r="POU1" s="4" t="s">
        <v>17409</v>
      </c>
      <c r="POV1" s="4" t="s">
        <v>17410</v>
      </c>
      <c r="POW1" s="4" t="s">
        <v>17411</v>
      </c>
      <c r="POX1" s="4" t="s">
        <v>17412</v>
      </c>
      <c r="POY1" s="4" t="s">
        <v>17413</v>
      </c>
      <c r="POZ1" s="4" t="s">
        <v>17414</v>
      </c>
      <c r="PPA1" s="4" t="s">
        <v>17415</v>
      </c>
      <c r="PPB1" s="4" t="s">
        <v>17416</v>
      </c>
      <c r="PPC1" s="4" t="s">
        <v>17417</v>
      </c>
      <c r="PPD1" s="4" t="s">
        <v>17418</v>
      </c>
      <c r="PPE1" s="4" t="s">
        <v>17419</v>
      </c>
      <c r="PPF1" s="4" t="s">
        <v>17420</v>
      </c>
      <c r="PPG1" s="4" t="s">
        <v>17421</v>
      </c>
      <c r="PPH1" s="4" t="s">
        <v>17422</v>
      </c>
      <c r="PPI1" s="4" t="s">
        <v>17423</v>
      </c>
      <c r="PPJ1" s="4" t="s">
        <v>17424</v>
      </c>
      <c r="PPK1" s="4" t="s">
        <v>17425</v>
      </c>
      <c r="PPL1" s="4" t="s">
        <v>17426</v>
      </c>
      <c r="PPM1" s="4" t="s">
        <v>17427</v>
      </c>
      <c r="PPN1" s="4" t="s">
        <v>17428</v>
      </c>
      <c r="PPO1" s="4" t="s">
        <v>17429</v>
      </c>
      <c r="PPP1" s="4" t="s">
        <v>17430</v>
      </c>
      <c r="PPQ1" s="4" t="s">
        <v>17431</v>
      </c>
      <c r="PPR1" s="4" t="s">
        <v>17432</v>
      </c>
      <c r="PPS1" s="4" t="s">
        <v>17433</v>
      </c>
      <c r="PPT1" s="4" t="s">
        <v>17434</v>
      </c>
      <c r="PPU1" s="4" t="s">
        <v>17435</v>
      </c>
      <c r="PPV1" s="4" t="s">
        <v>17436</v>
      </c>
      <c r="PPW1" s="4" t="s">
        <v>17437</v>
      </c>
      <c r="PPX1" s="4" t="s">
        <v>17438</v>
      </c>
      <c r="PPY1" s="4" t="s">
        <v>17439</v>
      </c>
      <c r="PPZ1" s="4" t="s">
        <v>17440</v>
      </c>
      <c r="PQA1" s="4" t="s">
        <v>17441</v>
      </c>
      <c r="PQB1" s="4" t="s">
        <v>17442</v>
      </c>
      <c r="PQC1" s="4" t="s">
        <v>17443</v>
      </c>
      <c r="PQD1" s="4" t="s">
        <v>17444</v>
      </c>
      <c r="PQE1" s="4" t="s">
        <v>17445</v>
      </c>
      <c r="PQF1" s="4" t="s">
        <v>17446</v>
      </c>
      <c r="PQG1" s="4" t="s">
        <v>17447</v>
      </c>
      <c r="PQH1" s="4" t="s">
        <v>17448</v>
      </c>
      <c r="PQI1" s="4" t="s">
        <v>17449</v>
      </c>
      <c r="PQJ1" s="4" t="s">
        <v>17450</v>
      </c>
      <c r="PQK1" s="4" t="s">
        <v>17451</v>
      </c>
      <c r="PQL1" s="4" t="s">
        <v>17452</v>
      </c>
      <c r="PQM1" s="4" t="s">
        <v>17453</v>
      </c>
      <c r="PQN1" s="4" t="s">
        <v>17454</v>
      </c>
      <c r="PQO1" s="4" t="s">
        <v>17455</v>
      </c>
      <c r="PQP1" s="4" t="s">
        <v>17456</v>
      </c>
      <c r="PQQ1" s="4" t="s">
        <v>17457</v>
      </c>
      <c r="PQR1" s="4" t="s">
        <v>17458</v>
      </c>
      <c r="PQS1" s="4" t="s">
        <v>17459</v>
      </c>
      <c r="PQT1" s="4" t="s">
        <v>17460</v>
      </c>
      <c r="PQU1" s="4" t="s">
        <v>17461</v>
      </c>
      <c r="PQV1" s="4" t="s">
        <v>17462</v>
      </c>
      <c r="PQW1" s="4" t="s">
        <v>17463</v>
      </c>
      <c r="PQX1" s="4" t="s">
        <v>17464</v>
      </c>
      <c r="PQY1" s="4" t="s">
        <v>17465</v>
      </c>
      <c r="PQZ1" s="4" t="s">
        <v>17466</v>
      </c>
      <c r="PRA1" s="4" t="s">
        <v>17467</v>
      </c>
      <c r="PRB1" s="4" t="s">
        <v>17468</v>
      </c>
      <c r="PRC1" s="4" t="s">
        <v>17469</v>
      </c>
      <c r="PRD1" s="4" t="s">
        <v>17470</v>
      </c>
      <c r="PRE1" s="4" t="s">
        <v>17471</v>
      </c>
      <c r="PRF1" s="4" t="s">
        <v>17472</v>
      </c>
      <c r="PRG1" s="4" t="s">
        <v>17473</v>
      </c>
      <c r="PRH1" s="4" t="s">
        <v>17474</v>
      </c>
      <c r="PRI1" s="4" t="s">
        <v>17475</v>
      </c>
      <c r="PRJ1" s="4" t="s">
        <v>17476</v>
      </c>
      <c r="PRK1" s="4" t="s">
        <v>17477</v>
      </c>
      <c r="PRL1" s="4" t="s">
        <v>17478</v>
      </c>
      <c r="PRM1" s="4" t="s">
        <v>17479</v>
      </c>
      <c r="PRN1" s="4" t="s">
        <v>17480</v>
      </c>
      <c r="PRO1" s="4" t="s">
        <v>17481</v>
      </c>
      <c r="PRP1" s="4" t="s">
        <v>17482</v>
      </c>
      <c r="PRQ1" s="4" t="s">
        <v>17483</v>
      </c>
      <c r="PRR1" s="4" t="s">
        <v>17484</v>
      </c>
      <c r="PRS1" s="4" t="s">
        <v>17485</v>
      </c>
      <c r="PRT1" s="4" t="s">
        <v>17486</v>
      </c>
      <c r="PRU1" s="4" t="s">
        <v>17487</v>
      </c>
      <c r="PRV1" s="4" t="s">
        <v>17488</v>
      </c>
      <c r="PRW1" s="4" t="s">
        <v>17489</v>
      </c>
      <c r="PRX1" s="4" t="s">
        <v>17490</v>
      </c>
      <c r="PRY1" s="4" t="s">
        <v>17491</v>
      </c>
      <c r="PRZ1" s="4" t="s">
        <v>17492</v>
      </c>
      <c r="PSA1" s="4" t="s">
        <v>17493</v>
      </c>
      <c r="PSB1" s="4" t="s">
        <v>17494</v>
      </c>
      <c r="PSC1" s="4" t="s">
        <v>17495</v>
      </c>
      <c r="PSD1" s="4" t="s">
        <v>17496</v>
      </c>
      <c r="PSE1" s="4" t="s">
        <v>17497</v>
      </c>
      <c r="PSF1" s="4" t="s">
        <v>17498</v>
      </c>
      <c r="PSG1" s="4" t="s">
        <v>17499</v>
      </c>
      <c r="PSH1" s="4" t="s">
        <v>17500</v>
      </c>
      <c r="PSI1" s="4" t="s">
        <v>17501</v>
      </c>
      <c r="PSJ1" s="4" t="s">
        <v>17502</v>
      </c>
      <c r="PSK1" s="4" t="s">
        <v>17503</v>
      </c>
      <c r="PSL1" s="4" t="s">
        <v>17504</v>
      </c>
      <c r="PSM1" s="4" t="s">
        <v>17505</v>
      </c>
      <c r="PSN1" s="4" t="s">
        <v>17506</v>
      </c>
      <c r="PSO1" s="4" t="s">
        <v>17507</v>
      </c>
      <c r="PSP1" s="4" t="s">
        <v>17508</v>
      </c>
      <c r="PSQ1" s="4" t="s">
        <v>17509</v>
      </c>
      <c r="PSR1" s="4" t="s">
        <v>17510</v>
      </c>
      <c r="PSS1" s="4" t="s">
        <v>17511</v>
      </c>
      <c r="PST1" s="4" t="s">
        <v>17512</v>
      </c>
      <c r="PSU1" s="4" t="s">
        <v>17513</v>
      </c>
      <c r="PSV1" s="4" t="s">
        <v>17514</v>
      </c>
      <c r="PSW1" s="4" t="s">
        <v>17515</v>
      </c>
      <c r="PSX1" s="4" t="s">
        <v>17516</v>
      </c>
      <c r="PSY1" s="4" t="s">
        <v>17517</v>
      </c>
      <c r="PSZ1" s="4" t="s">
        <v>17518</v>
      </c>
      <c r="PTA1" s="4" t="s">
        <v>17519</v>
      </c>
      <c r="PTB1" s="4" t="s">
        <v>17520</v>
      </c>
      <c r="PTC1" s="4" t="s">
        <v>17521</v>
      </c>
      <c r="PTD1" s="4" t="s">
        <v>17522</v>
      </c>
      <c r="PTE1" s="4" t="s">
        <v>17523</v>
      </c>
      <c r="PTF1" s="4" t="s">
        <v>17524</v>
      </c>
      <c r="PTG1" s="4" t="s">
        <v>17525</v>
      </c>
      <c r="PTH1" s="4" t="s">
        <v>17526</v>
      </c>
      <c r="PTI1" s="4" t="s">
        <v>17527</v>
      </c>
      <c r="PTJ1" s="4" t="s">
        <v>17528</v>
      </c>
      <c r="PTK1" s="4" t="s">
        <v>17529</v>
      </c>
      <c r="PTL1" s="4" t="s">
        <v>17530</v>
      </c>
      <c r="PTM1" s="4" t="s">
        <v>17531</v>
      </c>
      <c r="PTN1" s="4" t="s">
        <v>17532</v>
      </c>
      <c r="PTO1" s="4" t="s">
        <v>17533</v>
      </c>
      <c r="PTP1" s="4" t="s">
        <v>17534</v>
      </c>
      <c r="PTQ1" s="4" t="s">
        <v>17535</v>
      </c>
      <c r="PTR1" s="4" t="s">
        <v>17536</v>
      </c>
      <c r="PTS1" s="4" t="s">
        <v>17537</v>
      </c>
      <c r="PTT1" s="4" t="s">
        <v>17538</v>
      </c>
      <c r="PTU1" s="4" t="s">
        <v>17539</v>
      </c>
      <c r="PTV1" s="4" t="s">
        <v>17540</v>
      </c>
      <c r="PTW1" s="4" t="s">
        <v>17541</v>
      </c>
      <c r="PTX1" s="4" t="s">
        <v>17542</v>
      </c>
      <c r="PTY1" s="4" t="s">
        <v>17543</v>
      </c>
      <c r="PTZ1" s="4" t="s">
        <v>17544</v>
      </c>
      <c r="PUA1" s="4" t="s">
        <v>17545</v>
      </c>
      <c r="PUB1" s="4" t="s">
        <v>17546</v>
      </c>
      <c r="PUC1" s="4" t="s">
        <v>17547</v>
      </c>
      <c r="PUD1" s="4" t="s">
        <v>17548</v>
      </c>
      <c r="PUE1" s="4" t="s">
        <v>17549</v>
      </c>
      <c r="PUF1" s="4" t="s">
        <v>17550</v>
      </c>
      <c r="PUG1" s="4" t="s">
        <v>17551</v>
      </c>
      <c r="PUH1" s="4" t="s">
        <v>17552</v>
      </c>
      <c r="PUI1" s="4" t="s">
        <v>17553</v>
      </c>
      <c r="PUJ1" s="4" t="s">
        <v>17554</v>
      </c>
      <c r="PUK1" s="4" t="s">
        <v>17555</v>
      </c>
      <c r="PUL1" s="4" t="s">
        <v>17556</v>
      </c>
      <c r="PUM1" s="4" t="s">
        <v>17557</v>
      </c>
      <c r="PUN1" s="4" t="s">
        <v>17558</v>
      </c>
      <c r="PUO1" s="4" t="s">
        <v>17559</v>
      </c>
      <c r="PUP1" s="4" t="s">
        <v>17560</v>
      </c>
      <c r="PUQ1" s="4" t="s">
        <v>17561</v>
      </c>
      <c r="PUR1" s="4" t="s">
        <v>17562</v>
      </c>
      <c r="PUS1" s="4" t="s">
        <v>17563</v>
      </c>
      <c r="PUT1" s="4" t="s">
        <v>17564</v>
      </c>
      <c r="PUU1" s="4" t="s">
        <v>17565</v>
      </c>
      <c r="PUV1" s="4" t="s">
        <v>17566</v>
      </c>
      <c r="PUW1" s="4" t="s">
        <v>17567</v>
      </c>
      <c r="PUX1" s="4" t="s">
        <v>17568</v>
      </c>
      <c r="PUY1" s="4" t="s">
        <v>17569</v>
      </c>
      <c r="PUZ1" s="4" t="s">
        <v>17570</v>
      </c>
      <c r="PVA1" s="4" t="s">
        <v>17571</v>
      </c>
      <c r="PVB1" s="4" t="s">
        <v>17572</v>
      </c>
      <c r="PVC1" s="4" t="s">
        <v>17573</v>
      </c>
      <c r="PVD1" s="4" t="s">
        <v>17574</v>
      </c>
      <c r="PVE1" s="4" t="s">
        <v>17575</v>
      </c>
      <c r="PVF1" s="4" t="s">
        <v>17576</v>
      </c>
      <c r="PVG1" s="4" t="s">
        <v>17577</v>
      </c>
      <c r="PVH1" s="4" t="s">
        <v>17578</v>
      </c>
      <c r="PVI1" s="4" t="s">
        <v>17579</v>
      </c>
      <c r="PVJ1" s="4" t="s">
        <v>17580</v>
      </c>
      <c r="PVK1" s="4" t="s">
        <v>17581</v>
      </c>
      <c r="PVL1" s="4" t="s">
        <v>17582</v>
      </c>
      <c r="PVM1" s="4" t="s">
        <v>17583</v>
      </c>
      <c r="PVN1" s="4" t="s">
        <v>17584</v>
      </c>
      <c r="PVO1" s="4" t="s">
        <v>17585</v>
      </c>
      <c r="PVP1" s="4" t="s">
        <v>17586</v>
      </c>
      <c r="PVQ1" s="4" t="s">
        <v>17587</v>
      </c>
      <c r="PVR1" s="4" t="s">
        <v>17588</v>
      </c>
      <c r="PVS1" s="4" t="s">
        <v>17589</v>
      </c>
      <c r="PVT1" s="4" t="s">
        <v>17590</v>
      </c>
      <c r="PVU1" s="4" t="s">
        <v>17591</v>
      </c>
      <c r="PVV1" s="4" t="s">
        <v>17592</v>
      </c>
      <c r="PVW1" s="4" t="s">
        <v>17593</v>
      </c>
      <c r="PVX1" s="4" t="s">
        <v>17594</v>
      </c>
      <c r="PVY1" s="4" t="s">
        <v>17595</v>
      </c>
      <c r="PVZ1" s="4" t="s">
        <v>17596</v>
      </c>
      <c r="PWA1" s="4" t="s">
        <v>17597</v>
      </c>
      <c r="PWB1" s="4" t="s">
        <v>17598</v>
      </c>
      <c r="PWC1" s="4" t="s">
        <v>17599</v>
      </c>
      <c r="PWD1" s="4" t="s">
        <v>17600</v>
      </c>
      <c r="PWE1" s="4" t="s">
        <v>17601</v>
      </c>
      <c r="PWF1" s="4" t="s">
        <v>17602</v>
      </c>
      <c r="PWG1" s="4" t="s">
        <v>17603</v>
      </c>
      <c r="PWH1" s="4" t="s">
        <v>17604</v>
      </c>
      <c r="PWI1" s="4" t="s">
        <v>17605</v>
      </c>
      <c r="PWJ1" s="4" t="s">
        <v>17606</v>
      </c>
      <c r="PWK1" s="4" t="s">
        <v>17607</v>
      </c>
      <c r="PWL1" s="4" t="s">
        <v>17608</v>
      </c>
      <c r="PWM1" s="4" t="s">
        <v>17609</v>
      </c>
      <c r="PWN1" s="4" t="s">
        <v>17610</v>
      </c>
      <c r="PWO1" s="4" t="s">
        <v>17611</v>
      </c>
      <c r="PWP1" s="4" t="s">
        <v>17612</v>
      </c>
      <c r="PWQ1" s="4" t="s">
        <v>17613</v>
      </c>
      <c r="PWR1" s="4" t="s">
        <v>17614</v>
      </c>
      <c r="PWS1" s="4" t="s">
        <v>17615</v>
      </c>
      <c r="PWT1" s="4" t="s">
        <v>17616</v>
      </c>
      <c r="PWU1" s="4" t="s">
        <v>17617</v>
      </c>
      <c r="PWV1" s="4" t="s">
        <v>17618</v>
      </c>
      <c r="PWW1" s="4" t="s">
        <v>17619</v>
      </c>
      <c r="PWX1" s="4" t="s">
        <v>17620</v>
      </c>
      <c r="PWY1" s="4" t="s">
        <v>17621</v>
      </c>
      <c r="PWZ1" s="4" t="s">
        <v>17622</v>
      </c>
      <c r="PXA1" s="4" t="s">
        <v>17623</v>
      </c>
      <c r="PXB1" s="4" t="s">
        <v>17624</v>
      </c>
      <c r="PXC1" s="4" t="s">
        <v>17625</v>
      </c>
      <c r="PXD1" s="4" t="s">
        <v>17626</v>
      </c>
      <c r="PXE1" s="4" t="s">
        <v>17627</v>
      </c>
      <c r="PXF1" s="4" t="s">
        <v>17628</v>
      </c>
      <c r="PXG1" s="4" t="s">
        <v>17629</v>
      </c>
      <c r="PXH1" s="4" t="s">
        <v>17630</v>
      </c>
      <c r="PXI1" s="4" t="s">
        <v>17631</v>
      </c>
      <c r="PXJ1" s="4" t="s">
        <v>17632</v>
      </c>
      <c r="PXK1" s="4" t="s">
        <v>17633</v>
      </c>
      <c r="PXL1" s="4" t="s">
        <v>17634</v>
      </c>
      <c r="PXM1" s="4" t="s">
        <v>17635</v>
      </c>
      <c r="PXN1" s="4" t="s">
        <v>17636</v>
      </c>
      <c r="PXO1" s="4" t="s">
        <v>17637</v>
      </c>
      <c r="PXP1" s="4" t="s">
        <v>17638</v>
      </c>
      <c r="PXQ1" s="4" t="s">
        <v>17639</v>
      </c>
      <c r="PXR1" s="4" t="s">
        <v>17640</v>
      </c>
      <c r="PXS1" s="4" t="s">
        <v>17641</v>
      </c>
      <c r="PXT1" s="4" t="s">
        <v>17642</v>
      </c>
      <c r="PXU1" s="4" t="s">
        <v>17643</v>
      </c>
      <c r="PXV1" s="4" t="s">
        <v>17644</v>
      </c>
      <c r="PXW1" s="4" t="s">
        <v>17645</v>
      </c>
      <c r="PXX1" s="4" t="s">
        <v>17646</v>
      </c>
      <c r="PXY1" s="4" t="s">
        <v>17647</v>
      </c>
      <c r="PXZ1" s="4" t="s">
        <v>17648</v>
      </c>
      <c r="PYA1" s="4" t="s">
        <v>17649</v>
      </c>
      <c r="PYB1" s="4" t="s">
        <v>17650</v>
      </c>
      <c r="PYC1" s="4" t="s">
        <v>17651</v>
      </c>
      <c r="PYD1" s="4" t="s">
        <v>17652</v>
      </c>
      <c r="PYE1" s="4" t="s">
        <v>17653</v>
      </c>
      <c r="PYF1" s="4" t="s">
        <v>17654</v>
      </c>
      <c r="PYG1" s="4" t="s">
        <v>17655</v>
      </c>
      <c r="PYH1" s="4" t="s">
        <v>17656</v>
      </c>
      <c r="PYI1" s="4" t="s">
        <v>17657</v>
      </c>
      <c r="PYJ1" s="4" t="s">
        <v>17658</v>
      </c>
      <c r="PYK1" s="4" t="s">
        <v>17659</v>
      </c>
      <c r="PYL1" s="4" t="s">
        <v>17660</v>
      </c>
      <c r="PYM1" s="4" t="s">
        <v>17661</v>
      </c>
      <c r="PYN1" s="4" t="s">
        <v>17662</v>
      </c>
      <c r="PYO1" s="4" t="s">
        <v>17663</v>
      </c>
      <c r="PYP1" s="4" t="s">
        <v>17664</v>
      </c>
      <c r="PYQ1" s="4" t="s">
        <v>17665</v>
      </c>
      <c r="PYR1" s="4" t="s">
        <v>17666</v>
      </c>
      <c r="PYS1" s="4" t="s">
        <v>17667</v>
      </c>
      <c r="PYT1" s="4" t="s">
        <v>17668</v>
      </c>
      <c r="PYU1" s="4" t="s">
        <v>17669</v>
      </c>
      <c r="PYV1" s="4" t="s">
        <v>17670</v>
      </c>
      <c r="PYW1" s="4" t="s">
        <v>17671</v>
      </c>
      <c r="PYX1" s="4" t="s">
        <v>17672</v>
      </c>
      <c r="PYY1" s="4" t="s">
        <v>17673</v>
      </c>
      <c r="PYZ1" s="4" t="s">
        <v>17674</v>
      </c>
      <c r="PZA1" s="4" t="s">
        <v>17675</v>
      </c>
      <c r="PZB1" s="4" t="s">
        <v>17676</v>
      </c>
      <c r="PZC1" s="4" t="s">
        <v>17677</v>
      </c>
      <c r="PZD1" s="4" t="s">
        <v>17678</v>
      </c>
      <c r="PZE1" s="4" t="s">
        <v>17679</v>
      </c>
      <c r="PZF1" s="4" t="s">
        <v>17680</v>
      </c>
      <c r="PZG1" s="4" t="s">
        <v>17681</v>
      </c>
      <c r="PZH1" s="4" t="s">
        <v>17682</v>
      </c>
      <c r="PZI1" s="4" t="s">
        <v>17683</v>
      </c>
      <c r="PZJ1" s="4" t="s">
        <v>17684</v>
      </c>
      <c r="PZK1" s="4" t="s">
        <v>17685</v>
      </c>
      <c r="PZL1" s="4" t="s">
        <v>17686</v>
      </c>
      <c r="PZM1" s="4" t="s">
        <v>17687</v>
      </c>
      <c r="PZN1" s="4" t="s">
        <v>17688</v>
      </c>
      <c r="PZO1" s="4" t="s">
        <v>17689</v>
      </c>
      <c r="PZP1" s="4" t="s">
        <v>17690</v>
      </c>
      <c r="PZQ1" s="4" t="s">
        <v>17691</v>
      </c>
      <c r="PZR1" s="4" t="s">
        <v>17692</v>
      </c>
      <c r="PZS1" s="4" t="s">
        <v>17693</v>
      </c>
      <c r="PZT1" s="4" t="s">
        <v>17694</v>
      </c>
      <c r="PZU1" s="4" t="s">
        <v>17695</v>
      </c>
      <c r="PZV1" s="4" t="s">
        <v>17696</v>
      </c>
      <c r="PZW1" s="4" t="s">
        <v>17697</v>
      </c>
      <c r="PZX1" s="4" t="s">
        <v>17698</v>
      </c>
      <c r="PZY1" s="4" t="s">
        <v>17699</v>
      </c>
      <c r="PZZ1" s="4" t="s">
        <v>17700</v>
      </c>
      <c r="QAA1" s="4" t="s">
        <v>17701</v>
      </c>
      <c r="QAB1" s="4" t="s">
        <v>17702</v>
      </c>
      <c r="QAC1" s="4" t="s">
        <v>17703</v>
      </c>
      <c r="QAD1" s="4" t="s">
        <v>17704</v>
      </c>
      <c r="QAE1" s="4" t="s">
        <v>17705</v>
      </c>
      <c r="QAF1" s="4" t="s">
        <v>17706</v>
      </c>
      <c r="QAG1" s="4" t="s">
        <v>17707</v>
      </c>
      <c r="QAH1" s="4" t="s">
        <v>17708</v>
      </c>
      <c r="QAI1" s="4" t="s">
        <v>17709</v>
      </c>
      <c r="QAJ1" s="4" t="s">
        <v>17710</v>
      </c>
      <c r="QAK1" s="4" t="s">
        <v>17711</v>
      </c>
      <c r="QAL1" s="4" t="s">
        <v>17712</v>
      </c>
      <c r="QAM1" s="4" t="s">
        <v>17713</v>
      </c>
      <c r="QAN1" s="4" t="s">
        <v>17714</v>
      </c>
      <c r="QAO1" s="4" t="s">
        <v>17715</v>
      </c>
      <c r="QAP1" s="4" t="s">
        <v>17716</v>
      </c>
      <c r="QAQ1" s="4" t="s">
        <v>17717</v>
      </c>
      <c r="QAR1" s="4" t="s">
        <v>17718</v>
      </c>
      <c r="QAS1" s="4" t="s">
        <v>17719</v>
      </c>
      <c r="QAT1" s="4" t="s">
        <v>17720</v>
      </c>
      <c r="QAU1" s="4" t="s">
        <v>17721</v>
      </c>
      <c r="QAV1" s="4" t="s">
        <v>17722</v>
      </c>
      <c r="QAW1" s="4" t="s">
        <v>17723</v>
      </c>
      <c r="QAX1" s="4" t="s">
        <v>17724</v>
      </c>
      <c r="QAY1" s="4" t="s">
        <v>17725</v>
      </c>
      <c r="QAZ1" s="4" t="s">
        <v>17726</v>
      </c>
      <c r="QBA1" s="4" t="s">
        <v>17727</v>
      </c>
      <c r="QBB1" s="4" t="s">
        <v>17728</v>
      </c>
      <c r="QBC1" s="4" t="s">
        <v>17729</v>
      </c>
      <c r="QBD1" s="4" t="s">
        <v>17730</v>
      </c>
      <c r="QBE1" s="4" t="s">
        <v>17731</v>
      </c>
      <c r="QBF1" s="4" t="s">
        <v>17732</v>
      </c>
      <c r="QBG1" s="4" t="s">
        <v>17733</v>
      </c>
      <c r="QBH1" s="4" t="s">
        <v>17734</v>
      </c>
      <c r="QBI1" s="4" t="s">
        <v>17735</v>
      </c>
      <c r="QBJ1" s="4" t="s">
        <v>17736</v>
      </c>
      <c r="QBK1" s="4" t="s">
        <v>17737</v>
      </c>
      <c r="QBL1" s="4" t="s">
        <v>17738</v>
      </c>
      <c r="QBM1" s="4" t="s">
        <v>17739</v>
      </c>
      <c r="QBN1" s="4" t="s">
        <v>17740</v>
      </c>
      <c r="QBO1" s="4" t="s">
        <v>17741</v>
      </c>
      <c r="QBP1" s="4" t="s">
        <v>17742</v>
      </c>
      <c r="QBQ1" s="4" t="s">
        <v>17743</v>
      </c>
      <c r="QBR1" s="4" t="s">
        <v>17744</v>
      </c>
      <c r="QBS1" s="4" t="s">
        <v>17745</v>
      </c>
      <c r="QBT1" s="4" t="s">
        <v>17746</v>
      </c>
      <c r="QBU1" s="4" t="s">
        <v>17747</v>
      </c>
      <c r="QBV1" s="4" t="s">
        <v>17748</v>
      </c>
      <c r="QBW1" s="4" t="s">
        <v>17749</v>
      </c>
      <c r="QBX1" s="4" t="s">
        <v>17750</v>
      </c>
      <c r="QBY1" s="4" t="s">
        <v>17751</v>
      </c>
      <c r="QBZ1" s="4" t="s">
        <v>17752</v>
      </c>
      <c r="QCA1" s="4" t="s">
        <v>17753</v>
      </c>
      <c r="QCB1" s="4" t="s">
        <v>17754</v>
      </c>
      <c r="QCC1" s="4" t="s">
        <v>17755</v>
      </c>
      <c r="QCD1" s="4" t="s">
        <v>17756</v>
      </c>
      <c r="QCE1" s="4" t="s">
        <v>17757</v>
      </c>
      <c r="QCF1" s="4" t="s">
        <v>17758</v>
      </c>
      <c r="QCG1" s="4" t="s">
        <v>17759</v>
      </c>
      <c r="QCH1" s="4" t="s">
        <v>17760</v>
      </c>
      <c r="QCI1" s="4" t="s">
        <v>17761</v>
      </c>
      <c r="QCJ1" s="4" t="s">
        <v>17762</v>
      </c>
      <c r="QCK1" s="4" t="s">
        <v>17763</v>
      </c>
      <c r="QCL1" s="4" t="s">
        <v>17764</v>
      </c>
      <c r="QCM1" s="4" t="s">
        <v>17765</v>
      </c>
      <c r="QCN1" s="4" t="s">
        <v>17766</v>
      </c>
      <c r="QCO1" s="4" t="s">
        <v>17767</v>
      </c>
      <c r="QCP1" s="4" t="s">
        <v>17768</v>
      </c>
      <c r="QCQ1" s="4" t="s">
        <v>17769</v>
      </c>
      <c r="QCR1" s="4" t="s">
        <v>17770</v>
      </c>
      <c r="QCS1" s="4" t="s">
        <v>17771</v>
      </c>
      <c r="QCT1" s="4" t="s">
        <v>17772</v>
      </c>
      <c r="QCU1" s="4" t="s">
        <v>17773</v>
      </c>
      <c r="QCV1" s="4" t="s">
        <v>17774</v>
      </c>
      <c r="QCW1" s="4" t="s">
        <v>17775</v>
      </c>
      <c r="QCX1" s="4" t="s">
        <v>17776</v>
      </c>
      <c r="QCY1" s="4" t="s">
        <v>17777</v>
      </c>
      <c r="QCZ1" s="4" t="s">
        <v>17778</v>
      </c>
      <c r="QDA1" s="4" t="s">
        <v>17779</v>
      </c>
      <c r="QDB1" s="4" t="s">
        <v>17780</v>
      </c>
      <c r="QDC1" s="4" t="s">
        <v>17781</v>
      </c>
      <c r="QDD1" s="4" t="s">
        <v>17782</v>
      </c>
      <c r="QDE1" s="4" t="s">
        <v>17783</v>
      </c>
      <c r="QDF1" s="4" t="s">
        <v>17784</v>
      </c>
      <c r="QDG1" s="4" t="s">
        <v>17785</v>
      </c>
      <c r="QDH1" s="4" t="s">
        <v>17786</v>
      </c>
      <c r="QDI1" s="4" t="s">
        <v>17787</v>
      </c>
      <c r="QDJ1" s="4" t="s">
        <v>17788</v>
      </c>
      <c r="QDK1" s="4" t="s">
        <v>17789</v>
      </c>
      <c r="QDL1" s="4" t="s">
        <v>17790</v>
      </c>
      <c r="QDM1" s="4" t="s">
        <v>17791</v>
      </c>
      <c r="QDN1" s="4" t="s">
        <v>17792</v>
      </c>
      <c r="QDO1" s="4" t="s">
        <v>17793</v>
      </c>
      <c r="QDP1" s="4" t="s">
        <v>17794</v>
      </c>
      <c r="QDQ1" s="4" t="s">
        <v>17795</v>
      </c>
      <c r="QDR1" s="4" t="s">
        <v>17796</v>
      </c>
      <c r="QDS1" s="4" t="s">
        <v>17797</v>
      </c>
      <c r="QDT1" s="4" t="s">
        <v>17798</v>
      </c>
      <c r="QDU1" s="4" t="s">
        <v>17799</v>
      </c>
      <c r="QDV1" s="4" t="s">
        <v>17800</v>
      </c>
      <c r="QDW1" s="4" t="s">
        <v>17801</v>
      </c>
      <c r="QDX1" s="4" t="s">
        <v>17802</v>
      </c>
      <c r="QDY1" s="4" t="s">
        <v>17803</v>
      </c>
      <c r="QDZ1" s="4" t="s">
        <v>17804</v>
      </c>
      <c r="QEA1" s="4" t="s">
        <v>17805</v>
      </c>
      <c r="QEB1" s="4" t="s">
        <v>17806</v>
      </c>
      <c r="QEC1" s="4" t="s">
        <v>17807</v>
      </c>
      <c r="QED1" s="4" t="s">
        <v>17808</v>
      </c>
      <c r="QEE1" s="4" t="s">
        <v>17809</v>
      </c>
      <c r="QEF1" s="4" t="s">
        <v>17810</v>
      </c>
      <c r="QEG1" s="4" t="s">
        <v>17811</v>
      </c>
      <c r="QEH1" s="4" t="s">
        <v>17812</v>
      </c>
      <c r="QEI1" s="4" t="s">
        <v>17813</v>
      </c>
      <c r="QEJ1" s="4" t="s">
        <v>17814</v>
      </c>
      <c r="QEK1" s="4" t="s">
        <v>17815</v>
      </c>
      <c r="QEL1" s="4" t="s">
        <v>17816</v>
      </c>
      <c r="QEM1" s="4" t="s">
        <v>17817</v>
      </c>
      <c r="QEN1" s="4" t="s">
        <v>17818</v>
      </c>
      <c r="QEO1" s="4" t="s">
        <v>17819</v>
      </c>
      <c r="QEP1" s="4" t="s">
        <v>17820</v>
      </c>
      <c r="QEQ1" s="4" t="s">
        <v>17821</v>
      </c>
      <c r="QER1" s="4" t="s">
        <v>17822</v>
      </c>
      <c r="QES1" s="4" t="s">
        <v>17823</v>
      </c>
      <c r="QET1" s="4" t="s">
        <v>17824</v>
      </c>
      <c r="QEU1" s="4" t="s">
        <v>17825</v>
      </c>
      <c r="QEV1" s="4" t="s">
        <v>17826</v>
      </c>
      <c r="QEW1" s="4" t="s">
        <v>17827</v>
      </c>
      <c r="QEX1" s="4" t="s">
        <v>17828</v>
      </c>
      <c r="QEY1" s="4" t="s">
        <v>17829</v>
      </c>
      <c r="QEZ1" s="4" t="s">
        <v>17830</v>
      </c>
      <c r="QFA1" s="4" t="s">
        <v>17831</v>
      </c>
      <c r="QFB1" s="4" t="s">
        <v>17832</v>
      </c>
      <c r="QFC1" s="4" t="s">
        <v>17833</v>
      </c>
      <c r="QFD1" s="4" t="s">
        <v>17834</v>
      </c>
      <c r="QFE1" s="4" t="s">
        <v>17835</v>
      </c>
      <c r="QFF1" s="4" t="s">
        <v>17836</v>
      </c>
      <c r="QFG1" s="4" t="s">
        <v>17837</v>
      </c>
      <c r="QFH1" s="4" t="s">
        <v>17838</v>
      </c>
      <c r="QFI1" s="4" t="s">
        <v>17839</v>
      </c>
      <c r="QFJ1" s="4" t="s">
        <v>17840</v>
      </c>
      <c r="QFK1" s="4" t="s">
        <v>17841</v>
      </c>
      <c r="QFL1" s="4" t="s">
        <v>17842</v>
      </c>
      <c r="QFM1" s="4" t="s">
        <v>17843</v>
      </c>
      <c r="QFN1" s="4" t="s">
        <v>17844</v>
      </c>
      <c r="QFO1" s="4" t="s">
        <v>17845</v>
      </c>
      <c r="QFP1" s="4" t="s">
        <v>17846</v>
      </c>
      <c r="QFQ1" s="4" t="s">
        <v>17847</v>
      </c>
      <c r="QFR1" s="4" t="s">
        <v>17848</v>
      </c>
      <c r="QFS1" s="4" t="s">
        <v>17849</v>
      </c>
      <c r="QFT1" s="4" t="s">
        <v>17850</v>
      </c>
      <c r="QFU1" s="4" t="s">
        <v>17851</v>
      </c>
      <c r="QFV1" s="4" t="s">
        <v>17852</v>
      </c>
      <c r="QFW1" s="4" t="s">
        <v>17853</v>
      </c>
      <c r="QFX1" s="4" t="s">
        <v>17854</v>
      </c>
      <c r="QFY1" s="4" t="s">
        <v>17855</v>
      </c>
      <c r="QFZ1" s="4" t="s">
        <v>17856</v>
      </c>
      <c r="QGA1" s="4" t="s">
        <v>17857</v>
      </c>
      <c r="QGB1" s="4" t="s">
        <v>17858</v>
      </c>
      <c r="QGC1" s="4" t="s">
        <v>17859</v>
      </c>
      <c r="QGD1" s="4" t="s">
        <v>17860</v>
      </c>
      <c r="QGE1" s="4" t="s">
        <v>17861</v>
      </c>
      <c r="QGF1" s="4" t="s">
        <v>17862</v>
      </c>
      <c r="QGG1" s="4" t="s">
        <v>17863</v>
      </c>
      <c r="QGH1" s="4" t="s">
        <v>17864</v>
      </c>
      <c r="QGI1" s="4" t="s">
        <v>17865</v>
      </c>
      <c r="QGJ1" s="4" t="s">
        <v>17866</v>
      </c>
      <c r="QGK1" s="4" t="s">
        <v>17867</v>
      </c>
      <c r="QGL1" s="4" t="s">
        <v>17868</v>
      </c>
      <c r="QGM1" s="4" t="s">
        <v>17869</v>
      </c>
      <c r="QGN1" s="4" t="s">
        <v>17870</v>
      </c>
      <c r="QGO1" s="4" t="s">
        <v>17871</v>
      </c>
      <c r="QGP1" s="4" t="s">
        <v>17872</v>
      </c>
      <c r="QGQ1" s="4" t="s">
        <v>17873</v>
      </c>
      <c r="QGR1" s="4" t="s">
        <v>17874</v>
      </c>
      <c r="QGS1" s="4" t="s">
        <v>17875</v>
      </c>
      <c r="QGT1" s="4" t="s">
        <v>17876</v>
      </c>
      <c r="QGU1" s="4" t="s">
        <v>17877</v>
      </c>
      <c r="QGV1" s="4" t="s">
        <v>17878</v>
      </c>
      <c r="QGW1" s="4" t="s">
        <v>17879</v>
      </c>
      <c r="QGX1" s="4" t="s">
        <v>17880</v>
      </c>
      <c r="QGY1" s="4" t="s">
        <v>17881</v>
      </c>
      <c r="QGZ1" s="4" t="s">
        <v>17882</v>
      </c>
      <c r="QHA1" s="4" t="s">
        <v>17883</v>
      </c>
      <c r="QHB1" s="4" t="s">
        <v>17884</v>
      </c>
      <c r="QHC1" s="4" t="s">
        <v>17885</v>
      </c>
      <c r="QHD1" s="4" t="s">
        <v>17886</v>
      </c>
      <c r="QHE1" s="4" t="s">
        <v>17887</v>
      </c>
      <c r="QHF1" s="4" t="s">
        <v>17888</v>
      </c>
      <c r="QHG1" s="4" t="s">
        <v>17889</v>
      </c>
      <c r="QHH1" s="4" t="s">
        <v>17890</v>
      </c>
      <c r="QHI1" s="4" t="s">
        <v>17891</v>
      </c>
      <c r="QHJ1" s="4" t="s">
        <v>17892</v>
      </c>
      <c r="QHK1" s="4" t="s">
        <v>17893</v>
      </c>
      <c r="QHL1" s="4" t="s">
        <v>17894</v>
      </c>
      <c r="QHM1" s="4" t="s">
        <v>17895</v>
      </c>
      <c r="QHN1" s="4" t="s">
        <v>17896</v>
      </c>
      <c r="QHO1" s="4" t="s">
        <v>17897</v>
      </c>
      <c r="QHP1" s="4" t="s">
        <v>17898</v>
      </c>
      <c r="QHQ1" s="4" t="s">
        <v>17899</v>
      </c>
      <c r="QHR1" s="4" t="s">
        <v>17900</v>
      </c>
      <c r="QHS1" s="4" t="s">
        <v>17901</v>
      </c>
      <c r="QHT1" s="4" t="s">
        <v>17902</v>
      </c>
      <c r="QHU1" s="4" t="s">
        <v>17903</v>
      </c>
      <c r="QHV1" s="4" t="s">
        <v>17904</v>
      </c>
      <c r="QHW1" s="4" t="s">
        <v>17905</v>
      </c>
      <c r="QHX1" s="4" t="s">
        <v>17906</v>
      </c>
      <c r="QHY1" s="4" t="s">
        <v>17907</v>
      </c>
      <c r="QHZ1" s="4" t="s">
        <v>17908</v>
      </c>
      <c r="QIA1" s="4" t="s">
        <v>17909</v>
      </c>
      <c r="QIB1" s="4" t="s">
        <v>17910</v>
      </c>
      <c r="QIC1" s="4" t="s">
        <v>17911</v>
      </c>
      <c r="QID1" s="4" t="s">
        <v>17912</v>
      </c>
      <c r="QIE1" s="4" t="s">
        <v>17913</v>
      </c>
      <c r="QIF1" s="4" t="s">
        <v>17914</v>
      </c>
      <c r="QIG1" s="4" t="s">
        <v>17915</v>
      </c>
      <c r="QIH1" s="4" t="s">
        <v>17916</v>
      </c>
      <c r="QII1" s="4" t="s">
        <v>17917</v>
      </c>
      <c r="QIJ1" s="4" t="s">
        <v>17918</v>
      </c>
      <c r="QIK1" s="4" t="s">
        <v>17919</v>
      </c>
      <c r="QIL1" s="4" t="s">
        <v>17920</v>
      </c>
      <c r="QIM1" s="4" t="s">
        <v>17921</v>
      </c>
      <c r="QIN1" s="4" t="s">
        <v>17922</v>
      </c>
      <c r="QIO1" s="4" t="s">
        <v>17923</v>
      </c>
      <c r="QIP1" s="4" t="s">
        <v>17924</v>
      </c>
      <c r="QIQ1" s="4" t="s">
        <v>17925</v>
      </c>
      <c r="QIR1" s="4" t="s">
        <v>17926</v>
      </c>
      <c r="QIS1" s="4" t="s">
        <v>17927</v>
      </c>
      <c r="QIT1" s="4" t="s">
        <v>17928</v>
      </c>
      <c r="QIU1" s="4" t="s">
        <v>17929</v>
      </c>
      <c r="QIV1" s="4" t="s">
        <v>17930</v>
      </c>
      <c r="QIW1" s="4" t="s">
        <v>17931</v>
      </c>
      <c r="QIX1" s="4" t="s">
        <v>17932</v>
      </c>
      <c r="QIY1" s="4" t="s">
        <v>17933</v>
      </c>
      <c r="QIZ1" s="4" t="s">
        <v>17934</v>
      </c>
      <c r="QJA1" s="4" t="s">
        <v>17935</v>
      </c>
      <c r="QJB1" s="4" t="s">
        <v>17936</v>
      </c>
      <c r="QJC1" s="4" t="s">
        <v>17937</v>
      </c>
      <c r="QJD1" s="4" t="s">
        <v>17938</v>
      </c>
      <c r="QJE1" s="4" t="s">
        <v>17939</v>
      </c>
      <c r="QJF1" s="4" t="s">
        <v>17940</v>
      </c>
      <c r="QJG1" s="4" t="s">
        <v>17941</v>
      </c>
      <c r="QJH1" s="4" t="s">
        <v>17942</v>
      </c>
      <c r="QJI1" s="4" t="s">
        <v>17943</v>
      </c>
      <c r="QJJ1" s="4" t="s">
        <v>17944</v>
      </c>
      <c r="QJK1" s="4" t="s">
        <v>17945</v>
      </c>
      <c r="QJL1" s="4" t="s">
        <v>17946</v>
      </c>
      <c r="QJM1" s="4" t="s">
        <v>17947</v>
      </c>
      <c r="QJN1" s="4" t="s">
        <v>17948</v>
      </c>
      <c r="QJO1" s="4" t="s">
        <v>17949</v>
      </c>
      <c r="QJP1" s="4" t="s">
        <v>17950</v>
      </c>
      <c r="QJQ1" s="4" t="s">
        <v>17951</v>
      </c>
      <c r="QJR1" s="4" t="s">
        <v>17952</v>
      </c>
      <c r="QJS1" s="4" t="s">
        <v>17953</v>
      </c>
      <c r="QJT1" s="4" t="s">
        <v>17954</v>
      </c>
      <c r="QJU1" s="4" t="s">
        <v>17955</v>
      </c>
      <c r="QJV1" s="4" t="s">
        <v>17956</v>
      </c>
      <c r="QJW1" s="4" t="s">
        <v>17957</v>
      </c>
      <c r="QJX1" s="4" t="s">
        <v>17958</v>
      </c>
      <c r="QJY1" s="4" t="s">
        <v>17959</v>
      </c>
      <c r="QJZ1" s="4" t="s">
        <v>17960</v>
      </c>
      <c r="QKA1" s="4" t="s">
        <v>17961</v>
      </c>
      <c r="QKB1" s="4" t="s">
        <v>17962</v>
      </c>
      <c r="QKC1" s="4" t="s">
        <v>17963</v>
      </c>
      <c r="QKD1" s="4" t="s">
        <v>17964</v>
      </c>
      <c r="QKE1" s="4" t="s">
        <v>17965</v>
      </c>
      <c r="QKF1" s="4" t="s">
        <v>17966</v>
      </c>
      <c r="QKG1" s="4" t="s">
        <v>17967</v>
      </c>
      <c r="QKH1" s="4" t="s">
        <v>17968</v>
      </c>
      <c r="QKI1" s="4" t="s">
        <v>17969</v>
      </c>
      <c r="QKJ1" s="4" t="s">
        <v>17970</v>
      </c>
      <c r="QKK1" s="4" t="s">
        <v>17971</v>
      </c>
      <c r="QKL1" s="4" t="s">
        <v>17972</v>
      </c>
      <c r="QKM1" s="4" t="s">
        <v>17973</v>
      </c>
      <c r="QKN1" s="4" t="s">
        <v>17974</v>
      </c>
      <c r="QKO1" s="4" t="s">
        <v>17975</v>
      </c>
      <c r="QKP1" s="4" t="s">
        <v>17976</v>
      </c>
      <c r="QKQ1" s="4" t="s">
        <v>17977</v>
      </c>
      <c r="QKR1" s="4" t="s">
        <v>17978</v>
      </c>
      <c r="QKS1" s="4" t="s">
        <v>17979</v>
      </c>
      <c r="QKT1" s="4" t="s">
        <v>17980</v>
      </c>
      <c r="QKU1" s="4" t="s">
        <v>17981</v>
      </c>
      <c r="QKV1" s="4" t="s">
        <v>17982</v>
      </c>
      <c r="QKW1" s="4" t="s">
        <v>17983</v>
      </c>
      <c r="QKX1" s="4" t="s">
        <v>17984</v>
      </c>
      <c r="QKY1" s="4" t="s">
        <v>17985</v>
      </c>
      <c r="QKZ1" s="4" t="s">
        <v>17986</v>
      </c>
      <c r="QLA1" s="4" t="s">
        <v>17987</v>
      </c>
      <c r="QLB1" s="4" t="s">
        <v>17988</v>
      </c>
      <c r="QLC1" s="4" t="s">
        <v>17989</v>
      </c>
      <c r="QLD1" s="4" t="s">
        <v>17990</v>
      </c>
      <c r="QLE1" s="4" t="s">
        <v>17991</v>
      </c>
      <c r="QLF1" s="4" t="s">
        <v>17992</v>
      </c>
      <c r="QLG1" s="4" t="s">
        <v>17993</v>
      </c>
      <c r="QLH1" s="4" t="s">
        <v>17994</v>
      </c>
      <c r="QLI1" s="4" t="s">
        <v>17995</v>
      </c>
      <c r="QLJ1" s="4" t="s">
        <v>17996</v>
      </c>
      <c r="QLK1" s="4" t="s">
        <v>17997</v>
      </c>
      <c r="QLL1" s="4" t="s">
        <v>17998</v>
      </c>
      <c r="QLM1" s="4" t="s">
        <v>17999</v>
      </c>
      <c r="QLN1" s="4" t="s">
        <v>18000</v>
      </c>
      <c r="QLO1" s="4" t="s">
        <v>18001</v>
      </c>
      <c r="QLP1" s="4" t="s">
        <v>18002</v>
      </c>
      <c r="QLQ1" s="4" t="s">
        <v>18003</v>
      </c>
      <c r="QLR1" s="4" t="s">
        <v>18004</v>
      </c>
      <c r="QLS1" s="4" t="s">
        <v>18005</v>
      </c>
      <c r="QLT1" s="4" t="s">
        <v>18006</v>
      </c>
      <c r="QLU1" s="4" t="s">
        <v>18007</v>
      </c>
      <c r="QLV1" s="4" t="s">
        <v>18008</v>
      </c>
      <c r="QLW1" s="4" t="s">
        <v>18009</v>
      </c>
      <c r="QLX1" s="4" t="s">
        <v>18010</v>
      </c>
      <c r="QLY1" s="4" t="s">
        <v>18011</v>
      </c>
      <c r="QLZ1" s="4" t="s">
        <v>18012</v>
      </c>
      <c r="QMA1" s="4" t="s">
        <v>18013</v>
      </c>
      <c r="QMB1" s="4" t="s">
        <v>18014</v>
      </c>
      <c r="QMC1" s="4" t="s">
        <v>18015</v>
      </c>
      <c r="QMD1" s="4" t="s">
        <v>18016</v>
      </c>
      <c r="QME1" s="4" t="s">
        <v>18017</v>
      </c>
      <c r="QMF1" s="4" t="s">
        <v>18018</v>
      </c>
      <c r="QMG1" s="4" t="s">
        <v>18019</v>
      </c>
      <c r="QMH1" s="4" t="s">
        <v>18020</v>
      </c>
      <c r="QMI1" s="4" t="s">
        <v>18021</v>
      </c>
      <c r="QMJ1" s="4" t="s">
        <v>18022</v>
      </c>
      <c r="QMK1" s="4" t="s">
        <v>18023</v>
      </c>
      <c r="QML1" s="4" t="s">
        <v>18024</v>
      </c>
      <c r="QMM1" s="4" t="s">
        <v>18025</v>
      </c>
      <c r="QMN1" s="4" t="s">
        <v>18026</v>
      </c>
      <c r="QMO1" s="4" t="s">
        <v>18027</v>
      </c>
      <c r="QMP1" s="4" t="s">
        <v>18028</v>
      </c>
      <c r="QMQ1" s="4" t="s">
        <v>18029</v>
      </c>
      <c r="QMR1" s="4" t="s">
        <v>18030</v>
      </c>
      <c r="QMS1" s="4" t="s">
        <v>18031</v>
      </c>
      <c r="QMT1" s="4" t="s">
        <v>18032</v>
      </c>
      <c r="QMU1" s="4" t="s">
        <v>18033</v>
      </c>
      <c r="QMV1" s="4" t="s">
        <v>18034</v>
      </c>
      <c r="QMW1" s="4" t="s">
        <v>18035</v>
      </c>
      <c r="QMX1" s="4" t="s">
        <v>18036</v>
      </c>
      <c r="QMY1" s="4" t="s">
        <v>18037</v>
      </c>
      <c r="QMZ1" s="4" t="s">
        <v>18038</v>
      </c>
      <c r="QNA1" s="4" t="s">
        <v>18039</v>
      </c>
      <c r="QNB1" s="4" t="s">
        <v>18040</v>
      </c>
      <c r="QNC1" s="4" t="s">
        <v>18041</v>
      </c>
      <c r="QND1" s="4" t="s">
        <v>18042</v>
      </c>
      <c r="QNE1" s="4" t="s">
        <v>18043</v>
      </c>
      <c r="QNF1" s="4" t="s">
        <v>18044</v>
      </c>
      <c r="QNG1" s="4" t="s">
        <v>18045</v>
      </c>
      <c r="QNH1" s="4" t="s">
        <v>18046</v>
      </c>
      <c r="QNI1" s="4" t="s">
        <v>18047</v>
      </c>
      <c r="QNJ1" s="4" t="s">
        <v>18048</v>
      </c>
      <c r="QNK1" s="4" t="s">
        <v>18049</v>
      </c>
      <c r="QNL1" s="4" t="s">
        <v>18050</v>
      </c>
      <c r="QNM1" s="4" t="s">
        <v>18051</v>
      </c>
      <c r="QNN1" s="4" t="s">
        <v>18052</v>
      </c>
      <c r="QNO1" s="4" t="s">
        <v>18053</v>
      </c>
      <c r="QNP1" s="4" t="s">
        <v>18054</v>
      </c>
      <c r="QNQ1" s="4" t="s">
        <v>18055</v>
      </c>
      <c r="QNR1" s="4" t="s">
        <v>18056</v>
      </c>
      <c r="QNS1" s="4" t="s">
        <v>18057</v>
      </c>
      <c r="QNT1" s="4" t="s">
        <v>18058</v>
      </c>
      <c r="QNU1" s="4" t="s">
        <v>18059</v>
      </c>
      <c r="QNV1" s="4" t="s">
        <v>18060</v>
      </c>
      <c r="QNW1" s="4" t="s">
        <v>18061</v>
      </c>
      <c r="QNX1" s="4" t="s">
        <v>18062</v>
      </c>
      <c r="QNY1" s="4" t="s">
        <v>18063</v>
      </c>
      <c r="QNZ1" s="4" t="s">
        <v>18064</v>
      </c>
      <c r="QOA1" s="4" t="s">
        <v>18065</v>
      </c>
      <c r="QOB1" s="4" t="s">
        <v>18066</v>
      </c>
      <c r="QOC1" s="4" t="s">
        <v>18067</v>
      </c>
      <c r="QOD1" s="4" t="s">
        <v>18068</v>
      </c>
      <c r="QOE1" s="4" t="s">
        <v>18069</v>
      </c>
      <c r="QOF1" s="4" t="s">
        <v>18070</v>
      </c>
      <c r="QOG1" s="4" t="s">
        <v>18071</v>
      </c>
      <c r="QOH1" s="4" t="s">
        <v>18072</v>
      </c>
      <c r="QOI1" s="4" t="s">
        <v>18073</v>
      </c>
      <c r="QOJ1" s="4" t="s">
        <v>18074</v>
      </c>
      <c r="QOK1" s="4" t="s">
        <v>18075</v>
      </c>
      <c r="QOL1" s="4" t="s">
        <v>18076</v>
      </c>
      <c r="QOM1" s="4" t="s">
        <v>18077</v>
      </c>
      <c r="QON1" s="4" t="s">
        <v>18078</v>
      </c>
      <c r="QOO1" s="4" t="s">
        <v>18079</v>
      </c>
      <c r="QOP1" s="4" t="s">
        <v>18080</v>
      </c>
      <c r="QOQ1" s="4" t="s">
        <v>18081</v>
      </c>
      <c r="QOR1" s="4" t="s">
        <v>18082</v>
      </c>
      <c r="QOS1" s="4" t="s">
        <v>18083</v>
      </c>
      <c r="QOT1" s="4" t="s">
        <v>18084</v>
      </c>
      <c r="QOU1" s="4" t="s">
        <v>18085</v>
      </c>
      <c r="QOV1" s="4" t="s">
        <v>18086</v>
      </c>
      <c r="QOW1" s="4" t="s">
        <v>18087</v>
      </c>
      <c r="QOX1" s="4" t="s">
        <v>18088</v>
      </c>
      <c r="QOY1" s="4" t="s">
        <v>18089</v>
      </c>
      <c r="QOZ1" s="4" t="s">
        <v>18090</v>
      </c>
      <c r="QPA1" s="4" t="s">
        <v>18091</v>
      </c>
      <c r="QPB1" s="4" t="s">
        <v>18092</v>
      </c>
      <c r="QPC1" s="4" t="s">
        <v>18093</v>
      </c>
      <c r="QPD1" s="4" t="s">
        <v>18094</v>
      </c>
      <c r="QPE1" s="4" t="s">
        <v>18095</v>
      </c>
      <c r="QPF1" s="4" t="s">
        <v>18096</v>
      </c>
      <c r="QPG1" s="4" t="s">
        <v>18097</v>
      </c>
      <c r="QPH1" s="4" t="s">
        <v>18098</v>
      </c>
      <c r="QPI1" s="4" t="s">
        <v>18099</v>
      </c>
      <c r="QPJ1" s="4" t="s">
        <v>18100</v>
      </c>
      <c r="QPK1" s="4" t="s">
        <v>18101</v>
      </c>
      <c r="QPL1" s="4" t="s">
        <v>18102</v>
      </c>
      <c r="QPM1" s="4" t="s">
        <v>18103</v>
      </c>
      <c r="QPN1" s="4" t="s">
        <v>18104</v>
      </c>
      <c r="QPO1" s="4" t="s">
        <v>18105</v>
      </c>
      <c r="QPP1" s="4" t="s">
        <v>18106</v>
      </c>
      <c r="QPQ1" s="4" t="s">
        <v>18107</v>
      </c>
      <c r="QPR1" s="4" t="s">
        <v>18108</v>
      </c>
      <c r="QPS1" s="4" t="s">
        <v>18109</v>
      </c>
      <c r="QPT1" s="4" t="s">
        <v>18110</v>
      </c>
      <c r="QPU1" s="4" t="s">
        <v>18111</v>
      </c>
      <c r="QPV1" s="4" t="s">
        <v>18112</v>
      </c>
      <c r="QPW1" s="4" t="s">
        <v>18113</v>
      </c>
      <c r="QPX1" s="4" t="s">
        <v>18114</v>
      </c>
      <c r="QPY1" s="4" t="s">
        <v>18115</v>
      </c>
      <c r="QPZ1" s="4" t="s">
        <v>18116</v>
      </c>
      <c r="QQA1" s="4" t="s">
        <v>18117</v>
      </c>
      <c r="QQB1" s="4" t="s">
        <v>18118</v>
      </c>
      <c r="QQC1" s="4" t="s">
        <v>18119</v>
      </c>
      <c r="QQD1" s="4" t="s">
        <v>18120</v>
      </c>
      <c r="QQE1" s="4" t="s">
        <v>18121</v>
      </c>
      <c r="QQF1" s="4" t="s">
        <v>18122</v>
      </c>
      <c r="QQG1" s="4" t="s">
        <v>18123</v>
      </c>
      <c r="QQH1" s="4" t="s">
        <v>18124</v>
      </c>
      <c r="QQI1" s="4" t="s">
        <v>18125</v>
      </c>
      <c r="QQJ1" s="4" t="s">
        <v>18126</v>
      </c>
      <c r="QQK1" s="4" t="s">
        <v>18127</v>
      </c>
      <c r="QQL1" s="4" t="s">
        <v>18128</v>
      </c>
      <c r="QQM1" s="4" t="s">
        <v>18129</v>
      </c>
      <c r="QQN1" s="4" t="s">
        <v>18130</v>
      </c>
      <c r="QQO1" s="4" t="s">
        <v>18131</v>
      </c>
      <c r="QQP1" s="4" t="s">
        <v>18132</v>
      </c>
      <c r="QQQ1" s="4" t="s">
        <v>18133</v>
      </c>
      <c r="QQR1" s="4" t="s">
        <v>18134</v>
      </c>
      <c r="QQS1" s="4" t="s">
        <v>18135</v>
      </c>
      <c r="QQT1" s="4" t="s">
        <v>18136</v>
      </c>
      <c r="QQU1" s="4" t="s">
        <v>18137</v>
      </c>
      <c r="QQV1" s="4" t="s">
        <v>18138</v>
      </c>
      <c r="QQW1" s="4" t="s">
        <v>18139</v>
      </c>
      <c r="QQX1" s="4" t="s">
        <v>18140</v>
      </c>
      <c r="QQY1" s="4" t="s">
        <v>18141</v>
      </c>
      <c r="QQZ1" s="4" t="s">
        <v>18142</v>
      </c>
      <c r="QRA1" s="4" t="s">
        <v>18143</v>
      </c>
      <c r="QRB1" s="4" t="s">
        <v>18144</v>
      </c>
      <c r="QRC1" s="4" t="s">
        <v>18145</v>
      </c>
      <c r="QRD1" s="4" t="s">
        <v>18146</v>
      </c>
      <c r="QRE1" s="4" t="s">
        <v>18147</v>
      </c>
      <c r="QRF1" s="4" t="s">
        <v>18148</v>
      </c>
      <c r="QRG1" s="4" t="s">
        <v>18149</v>
      </c>
      <c r="QRH1" s="4" t="s">
        <v>18150</v>
      </c>
      <c r="QRI1" s="4" t="s">
        <v>18151</v>
      </c>
      <c r="QRJ1" s="4" t="s">
        <v>18152</v>
      </c>
      <c r="QRK1" s="4" t="s">
        <v>18153</v>
      </c>
      <c r="QRL1" s="4" t="s">
        <v>18154</v>
      </c>
      <c r="QRM1" s="4" t="s">
        <v>18155</v>
      </c>
      <c r="QRN1" s="4" t="s">
        <v>18156</v>
      </c>
      <c r="QRO1" s="4" t="s">
        <v>18157</v>
      </c>
      <c r="QRP1" s="4" t="s">
        <v>18158</v>
      </c>
      <c r="QRQ1" s="4" t="s">
        <v>18159</v>
      </c>
      <c r="QRR1" s="4" t="s">
        <v>18160</v>
      </c>
      <c r="QRS1" s="4" t="s">
        <v>18161</v>
      </c>
      <c r="QRT1" s="4" t="s">
        <v>18162</v>
      </c>
      <c r="QRU1" s="4" t="s">
        <v>18163</v>
      </c>
      <c r="QRV1" s="4" t="s">
        <v>18164</v>
      </c>
      <c r="QRW1" s="4" t="s">
        <v>18165</v>
      </c>
      <c r="QRX1" s="4" t="s">
        <v>18166</v>
      </c>
      <c r="QRY1" s="4" t="s">
        <v>18167</v>
      </c>
      <c r="QRZ1" s="4" t="s">
        <v>18168</v>
      </c>
      <c r="QSA1" s="4" t="s">
        <v>18169</v>
      </c>
      <c r="QSB1" s="4" t="s">
        <v>18170</v>
      </c>
      <c r="QSC1" s="4" t="s">
        <v>18171</v>
      </c>
      <c r="QSD1" s="4" t="s">
        <v>18172</v>
      </c>
      <c r="QSE1" s="4" t="s">
        <v>18173</v>
      </c>
      <c r="QSF1" s="4" t="s">
        <v>18174</v>
      </c>
      <c r="QSG1" s="4" t="s">
        <v>18175</v>
      </c>
      <c r="QSH1" s="4" t="s">
        <v>18176</v>
      </c>
      <c r="QSI1" s="4" t="s">
        <v>18177</v>
      </c>
      <c r="QSJ1" s="4" t="s">
        <v>18178</v>
      </c>
      <c r="QSK1" s="4" t="s">
        <v>18179</v>
      </c>
      <c r="QSL1" s="4" t="s">
        <v>18180</v>
      </c>
      <c r="QSM1" s="4" t="s">
        <v>18181</v>
      </c>
      <c r="QSN1" s="4" t="s">
        <v>18182</v>
      </c>
      <c r="QSO1" s="4" t="s">
        <v>18183</v>
      </c>
      <c r="QSP1" s="4" t="s">
        <v>18184</v>
      </c>
      <c r="QSQ1" s="4" t="s">
        <v>18185</v>
      </c>
      <c r="QSR1" s="4" t="s">
        <v>18186</v>
      </c>
      <c r="QSS1" s="4" t="s">
        <v>18187</v>
      </c>
      <c r="QST1" s="4" t="s">
        <v>18188</v>
      </c>
      <c r="QSU1" s="4" t="s">
        <v>18189</v>
      </c>
      <c r="QSV1" s="4" t="s">
        <v>18190</v>
      </c>
      <c r="QSW1" s="4" t="s">
        <v>18191</v>
      </c>
      <c r="QSX1" s="4" t="s">
        <v>18192</v>
      </c>
      <c r="QSY1" s="4" t="s">
        <v>18193</v>
      </c>
      <c r="QSZ1" s="4" t="s">
        <v>18194</v>
      </c>
      <c r="QTA1" s="4" t="s">
        <v>18195</v>
      </c>
      <c r="QTB1" s="4" t="s">
        <v>18196</v>
      </c>
      <c r="QTC1" s="4" t="s">
        <v>18197</v>
      </c>
      <c r="QTD1" s="4" t="s">
        <v>18198</v>
      </c>
      <c r="QTE1" s="4" t="s">
        <v>18199</v>
      </c>
      <c r="QTF1" s="4" t="s">
        <v>18200</v>
      </c>
      <c r="QTG1" s="4" t="s">
        <v>18201</v>
      </c>
      <c r="QTH1" s="4" t="s">
        <v>18202</v>
      </c>
      <c r="QTI1" s="4" t="s">
        <v>18203</v>
      </c>
      <c r="QTJ1" s="4" t="s">
        <v>18204</v>
      </c>
      <c r="QTK1" s="4" t="s">
        <v>18205</v>
      </c>
      <c r="QTL1" s="4" t="s">
        <v>18206</v>
      </c>
      <c r="QTM1" s="4" t="s">
        <v>18207</v>
      </c>
      <c r="QTN1" s="4" t="s">
        <v>18208</v>
      </c>
      <c r="QTO1" s="4" t="s">
        <v>18209</v>
      </c>
      <c r="QTP1" s="4" t="s">
        <v>18210</v>
      </c>
      <c r="QTQ1" s="4" t="s">
        <v>18211</v>
      </c>
      <c r="QTR1" s="4" t="s">
        <v>18212</v>
      </c>
      <c r="QTS1" s="4" t="s">
        <v>18213</v>
      </c>
      <c r="QTT1" s="4" t="s">
        <v>18214</v>
      </c>
      <c r="QTU1" s="4" t="s">
        <v>18215</v>
      </c>
      <c r="QTV1" s="4" t="s">
        <v>18216</v>
      </c>
      <c r="QTW1" s="4" t="s">
        <v>18217</v>
      </c>
      <c r="QTX1" s="4" t="s">
        <v>18218</v>
      </c>
      <c r="QTY1" s="4" t="s">
        <v>18219</v>
      </c>
      <c r="QTZ1" s="4" t="s">
        <v>18220</v>
      </c>
      <c r="QUA1" s="4" t="s">
        <v>18221</v>
      </c>
      <c r="QUB1" s="4" t="s">
        <v>18222</v>
      </c>
      <c r="QUC1" s="4" t="s">
        <v>18223</v>
      </c>
      <c r="QUD1" s="4" t="s">
        <v>18224</v>
      </c>
      <c r="QUE1" s="4" t="s">
        <v>18225</v>
      </c>
      <c r="QUF1" s="4" t="s">
        <v>18226</v>
      </c>
      <c r="QUG1" s="4" t="s">
        <v>18227</v>
      </c>
      <c r="QUH1" s="4" t="s">
        <v>18228</v>
      </c>
      <c r="QUI1" s="4" t="s">
        <v>18229</v>
      </c>
      <c r="QUJ1" s="4" t="s">
        <v>18230</v>
      </c>
      <c r="QUK1" s="4" t="s">
        <v>18231</v>
      </c>
      <c r="QUL1" s="4" t="s">
        <v>18232</v>
      </c>
      <c r="QUM1" s="4" t="s">
        <v>18233</v>
      </c>
      <c r="QUN1" s="4" t="s">
        <v>18234</v>
      </c>
      <c r="QUO1" s="4" t="s">
        <v>18235</v>
      </c>
      <c r="QUP1" s="4" t="s">
        <v>18236</v>
      </c>
      <c r="QUQ1" s="4" t="s">
        <v>18237</v>
      </c>
      <c r="QUR1" s="4" t="s">
        <v>18238</v>
      </c>
      <c r="QUS1" s="4" t="s">
        <v>18239</v>
      </c>
      <c r="QUT1" s="4" t="s">
        <v>18240</v>
      </c>
      <c r="QUU1" s="4" t="s">
        <v>18241</v>
      </c>
      <c r="QUV1" s="4" t="s">
        <v>18242</v>
      </c>
      <c r="QUW1" s="4" t="s">
        <v>18243</v>
      </c>
      <c r="QUX1" s="4" t="s">
        <v>18244</v>
      </c>
      <c r="QUY1" s="4" t="s">
        <v>18245</v>
      </c>
      <c r="QUZ1" s="4" t="s">
        <v>18246</v>
      </c>
      <c r="QVA1" s="4" t="s">
        <v>18247</v>
      </c>
      <c r="QVB1" s="4" t="s">
        <v>18248</v>
      </c>
      <c r="QVC1" s="4" t="s">
        <v>18249</v>
      </c>
      <c r="QVD1" s="4" t="s">
        <v>18250</v>
      </c>
      <c r="QVE1" s="4" t="s">
        <v>18251</v>
      </c>
      <c r="QVF1" s="4" t="s">
        <v>18252</v>
      </c>
      <c r="QVG1" s="4" t="s">
        <v>18253</v>
      </c>
      <c r="QVH1" s="4" t="s">
        <v>18254</v>
      </c>
      <c r="QVI1" s="4" t="s">
        <v>18255</v>
      </c>
      <c r="QVJ1" s="4" t="s">
        <v>18256</v>
      </c>
      <c r="QVK1" s="4" t="s">
        <v>18257</v>
      </c>
      <c r="QVL1" s="4" t="s">
        <v>18258</v>
      </c>
      <c r="QVM1" s="4" t="s">
        <v>18259</v>
      </c>
      <c r="QVN1" s="4" t="s">
        <v>18260</v>
      </c>
      <c r="QVO1" s="4" t="s">
        <v>18261</v>
      </c>
      <c r="QVP1" s="4" t="s">
        <v>18262</v>
      </c>
      <c r="QVQ1" s="4" t="s">
        <v>18263</v>
      </c>
      <c r="QVR1" s="4" t="s">
        <v>18264</v>
      </c>
      <c r="QVS1" s="4" t="s">
        <v>18265</v>
      </c>
      <c r="QVT1" s="4" t="s">
        <v>18266</v>
      </c>
      <c r="QVU1" s="4" t="s">
        <v>18267</v>
      </c>
      <c r="QVV1" s="4" t="s">
        <v>18268</v>
      </c>
      <c r="QVW1" s="4" t="s">
        <v>18269</v>
      </c>
      <c r="QVX1" s="4" t="s">
        <v>18270</v>
      </c>
      <c r="QVY1" s="4" t="s">
        <v>18271</v>
      </c>
      <c r="QVZ1" s="4" t="s">
        <v>18272</v>
      </c>
      <c r="QWA1" s="4" t="s">
        <v>18273</v>
      </c>
      <c r="QWB1" s="4" t="s">
        <v>18274</v>
      </c>
      <c r="QWC1" s="4" t="s">
        <v>18275</v>
      </c>
      <c r="QWD1" s="4" t="s">
        <v>18276</v>
      </c>
      <c r="QWE1" s="4" t="s">
        <v>18277</v>
      </c>
      <c r="QWF1" s="4" t="s">
        <v>18278</v>
      </c>
      <c r="QWG1" s="4" t="s">
        <v>18279</v>
      </c>
      <c r="QWH1" s="4" t="s">
        <v>18280</v>
      </c>
      <c r="QWI1" s="4" t="s">
        <v>18281</v>
      </c>
      <c r="QWJ1" s="4" t="s">
        <v>18282</v>
      </c>
      <c r="QWK1" s="4" t="s">
        <v>18283</v>
      </c>
      <c r="QWL1" s="4" t="s">
        <v>18284</v>
      </c>
      <c r="QWM1" s="4" t="s">
        <v>18285</v>
      </c>
      <c r="QWN1" s="4" t="s">
        <v>18286</v>
      </c>
      <c r="QWO1" s="4" t="s">
        <v>18287</v>
      </c>
      <c r="QWP1" s="4" t="s">
        <v>18288</v>
      </c>
      <c r="QWQ1" s="4" t="s">
        <v>18289</v>
      </c>
      <c r="QWR1" s="4" t="s">
        <v>18290</v>
      </c>
      <c r="QWS1" s="4" t="s">
        <v>18291</v>
      </c>
      <c r="QWT1" s="4" t="s">
        <v>18292</v>
      </c>
      <c r="QWU1" s="4" t="s">
        <v>18293</v>
      </c>
      <c r="QWV1" s="4" t="s">
        <v>18294</v>
      </c>
      <c r="QWW1" s="4" t="s">
        <v>18295</v>
      </c>
      <c r="QWX1" s="4" t="s">
        <v>18296</v>
      </c>
      <c r="QWY1" s="4" t="s">
        <v>18297</v>
      </c>
      <c r="QWZ1" s="4" t="s">
        <v>18298</v>
      </c>
      <c r="QXA1" s="4" t="s">
        <v>18299</v>
      </c>
      <c r="QXB1" s="4" t="s">
        <v>18300</v>
      </c>
      <c r="QXC1" s="4" t="s">
        <v>18301</v>
      </c>
      <c r="QXD1" s="4" t="s">
        <v>18302</v>
      </c>
      <c r="QXE1" s="4" t="s">
        <v>18303</v>
      </c>
      <c r="QXF1" s="4" t="s">
        <v>18304</v>
      </c>
      <c r="QXG1" s="4" t="s">
        <v>18305</v>
      </c>
      <c r="QXH1" s="4" t="s">
        <v>18306</v>
      </c>
      <c r="QXI1" s="4" t="s">
        <v>18307</v>
      </c>
      <c r="QXJ1" s="4" t="s">
        <v>18308</v>
      </c>
      <c r="QXK1" s="4" t="s">
        <v>18309</v>
      </c>
      <c r="QXL1" s="4" t="s">
        <v>18310</v>
      </c>
      <c r="QXM1" s="4" t="s">
        <v>18311</v>
      </c>
      <c r="QXN1" s="4" t="s">
        <v>18312</v>
      </c>
      <c r="QXO1" s="4" t="s">
        <v>18313</v>
      </c>
      <c r="QXP1" s="4" t="s">
        <v>18314</v>
      </c>
      <c r="QXQ1" s="4" t="s">
        <v>18315</v>
      </c>
      <c r="QXR1" s="4" t="s">
        <v>18316</v>
      </c>
      <c r="QXS1" s="4" t="s">
        <v>18317</v>
      </c>
      <c r="QXT1" s="4" t="s">
        <v>18318</v>
      </c>
      <c r="QXU1" s="4" t="s">
        <v>18319</v>
      </c>
      <c r="QXV1" s="4" t="s">
        <v>18320</v>
      </c>
      <c r="QXW1" s="4" t="s">
        <v>18321</v>
      </c>
      <c r="QXX1" s="4" t="s">
        <v>18322</v>
      </c>
      <c r="QXY1" s="4" t="s">
        <v>18323</v>
      </c>
      <c r="QXZ1" s="4" t="s">
        <v>18324</v>
      </c>
      <c r="QYA1" s="4" t="s">
        <v>18325</v>
      </c>
      <c r="QYB1" s="4" t="s">
        <v>18326</v>
      </c>
      <c r="QYC1" s="4" t="s">
        <v>18327</v>
      </c>
      <c r="QYD1" s="4" t="s">
        <v>18328</v>
      </c>
      <c r="QYE1" s="4" t="s">
        <v>18329</v>
      </c>
      <c r="QYF1" s="4" t="s">
        <v>18330</v>
      </c>
      <c r="QYG1" s="4" t="s">
        <v>18331</v>
      </c>
      <c r="QYH1" s="4" t="s">
        <v>18332</v>
      </c>
      <c r="QYI1" s="4" t="s">
        <v>18333</v>
      </c>
      <c r="QYJ1" s="4" t="s">
        <v>18334</v>
      </c>
      <c r="QYK1" s="4" t="s">
        <v>18335</v>
      </c>
      <c r="QYL1" s="4" t="s">
        <v>18336</v>
      </c>
      <c r="QYM1" s="4" t="s">
        <v>18337</v>
      </c>
      <c r="QYN1" s="4" t="s">
        <v>18338</v>
      </c>
      <c r="QYO1" s="4" t="s">
        <v>18339</v>
      </c>
      <c r="QYP1" s="4" t="s">
        <v>18340</v>
      </c>
      <c r="QYQ1" s="4" t="s">
        <v>18341</v>
      </c>
      <c r="QYR1" s="4" t="s">
        <v>18342</v>
      </c>
      <c r="QYS1" s="4" t="s">
        <v>18343</v>
      </c>
      <c r="QYT1" s="4" t="s">
        <v>18344</v>
      </c>
      <c r="QYU1" s="4" t="s">
        <v>18345</v>
      </c>
      <c r="QYV1" s="4" t="s">
        <v>18346</v>
      </c>
      <c r="QYW1" s="4" t="s">
        <v>18347</v>
      </c>
      <c r="QYX1" s="4" t="s">
        <v>18348</v>
      </c>
      <c r="QYY1" s="4" t="s">
        <v>18349</v>
      </c>
      <c r="QYZ1" s="4" t="s">
        <v>18350</v>
      </c>
      <c r="QZA1" s="4" t="s">
        <v>18351</v>
      </c>
      <c r="QZB1" s="4" t="s">
        <v>18352</v>
      </c>
      <c r="QZC1" s="4" t="s">
        <v>18353</v>
      </c>
      <c r="QZD1" s="4" t="s">
        <v>18354</v>
      </c>
      <c r="QZE1" s="4" t="s">
        <v>18355</v>
      </c>
      <c r="QZF1" s="4" t="s">
        <v>18356</v>
      </c>
      <c r="QZG1" s="4" t="s">
        <v>18357</v>
      </c>
      <c r="QZH1" s="4" t="s">
        <v>18358</v>
      </c>
      <c r="QZI1" s="4" t="s">
        <v>18359</v>
      </c>
      <c r="QZJ1" s="4" t="s">
        <v>18360</v>
      </c>
      <c r="QZK1" s="4" t="s">
        <v>18361</v>
      </c>
      <c r="QZL1" s="4" t="s">
        <v>18362</v>
      </c>
      <c r="QZM1" s="4" t="s">
        <v>18363</v>
      </c>
      <c r="QZN1" s="4" t="s">
        <v>18364</v>
      </c>
      <c r="QZO1" s="4" t="s">
        <v>18365</v>
      </c>
      <c r="QZP1" s="4" t="s">
        <v>18366</v>
      </c>
      <c r="QZQ1" s="4" t="s">
        <v>18367</v>
      </c>
      <c r="QZR1" s="4" t="s">
        <v>18368</v>
      </c>
      <c r="QZS1" s="4" t="s">
        <v>18369</v>
      </c>
      <c r="QZT1" s="4" t="s">
        <v>18370</v>
      </c>
      <c r="QZU1" s="4" t="s">
        <v>18371</v>
      </c>
      <c r="QZV1" s="4" t="s">
        <v>18372</v>
      </c>
      <c r="QZW1" s="4" t="s">
        <v>18373</v>
      </c>
      <c r="QZX1" s="4" t="s">
        <v>18374</v>
      </c>
      <c r="QZY1" s="4" t="s">
        <v>18375</v>
      </c>
      <c r="QZZ1" s="4" t="s">
        <v>18376</v>
      </c>
      <c r="RAA1" s="4" t="s">
        <v>18377</v>
      </c>
      <c r="RAB1" s="4" t="s">
        <v>18378</v>
      </c>
      <c r="RAC1" s="4" t="s">
        <v>18379</v>
      </c>
      <c r="RAD1" s="4" t="s">
        <v>18380</v>
      </c>
      <c r="RAE1" s="4" t="s">
        <v>18381</v>
      </c>
      <c r="RAF1" s="4" t="s">
        <v>18382</v>
      </c>
      <c r="RAG1" s="4" t="s">
        <v>18383</v>
      </c>
      <c r="RAH1" s="4" t="s">
        <v>18384</v>
      </c>
      <c r="RAI1" s="4" t="s">
        <v>18385</v>
      </c>
      <c r="RAJ1" s="4" t="s">
        <v>18386</v>
      </c>
      <c r="RAK1" s="4" t="s">
        <v>18387</v>
      </c>
      <c r="RAL1" s="4" t="s">
        <v>18388</v>
      </c>
      <c r="RAM1" s="4" t="s">
        <v>18389</v>
      </c>
      <c r="RAN1" s="4" t="s">
        <v>18390</v>
      </c>
      <c r="RAO1" s="4" t="s">
        <v>18391</v>
      </c>
      <c r="RAP1" s="4" t="s">
        <v>18392</v>
      </c>
      <c r="RAQ1" s="4" t="s">
        <v>18393</v>
      </c>
      <c r="RAR1" s="4" t="s">
        <v>18394</v>
      </c>
      <c r="RAS1" s="4" t="s">
        <v>18395</v>
      </c>
      <c r="RAT1" s="4" t="s">
        <v>18396</v>
      </c>
      <c r="RAU1" s="4" t="s">
        <v>18397</v>
      </c>
      <c r="RAV1" s="4" t="s">
        <v>18398</v>
      </c>
      <c r="RAW1" s="4" t="s">
        <v>18399</v>
      </c>
      <c r="RAX1" s="4" t="s">
        <v>18400</v>
      </c>
      <c r="RAY1" s="4" t="s">
        <v>18401</v>
      </c>
      <c r="RAZ1" s="4" t="s">
        <v>18402</v>
      </c>
      <c r="RBA1" s="4" t="s">
        <v>18403</v>
      </c>
      <c r="RBB1" s="4" t="s">
        <v>18404</v>
      </c>
      <c r="RBC1" s="4" t="s">
        <v>18405</v>
      </c>
      <c r="RBD1" s="4" t="s">
        <v>18406</v>
      </c>
      <c r="RBE1" s="4" t="s">
        <v>18407</v>
      </c>
      <c r="RBF1" s="4" t="s">
        <v>18408</v>
      </c>
      <c r="RBG1" s="4" t="s">
        <v>18409</v>
      </c>
      <c r="RBH1" s="4" t="s">
        <v>18410</v>
      </c>
      <c r="RBI1" s="4" t="s">
        <v>18411</v>
      </c>
      <c r="RBJ1" s="4" t="s">
        <v>18412</v>
      </c>
      <c r="RBK1" s="4" t="s">
        <v>18413</v>
      </c>
      <c r="RBL1" s="4" t="s">
        <v>18414</v>
      </c>
      <c r="RBM1" s="4" t="s">
        <v>18415</v>
      </c>
      <c r="RBN1" s="4" t="s">
        <v>18416</v>
      </c>
      <c r="RBO1" s="4" t="s">
        <v>18417</v>
      </c>
      <c r="RBP1" s="4" t="s">
        <v>18418</v>
      </c>
      <c r="RBQ1" s="4" t="s">
        <v>18419</v>
      </c>
      <c r="RBR1" s="4" t="s">
        <v>18420</v>
      </c>
      <c r="RBS1" s="4" t="s">
        <v>18421</v>
      </c>
      <c r="RBT1" s="4" t="s">
        <v>18422</v>
      </c>
      <c r="RBU1" s="4" t="s">
        <v>18423</v>
      </c>
      <c r="RBV1" s="4" t="s">
        <v>18424</v>
      </c>
      <c r="RBW1" s="4" t="s">
        <v>18425</v>
      </c>
      <c r="RBX1" s="4" t="s">
        <v>18426</v>
      </c>
      <c r="RBY1" s="4" t="s">
        <v>18427</v>
      </c>
      <c r="RBZ1" s="4" t="s">
        <v>18428</v>
      </c>
      <c r="RCA1" s="4" t="s">
        <v>18429</v>
      </c>
      <c r="RCB1" s="4" t="s">
        <v>18430</v>
      </c>
      <c r="RCC1" s="4" t="s">
        <v>18431</v>
      </c>
      <c r="RCD1" s="4" t="s">
        <v>18432</v>
      </c>
      <c r="RCE1" s="4" t="s">
        <v>18433</v>
      </c>
      <c r="RCF1" s="4" t="s">
        <v>18434</v>
      </c>
      <c r="RCG1" s="4" t="s">
        <v>18435</v>
      </c>
      <c r="RCH1" s="4" t="s">
        <v>18436</v>
      </c>
      <c r="RCI1" s="4" t="s">
        <v>18437</v>
      </c>
      <c r="RCJ1" s="4" t="s">
        <v>18438</v>
      </c>
      <c r="RCK1" s="4" t="s">
        <v>18439</v>
      </c>
      <c r="RCL1" s="4" t="s">
        <v>18440</v>
      </c>
      <c r="RCM1" s="4" t="s">
        <v>18441</v>
      </c>
      <c r="RCN1" s="4" t="s">
        <v>18442</v>
      </c>
      <c r="RCO1" s="4" t="s">
        <v>18443</v>
      </c>
      <c r="RCP1" s="4" t="s">
        <v>18444</v>
      </c>
      <c r="RCQ1" s="4" t="s">
        <v>18445</v>
      </c>
      <c r="RCR1" s="4" t="s">
        <v>18446</v>
      </c>
      <c r="RCS1" s="4" t="s">
        <v>18447</v>
      </c>
      <c r="RCT1" s="4" t="s">
        <v>18448</v>
      </c>
      <c r="RCU1" s="4" t="s">
        <v>18449</v>
      </c>
      <c r="RCV1" s="4" t="s">
        <v>18450</v>
      </c>
      <c r="RCW1" s="4" t="s">
        <v>18451</v>
      </c>
      <c r="RCX1" s="4" t="s">
        <v>18452</v>
      </c>
      <c r="RCY1" s="4" t="s">
        <v>18453</v>
      </c>
      <c r="RCZ1" s="4" t="s">
        <v>18454</v>
      </c>
      <c r="RDA1" s="4" t="s">
        <v>18455</v>
      </c>
      <c r="RDB1" s="4" t="s">
        <v>18456</v>
      </c>
      <c r="RDC1" s="4" t="s">
        <v>18457</v>
      </c>
      <c r="RDD1" s="4" t="s">
        <v>18458</v>
      </c>
      <c r="RDE1" s="4" t="s">
        <v>18459</v>
      </c>
      <c r="RDF1" s="4" t="s">
        <v>18460</v>
      </c>
      <c r="RDG1" s="4" t="s">
        <v>18461</v>
      </c>
      <c r="RDH1" s="4" t="s">
        <v>18462</v>
      </c>
      <c r="RDI1" s="4" t="s">
        <v>18463</v>
      </c>
      <c r="RDJ1" s="4" t="s">
        <v>18464</v>
      </c>
      <c r="RDK1" s="4" t="s">
        <v>18465</v>
      </c>
      <c r="RDL1" s="4" t="s">
        <v>18466</v>
      </c>
      <c r="RDM1" s="4" t="s">
        <v>18467</v>
      </c>
      <c r="RDN1" s="4" t="s">
        <v>18468</v>
      </c>
      <c r="RDO1" s="4" t="s">
        <v>18469</v>
      </c>
      <c r="RDP1" s="4" t="s">
        <v>18470</v>
      </c>
      <c r="RDQ1" s="4" t="s">
        <v>18471</v>
      </c>
      <c r="RDR1" s="4" t="s">
        <v>18472</v>
      </c>
      <c r="RDS1" s="4" t="s">
        <v>18473</v>
      </c>
      <c r="RDT1" s="4" t="s">
        <v>18474</v>
      </c>
      <c r="RDU1" s="4" t="s">
        <v>18475</v>
      </c>
      <c r="RDV1" s="4" t="s">
        <v>18476</v>
      </c>
      <c r="RDW1" s="4" t="s">
        <v>18477</v>
      </c>
      <c r="RDX1" s="4" t="s">
        <v>18478</v>
      </c>
      <c r="RDY1" s="4" t="s">
        <v>18479</v>
      </c>
      <c r="RDZ1" s="4" t="s">
        <v>18480</v>
      </c>
      <c r="REA1" s="4" t="s">
        <v>18481</v>
      </c>
      <c r="REB1" s="4" t="s">
        <v>18482</v>
      </c>
      <c r="REC1" s="4" t="s">
        <v>18483</v>
      </c>
      <c r="RED1" s="4" t="s">
        <v>18484</v>
      </c>
      <c r="REE1" s="4" t="s">
        <v>18485</v>
      </c>
      <c r="REF1" s="4" t="s">
        <v>18486</v>
      </c>
      <c r="REG1" s="4" t="s">
        <v>18487</v>
      </c>
      <c r="REH1" s="4" t="s">
        <v>18488</v>
      </c>
      <c r="REI1" s="4" t="s">
        <v>18489</v>
      </c>
      <c r="REJ1" s="4" t="s">
        <v>18490</v>
      </c>
      <c r="REK1" s="4" t="s">
        <v>18491</v>
      </c>
      <c r="REL1" s="4" t="s">
        <v>18492</v>
      </c>
      <c r="REM1" s="4" t="s">
        <v>18493</v>
      </c>
      <c r="REN1" s="4" t="s">
        <v>18494</v>
      </c>
      <c r="REO1" s="4" t="s">
        <v>18495</v>
      </c>
      <c r="REP1" s="4" t="s">
        <v>18496</v>
      </c>
      <c r="REQ1" s="4" t="s">
        <v>18497</v>
      </c>
      <c r="RER1" s="4" t="s">
        <v>18498</v>
      </c>
      <c r="RES1" s="4" t="s">
        <v>18499</v>
      </c>
      <c r="RET1" s="4" t="s">
        <v>18500</v>
      </c>
      <c r="REU1" s="4" t="s">
        <v>18501</v>
      </c>
      <c r="REV1" s="4" t="s">
        <v>18502</v>
      </c>
      <c r="REW1" s="4" t="s">
        <v>18503</v>
      </c>
      <c r="REX1" s="4" t="s">
        <v>18504</v>
      </c>
      <c r="REY1" s="4" t="s">
        <v>18505</v>
      </c>
      <c r="REZ1" s="4" t="s">
        <v>18506</v>
      </c>
      <c r="RFA1" s="4" t="s">
        <v>18507</v>
      </c>
      <c r="RFB1" s="4" t="s">
        <v>18508</v>
      </c>
      <c r="RFC1" s="4" t="s">
        <v>18509</v>
      </c>
      <c r="RFD1" s="4" t="s">
        <v>18510</v>
      </c>
      <c r="RFE1" s="4" t="s">
        <v>18511</v>
      </c>
      <c r="RFF1" s="4" t="s">
        <v>18512</v>
      </c>
      <c r="RFG1" s="4" t="s">
        <v>18513</v>
      </c>
      <c r="RFH1" s="4" t="s">
        <v>18514</v>
      </c>
      <c r="RFI1" s="4" t="s">
        <v>18515</v>
      </c>
      <c r="RFJ1" s="4" t="s">
        <v>18516</v>
      </c>
      <c r="RFK1" s="4" t="s">
        <v>18517</v>
      </c>
      <c r="RFL1" s="4" t="s">
        <v>18518</v>
      </c>
      <c r="RFM1" s="4" t="s">
        <v>18519</v>
      </c>
      <c r="RFN1" s="4" t="s">
        <v>18520</v>
      </c>
      <c r="RFO1" s="4" t="s">
        <v>18521</v>
      </c>
      <c r="RFP1" s="4" t="s">
        <v>18522</v>
      </c>
      <c r="RFQ1" s="4" t="s">
        <v>18523</v>
      </c>
      <c r="RFR1" s="4" t="s">
        <v>18524</v>
      </c>
      <c r="RFS1" s="4" t="s">
        <v>18525</v>
      </c>
      <c r="RFT1" s="4" t="s">
        <v>18526</v>
      </c>
      <c r="RFU1" s="4" t="s">
        <v>18527</v>
      </c>
      <c r="RFV1" s="4" t="s">
        <v>18528</v>
      </c>
      <c r="RFW1" s="4" t="s">
        <v>18529</v>
      </c>
      <c r="RFX1" s="4" t="s">
        <v>18530</v>
      </c>
      <c r="RFY1" s="4" t="s">
        <v>18531</v>
      </c>
      <c r="RFZ1" s="4" t="s">
        <v>18532</v>
      </c>
      <c r="RGA1" s="4" t="s">
        <v>18533</v>
      </c>
      <c r="RGB1" s="4" t="s">
        <v>18534</v>
      </c>
      <c r="RGC1" s="4" t="s">
        <v>18535</v>
      </c>
      <c r="RGD1" s="4" t="s">
        <v>18536</v>
      </c>
      <c r="RGE1" s="4" t="s">
        <v>18537</v>
      </c>
      <c r="RGF1" s="4" t="s">
        <v>18538</v>
      </c>
      <c r="RGG1" s="4" t="s">
        <v>18539</v>
      </c>
      <c r="RGH1" s="4" t="s">
        <v>18540</v>
      </c>
      <c r="RGI1" s="4" t="s">
        <v>18541</v>
      </c>
      <c r="RGJ1" s="4" t="s">
        <v>18542</v>
      </c>
      <c r="RGK1" s="4" t="s">
        <v>18543</v>
      </c>
      <c r="RGL1" s="4" t="s">
        <v>18544</v>
      </c>
      <c r="RGM1" s="4" t="s">
        <v>18545</v>
      </c>
      <c r="RGN1" s="4" t="s">
        <v>18546</v>
      </c>
      <c r="RGO1" s="4" t="s">
        <v>18547</v>
      </c>
      <c r="RGP1" s="4" t="s">
        <v>18548</v>
      </c>
      <c r="RGQ1" s="4" t="s">
        <v>18549</v>
      </c>
      <c r="RGR1" s="4" t="s">
        <v>18550</v>
      </c>
      <c r="RGS1" s="4" t="s">
        <v>18551</v>
      </c>
      <c r="RGT1" s="4" t="s">
        <v>18552</v>
      </c>
      <c r="RGU1" s="4" t="s">
        <v>18553</v>
      </c>
      <c r="RGV1" s="4" t="s">
        <v>18554</v>
      </c>
      <c r="RGW1" s="4" t="s">
        <v>18555</v>
      </c>
      <c r="RGX1" s="4" t="s">
        <v>18556</v>
      </c>
      <c r="RGY1" s="4" t="s">
        <v>18557</v>
      </c>
      <c r="RGZ1" s="4" t="s">
        <v>18558</v>
      </c>
      <c r="RHA1" s="4" t="s">
        <v>18559</v>
      </c>
      <c r="RHB1" s="4" t="s">
        <v>18560</v>
      </c>
      <c r="RHC1" s="4" t="s">
        <v>18561</v>
      </c>
      <c r="RHD1" s="4" t="s">
        <v>18562</v>
      </c>
      <c r="RHE1" s="4" t="s">
        <v>18563</v>
      </c>
      <c r="RHF1" s="4" t="s">
        <v>18564</v>
      </c>
      <c r="RHG1" s="4" t="s">
        <v>18565</v>
      </c>
      <c r="RHH1" s="4" t="s">
        <v>18566</v>
      </c>
      <c r="RHI1" s="4" t="s">
        <v>18567</v>
      </c>
      <c r="RHJ1" s="4" t="s">
        <v>18568</v>
      </c>
      <c r="RHK1" s="4" t="s">
        <v>18569</v>
      </c>
      <c r="RHL1" s="4" t="s">
        <v>18570</v>
      </c>
      <c r="RHM1" s="4" t="s">
        <v>18571</v>
      </c>
      <c r="RHN1" s="4" t="s">
        <v>18572</v>
      </c>
      <c r="RHO1" s="4" t="s">
        <v>18573</v>
      </c>
      <c r="RHP1" s="4" t="s">
        <v>18574</v>
      </c>
      <c r="RHQ1" s="4" t="s">
        <v>18575</v>
      </c>
      <c r="RHR1" s="4" t="s">
        <v>18576</v>
      </c>
      <c r="RHS1" s="4" t="s">
        <v>18577</v>
      </c>
      <c r="RHT1" s="4" t="s">
        <v>18578</v>
      </c>
      <c r="RHU1" s="4" t="s">
        <v>18579</v>
      </c>
      <c r="RHV1" s="4" t="s">
        <v>18580</v>
      </c>
      <c r="RHW1" s="4" t="s">
        <v>18581</v>
      </c>
      <c r="RHX1" s="4" t="s">
        <v>18582</v>
      </c>
      <c r="RHY1" s="4" t="s">
        <v>18583</v>
      </c>
      <c r="RHZ1" s="4" t="s">
        <v>18584</v>
      </c>
      <c r="RIA1" s="4" t="s">
        <v>18585</v>
      </c>
      <c r="RIB1" s="4" t="s">
        <v>18586</v>
      </c>
      <c r="RIC1" s="4" t="s">
        <v>18587</v>
      </c>
      <c r="RID1" s="4" t="s">
        <v>18588</v>
      </c>
      <c r="RIE1" s="4" t="s">
        <v>18589</v>
      </c>
      <c r="RIF1" s="4" t="s">
        <v>18590</v>
      </c>
      <c r="RIG1" s="4" t="s">
        <v>18591</v>
      </c>
      <c r="RIH1" s="4" t="s">
        <v>18592</v>
      </c>
      <c r="RII1" s="4" t="s">
        <v>18593</v>
      </c>
      <c r="RIJ1" s="4" t="s">
        <v>18594</v>
      </c>
      <c r="RIK1" s="4" t="s">
        <v>18595</v>
      </c>
      <c r="RIL1" s="4" t="s">
        <v>18596</v>
      </c>
      <c r="RIM1" s="4" t="s">
        <v>18597</v>
      </c>
      <c r="RIN1" s="4" t="s">
        <v>18598</v>
      </c>
      <c r="RIO1" s="4" t="s">
        <v>18599</v>
      </c>
      <c r="RIP1" s="4" t="s">
        <v>18600</v>
      </c>
      <c r="RIQ1" s="4" t="s">
        <v>18601</v>
      </c>
      <c r="RIR1" s="4" t="s">
        <v>18602</v>
      </c>
      <c r="RIS1" s="4" t="s">
        <v>18603</v>
      </c>
      <c r="RIT1" s="4" t="s">
        <v>18604</v>
      </c>
      <c r="RIU1" s="4" t="s">
        <v>18605</v>
      </c>
      <c r="RIV1" s="4" t="s">
        <v>18606</v>
      </c>
      <c r="RIW1" s="4" t="s">
        <v>18607</v>
      </c>
      <c r="RIX1" s="4" t="s">
        <v>18608</v>
      </c>
      <c r="RIY1" s="4" t="s">
        <v>18609</v>
      </c>
      <c r="RIZ1" s="4" t="s">
        <v>18610</v>
      </c>
      <c r="RJA1" s="4" t="s">
        <v>18611</v>
      </c>
      <c r="RJB1" s="4" t="s">
        <v>18612</v>
      </c>
      <c r="RJC1" s="4" t="s">
        <v>18613</v>
      </c>
      <c r="RJD1" s="4" t="s">
        <v>18614</v>
      </c>
      <c r="RJE1" s="4" t="s">
        <v>18615</v>
      </c>
      <c r="RJF1" s="4" t="s">
        <v>18616</v>
      </c>
      <c r="RJG1" s="4" t="s">
        <v>18617</v>
      </c>
      <c r="RJH1" s="4" t="s">
        <v>18618</v>
      </c>
      <c r="RJI1" s="4" t="s">
        <v>18619</v>
      </c>
      <c r="RJJ1" s="4" t="s">
        <v>18620</v>
      </c>
      <c r="RJK1" s="4" t="s">
        <v>18621</v>
      </c>
      <c r="RJL1" s="4" t="s">
        <v>18622</v>
      </c>
      <c r="RJM1" s="4" t="s">
        <v>18623</v>
      </c>
      <c r="RJN1" s="4" t="s">
        <v>18624</v>
      </c>
      <c r="RJO1" s="4" t="s">
        <v>18625</v>
      </c>
      <c r="RJP1" s="4" t="s">
        <v>18626</v>
      </c>
      <c r="RJQ1" s="4" t="s">
        <v>18627</v>
      </c>
      <c r="RJR1" s="4" t="s">
        <v>18628</v>
      </c>
      <c r="RJS1" s="4" t="s">
        <v>18629</v>
      </c>
      <c r="RJT1" s="4" t="s">
        <v>18630</v>
      </c>
      <c r="RJU1" s="4" t="s">
        <v>18631</v>
      </c>
      <c r="RJV1" s="4" t="s">
        <v>18632</v>
      </c>
      <c r="RJW1" s="4" t="s">
        <v>18633</v>
      </c>
      <c r="RJX1" s="4" t="s">
        <v>18634</v>
      </c>
      <c r="RJY1" s="4" t="s">
        <v>18635</v>
      </c>
      <c r="RJZ1" s="4" t="s">
        <v>18636</v>
      </c>
      <c r="RKA1" s="4" t="s">
        <v>18637</v>
      </c>
      <c r="RKB1" s="4" t="s">
        <v>18638</v>
      </c>
      <c r="RKC1" s="4" t="s">
        <v>18639</v>
      </c>
      <c r="RKD1" s="4" t="s">
        <v>18640</v>
      </c>
      <c r="RKE1" s="4" t="s">
        <v>18641</v>
      </c>
      <c r="RKF1" s="4" t="s">
        <v>18642</v>
      </c>
      <c r="RKG1" s="4" t="s">
        <v>18643</v>
      </c>
      <c r="RKH1" s="4" t="s">
        <v>18644</v>
      </c>
      <c r="RKI1" s="4" t="s">
        <v>18645</v>
      </c>
      <c r="RKJ1" s="4" t="s">
        <v>18646</v>
      </c>
      <c r="RKK1" s="4" t="s">
        <v>18647</v>
      </c>
      <c r="RKL1" s="4" t="s">
        <v>18648</v>
      </c>
      <c r="RKM1" s="4" t="s">
        <v>18649</v>
      </c>
      <c r="RKN1" s="4" t="s">
        <v>18650</v>
      </c>
      <c r="RKO1" s="4" t="s">
        <v>18651</v>
      </c>
      <c r="RKP1" s="4" t="s">
        <v>18652</v>
      </c>
      <c r="RKQ1" s="4" t="s">
        <v>18653</v>
      </c>
      <c r="RKR1" s="4" t="s">
        <v>18654</v>
      </c>
      <c r="RKS1" s="4" t="s">
        <v>18655</v>
      </c>
      <c r="RKT1" s="4" t="s">
        <v>18656</v>
      </c>
      <c r="RKU1" s="4" t="s">
        <v>18657</v>
      </c>
      <c r="RKV1" s="4" t="s">
        <v>18658</v>
      </c>
      <c r="RKW1" s="4" t="s">
        <v>18659</v>
      </c>
      <c r="RKX1" s="4" t="s">
        <v>18660</v>
      </c>
      <c r="RKY1" s="4" t="s">
        <v>18661</v>
      </c>
      <c r="RKZ1" s="4" t="s">
        <v>18662</v>
      </c>
      <c r="RLA1" s="4" t="s">
        <v>18663</v>
      </c>
      <c r="RLB1" s="4" t="s">
        <v>18664</v>
      </c>
      <c r="RLC1" s="4" t="s">
        <v>18665</v>
      </c>
      <c r="RLD1" s="4" t="s">
        <v>18666</v>
      </c>
      <c r="RLE1" s="4" t="s">
        <v>18667</v>
      </c>
      <c r="RLF1" s="4" t="s">
        <v>18668</v>
      </c>
      <c r="RLG1" s="4" t="s">
        <v>18669</v>
      </c>
      <c r="RLH1" s="4" t="s">
        <v>18670</v>
      </c>
      <c r="RLI1" s="4" t="s">
        <v>18671</v>
      </c>
      <c r="RLJ1" s="4" t="s">
        <v>18672</v>
      </c>
      <c r="RLK1" s="4" t="s">
        <v>18673</v>
      </c>
      <c r="RLL1" s="4" t="s">
        <v>18674</v>
      </c>
      <c r="RLM1" s="4" t="s">
        <v>18675</v>
      </c>
      <c r="RLN1" s="4" t="s">
        <v>18676</v>
      </c>
      <c r="RLO1" s="4" t="s">
        <v>18677</v>
      </c>
      <c r="RLP1" s="4" t="s">
        <v>18678</v>
      </c>
      <c r="RLQ1" s="4" t="s">
        <v>18679</v>
      </c>
      <c r="RLR1" s="4" t="s">
        <v>18680</v>
      </c>
      <c r="RLS1" s="4" t="s">
        <v>18681</v>
      </c>
      <c r="RLT1" s="4" t="s">
        <v>18682</v>
      </c>
      <c r="RLU1" s="4" t="s">
        <v>18683</v>
      </c>
      <c r="RLV1" s="4" t="s">
        <v>18684</v>
      </c>
      <c r="RLW1" s="4" t="s">
        <v>18685</v>
      </c>
      <c r="RLX1" s="4" t="s">
        <v>18686</v>
      </c>
      <c r="RLY1" s="4" t="s">
        <v>18687</v>
      </c>
      <c r="RLZ1" s="4" t="s">
        <v>18688</v>
      </c>
      <c r="RMA1" s="4" t="s">
        <v>18689</v>
      </c>
      <c r="RMB1" s="4" t="s">
        <v>18690</v>
      </c>
      <c r="RMC1" s="4" t="s">
        <v>18691</v>
      </c>
      <c r="RMD1" s="4" t="s">
        <v>18692</v>
      </c>
      <c r="RME1" s="4" t="s">
        <v>18693</v>
      </c>
      <c r="RMF1" s="4" t="s">
        <v>18694</v>
      </c>
      <c r="RMG1" s="4" t="s">
        <v>18695</v>
      </c>
      <c r="RMH1" s="4" t="s">
        <v>18696</v>
      </c>
      <c r="RMI1" s="4" t="s">
        <v>18697</v>
      </c>
      <c r="RMJ1" s="4" t="s">
        <v>18698</v>
      </c>
      <c r="RMK1" s="4" t="s">
        <v>18699</v>
      </c>
      <c r="RML1" s="4" t="s">
        <v>18700</v>
      </c>
      <c r="RMM1" s="4" t="s">
        <v>18701</v>
      </c>
      <c r="RMN1" s="4" t="s">
        <v>18702</v>
      </c>
      <c r="RMO1" s="4" t="s">
        <v>18703</v>
      </c>
      <c r="RMP1" s="4" t="s">
        <v>18704</v>
      </c>
      <c r="RMQ1" s="4" t="s">
        <v>18705</v>
      </c>
      <c r="RMR1" s="4" t="s">
        <v>18706</v>
      </c>
      <c r="RMS1" s="4" t="s">
        <v>18707</v>
      </c>
      <c r="RMT1" s="4" t="s">
        <v>18708</v>
      </c>
      <c r="RMU1" s="4" t="s">
        <v>18709</v>
      </c>
      <c r="RMV1" s="4" t="s">
        <v>18710</v>
      </c>
      <c r="RMW1" s="4" t="s">
        <v>18711</v>
      </c>
      <c r="RMX1" s="4" t="s">
        <v>18712</v>
      </c>
      <c r="RMY1" s="4" t="s">
        <v>18713</v>
      </c>
      <c r="RMZ1" s="4" t="s">
        <v>18714</v>
      </c>
      <c r="RNA1" s="4" t="s">
        <v>18715</v>
      </c>
      <c r="RNB1" s="4" t="s">
        <v>18716</v>
      </c>
      <c r="RNC1" s="4" t="s">
        <v>18717</v>
      </c>
      <c r="RND1" s="4" t="s">
        <v>18718</v>
      </c>
      <c r="RNE1" s="4" t="s">
        <v>18719</v>
      </c>
      <c r="RNF1" s="4" t="s">
        <v>18720</v>
      </c>
      <c r="RNG1" s="4" t="s">
        <v>18721</v>
      </c>
      <c r="RNH1" s="4" t="s">
        <v>18722</v>
      </c>
      <c r="RNI1" s="4" t="s">
        <v>18723</v>
      </c>
      <c r="RNJ1" s="4" t="s">
        <v>18724</v>
      </c>
      <c r="RNK1" s="4" t="s">
        <v>18725</v>
      </c>
      <c r="RNL1" s="4" t="s">
        <v>18726</v>
      </c>
      <c r="RNM1" s="4" t="s">
        <v>18727</v>
      </c>
      <c r="RNN1" s="4" t="s">
        <v>18728</v>
      </c>
      <c r="RNO1" s="4" t="s">
        <v>18729</v>
      </c>
      <c r="RNP1" s="4" t="s">
        <v>18730</v>
      </c>
      <c r="RNQ1" s="4" t="s">
        <v>18731</v>
      </c>
      <c r="RNR1" s="4" t="s">
        <v>18732</v>
      </c>
      <c r="RNS1" s="4" t="s">
        <v>18733</v>
      </c>
      <c r="RNT1" s="4" t="s">
        <v>18734</v>
      </c>
      <c r="RNU1" s="4" t="s">
        <v>18735</v>
      </c>
      <c r="RNV1" s="4" t="s">
        <v>18736</v>
      </c>
      <c r="RNW1" s="4" t="s">
        <v>18737</v>
      </c>
      <c r="RNX1" s="4" t="s">
        <v>18738</v>
      </c>
      <c r="RNY1" s="4" t="s">
        <v>18739</v>
      </c>
      <c r="RNZ1" s="4" t="s">
        <v>18740</v>
      </c>
      <c r="ROA1" s="4" t="s">
        <v>18741</v>
      </c>
      <c r="ROB1" s="4" t="s">
        <v>18742</v>
      </c>
      <c r="ROC1" s="4" t="s">
        <v>18743</v>
      </c>
      <c r="ROD1" s="4" t="s">
        <v>18744</v>
      </c>
      <c r="ROE1" s="4" t="s">
        <v>18745</v>
      </c>
      <c r="ROF1" s="4" t="s">
        <v>18746</v>
      </c>
      <c r="ROG1" s="4" t="s">
        <v>18747</v>
      </c>
      <c r="ROH1" s="4" t="s">
        <v>18748</v>
      </c>
      <c r="ROI1" s="4" t="s">
        <v>18749</v>
      </c>
      <c r="ROJ1" s="4" t="s">
        <v>18750</v>
      </c>
      <c r="ROK1" s="4" t="s">
        <v>18751</v>
      </c>
      <c r="ROL1" s="4" t="s">
        <v>18752</v>
      </c>
      <c r="ROM1" s="4" t="s">
        <v>18753</v>
      </c>
      <c r="RON1" s="4" t="s">
        <v>18754</v>
      </c>
      <c r="ROO1" s="4" t="s">
        <v>18755</v>
      </c>
      <c r="ROP1" s="4" t="s">
        <v>18756</v>
      </c>
      <c r="ROQ1" s="4" t="s">
        <v>18757</v>
      </c>
      <c r="ROR1" s="4" t="s">
        <v>18758</v>
      </c>
      <c r="ROS1" s="4" t="s">
        <v>18759</v>
      </c>
      <c r="ROT1" s="4" t="s">
        <v>18760</v>
      </c>
      <c r="ROU1" s="4" t="s">
        <v>18761</v>
      </c>
      <c r="ROV1" s="4" t="s">
        <v>18762</v>
      </c>
      <c r="ROW1" s="4" t="s">
        <v>18763</v>
      </c>
      <c r="ROX1" s="4" t="s">
        <v>18764</v>
      </c>
      <c r="ROY1" s="4" t="s">
        <v>18765</v>
      </c>
      <c r="ROZ1" s="4" t="s">
        <v>18766</v>
      </c>
      <c r="RPA1" s="4" t="s">
        <v>18767</v>
      </c>
      <c r="RPB1" s="4" t="s">
        <v>18768</v>
      </c>
      <c r="RPC1" s="4" t="s">
        <v>18769</v>
      </c>
      <c r="RPD1" s="4" t="s">
        <v>18770</v>
      </c>
      <c r="RPE1" s="4" t="s">
        <v>18771</v>
      </c>
      <c r="RPF1" s="4" t="s">
        <v>18772</v>
      </c>
      <c r="RPG1" s="4" t="s">
        <v>18773</v>
      </c>
      <c r="RPH1" s="4" t="s">
        <v>18774</v>
      </c>
      <c r="RPI1" s="4" t="s">
        <v>18775</v>
      </c>
      <c r="RPJ1" s="4" t="s">
        <v>18776</v>
      </c>
      <c r="RPK1" s="4" t="s">
        <v>18777</v>
      </c>
      <c r="RPL1" s="4" t="s">
        <v>18778</v>
      </c>
      <c r="RPM1" s="4" t="s">
        <v>18779</v>
      </c>
      <c r="RPN1" s="4" t="s">
        <v>18780</v>
      </c>
      <c r="RPO1" s="4" t="s">
        <v>18781</v>
      </c>
      <c r="RPP1" s="4" t="s">
        <v>18782</v>
      </c>
      <c r="RPQ1" s="4" t="s">
        <v>18783</v>
      </c>
      <c r="RPR1" s="4" t="s">
        <v>18784</v>
      </c>
      <c r="RPS1" s="4" t="s">
        <v>18785</v>
      </c>
      <c r="RPT1" s="4" t="s">
        <v>18786</v>
      </c>
      <c r="RPU1" s="4" t="s">
        <v>18787</v>
      </c>
      <c r="RPV1" s="4" t="s">
        <v>18788</v>
      </c>
      <c r="RPW1" s="4" t="s">
        <v>18789</v>
      </c>
      <c r="RPX1" s="4" t="s">
        <v>18790</v>
      </c>
      <c r="RPY1" s="4" t="s">
        <v>18791</v>
      </c>
      <c r="RPZ1" s="4" t="s">
        <v>18792</v>
      </c>
      <c r="RQA1" s="4" t="s">
        <v>18793</v>
      </c>
      <c r="RQB1" s="4" t="s">
        <v>18794</v>
      </c>
      <c r="RQC1" s="4" t="s">
        <v>18795</v>
      </c>
      <c r="RQD1" s="4" t="s">
        <v>18796</v>
      </c>
      <c r="RQE1" s="4" t="s">
        <v>18797</v>
      </c>
      <c r="RQF1" s="4" t="s">
        <v>18798</v>
      </c>
      <c r="RQG1" s="4" t="s">
        <v>18799</v>
      </c>
      <c r="RQH1" s="4" t="s">
        <v>18800</v>
      </c>
      <c r="RQI1" s="4" t="s">
        <v>18801</v>
      </c>
      <c r="RQJ1" s="4" t="s">
        <v>18802</v>
      </c>
      <c r="RQK1" s="4" t="s">
        <v>18803</v>
      </c>
      <c r="RQL1" s="4" t="s">
        <v>18804</v>
      </c>
      <c r="RQM1" s="4" t="s">
        <v>18805</v>
      </c>
      <c r="RQN1" s="4" t="s">
        <v>18806</v>
      </c>
      <c r="RQO1" s="4" t="s">
        <v>18807</v>
      </c>
      <c r="RQP1" s="4" t="s">
        <v>18808</v>
      </c>
      <c r="RQQ1" s="4" t="s">
        <v>18809</v>
      </c>
      <c r="RQR1" s="4" t="s">
        <v>18810</v>
      </c>
      <c r="RQS1" s="4" t="s">
        <v>18811</v>
      </c>
      <c r="RQT1" s="4" t="s">
        <v>18812</v>
      </c>
      <c r="RQU1" s="4" t="s">
        <v>18813</v>
      </c>
      <c r="RQV1" s="4" t="s">
        <v>18814</v>
      </c>
      <c r="RQW1" s="4" t="s">
        <v>18815</v>
      </c>
      <c r="RQX1" s="4" t="s">
        <v>18816</v>
      </c>
      <c r="RQY1" s="4" t="s">
        <v>18817</v>
      </c>
      <c r="RQZ1" s="4" t="s">
        <v>18818</v>
      </c>
      <c r="RRA1" s="4" t="s">
        <v>18819</v>
      </c>
      <c r="RRB1" s="4" t="s">
        <v>18820</v>
      </c>
      <c r="RRC1" s="4" t="s">
        <v>18821</v>
      </c>
      <c r="RRD1" s="4" t="s">
        <v>18822</v>
      </c>
      <c r="RRE1" s="4" t="s">
        <v>18823</v>
      </c>
      <c r="RRF1" s="4" t="s">
        <v>18824</v>
      </c>
      <c r="RRG1" s="4" t="s">
        <v>18825</v>
      </c>
      <c r="RRH1" s="4" t="s">
        <v>18826</v>
      </c>
      <c r="RRI1" s="4" t="s">
        <v>18827</v>
      </c>
      <c r="RRJ1" s="4" t="s">
        <v>18828</v>
      </c>
      <c r="RRK1" s="4" t="s">
        <v>18829</v>
      </c>
      <c r="RRL1" s="4" t="s">
        <v>18830</v>
      </c>
      <c r="RRM1" s="4" t="s">
        <v>18831</v>
      </c>
      <c r="RRN1" s="4" t="s">
        <v>18832</v>
      </c>
      <c r="RRO1" s="4" t="s">
        <v>18833</v>
      </c>
      <c r="RRP1" s="4" t="s">
        <v>18834</v>
      </c>
      <c r="RRQ1" s="4" t="s">
        <v>18835</v>
      </c>
      <c r="RRR1" s="4" t="s">
        <v>18836</v>
      </c>
      <c r="RRS1" s="4" t="s">
        <v>18837</v>
      </c>
      <c r="RRT1" s="4" t="s">
        <v>18838</v>
      </c>
      <c r="RRU1" s="4" t="s">
        <v>18839</v>
      </c>
      <c r="RRV1" s="4" t="s">
        <v>18840</v>
      </c>
      <c r="RRW1" s="4" t="s">
        <v>18841</v>
      </c>
      <c r="RRX1" s="4" t="s">
        <v>18842</v>
      </c>
      <c r="RRY1" s="4" t="s">
        <v>18843</v>
      </c>
      <c r="RRZ1" s="4" t="s">
        <v>18844</v>
      </c>
      <c r="RSA1" s="4" t="s">
        <v>18845</v>
      </c>
      <c r="RSB1" s="4" t="s">
        <v>18846</v>
      </c>
      <c r="RSC1" s="4" t="s">
        <v>18847</v>
      </c>
      <c r="RSD1" s="4" t="s">
        <v>18848</v>
      </c>
      <c r="RSE1" s="4" t="s">
        <v>18849</v>
      </c>
      <c r="RSF1" s="4" t="s">
        <v>18850</v>
      </c>
      <c r="RSG1" s="4" t="s">
        <v>18851</v>
      </c>
      <c r="RSH1" s="4" t="s">
        <v>18852</v>
      </c>
      <c r="RSI1" s="4" t="s">
        <v>18853</v>
      </c>
      <c r="RSJ1" s="4" t="s">
        <v>18854</v>
      </c>
      <c r="RSK1" s="4" t="s">
        <v>18855</v>
      </c>
      <c r="RSL1" s="4" t="s">
        <v>18856</v>
      </c>
      <c r="RSM1" s="4" t="s">
        <v>18857</v>
      </c>
      <c r="RSN1" s="4" t="s">
        <v>18858</v>
      </c>
      <c r="RSO1" s="4" t="s">
        <v>18859</v>
      </c>
      <c r="RSP1" s="4" t="s">
        <v>18860</v>
      </c>
      <c r="RSQ1" s="4" t="s">
        <v>18861</v>
      </c>
      <c r="RSR1" s="4" t="s">
        <v>18862</v>
      </c>
      <c r="RSS1" s="4" t="s">
        <v>18863</v>
      </c>
      <c r="RST1" s="4" t="s">
        <v>18864</v>
      </c>
      <c r="RSU1" s="4" t="s">
        <v>18865</v>
      </c>
      <c r="RSV1" s="4" t="s">
        <v>18866</v>
      </c>
      <c r="RSW1" s="4" t="s">
        <v>18867</v>
      </c>
      <c r="RSX1" s="4" t="s">
        <v>18868</v>
      </c>
      <c r="RSY1" s="4" t="s">
        <v>18869</v>
      </c>
      <c r="RSZ1" s="4" t="s">
        <v>18870</v>
      </c>
      <c r="RTA1" s="4" t="s">
        <v>18871</v>
      </c>
      <c r="RTB1" s="4" t="s">
        <v>18872</v>
      </c>
      <c r="RTC1" s="4" t="s">
        <v>18873</v>
      </c>
      <c r="RTD1" s="4" t="s">
        <v>18874</v>
      </c>
      <c r="RTE1" s="4" t="s">
        <v>18875</v>
      </c>
      <c r="RTF1" s="4" t="s">
        <v>18876</v>
      </c>
      <c r="RTG1" s="4" t="s">
        <v>18877</v>
      </c>
      <c r="RTH1" s="4" t="s">
        <v>18878</v>
      </c>
      <c r="RTI1" s="4" t="s">
        <v>18879</v>
      </c>
      <c r="RTJ1" s="4" t="s">
        <v>18880</v>
      </c>
      <c r="RTK1" s="4" t="s">
        <v>18881</v>
      </c>
      <c r="RTL1" s="4" t="s">
        <v>18882</v>
      </c>
      <c r="RTM1" s="4" t="s">
        <v>18883</v>
      </c>
      <c r="RTN1" s="4" t="s">
        <v>18884</v>
      </c>
      <c r="RTO1" s="4" t="s">
        <v>18885</v>
      </c>
      <c r="RTP1" s="4" t="s">
        <v>18886</v>
      </c>
      <c r="RTQ1" s="4" t="s">
        <v>18887</v>
      </c>
      <c r="RTR1" s="4" t="s">
        <v>18888</v>
      </c>
      <c r="RTS1" s="4" t="s">
        <v>18889</v>
      </c>
      <c r="RTT1" s="4" t="s">
        <v>18890</v>
      </c>
      <c r="RTU1" s="4" t="s">
        <v>18891</v>
      </c>
      <c r="RTV1" s="4" t="s">
        <v>18892</v>
      </c>
      <c r="RTW1" s="4" t="s">
        <v>18893</v>
      </c>
      <c r="RTX1" s="4" t="s">
        <v>18894</v>
      </c>
      <c r="RTY1" s="4" t="s">
        <v>18895</v>
      </c>
      <c r="RTZ1" s="4" t="s">
        <v>18896</v>
      </c>
      <c r="RUA1" s="4" t="s">
        <v>18897</v>
      </c>
      <c r="RUB1" s="4" t="s">
        <v>18898</v>
      </c>
      <c r="RUC1" s="4" t="s">
        <v>18899</v>
      </c>
      <c r="RUD1" s="4" t="s">
        <v>18900</v>
      </c>
      <c r="RUE1" s="4" t="s">
        <v>18901</v>
      </c>
      <c r="RUF1" s="4" t="s">
        <v>18902</v>
      </c>
      <c r="RUG1" s="4" t="s">
        <v>18903</v>
      </c>
      <c r="RUH1" s="4" t="s">
        <v>18904</v>
      </c>
      <c r="RUI1" s="4" t="s">
        <v>18905</v>
      </c>
      <c r="RUJ1" s="4" t="s">
        <v>18906</v>
      </c>
      <c r="RUK1" s="4" t="s">
        <v>18907</v>
      </c>
      <c r="RUL1" s="4" t="s">
        <v>18908</v>
      </c>
      <c r="RUM1" s="4" t="s">
        <v>18909</v>
      </c>
      <c r="RUN1" s="4" t="s">
        <v>18910</v>
      </c>
      <c r="RUO1" s="4" t="s">
        <v>18911</v>
      </c>
      <c r="RUP1" s="4" t="s">
        <v>18912</v>
      </c>
      <c r="RUQ1" s="4" t="s">
        <v>18913</v>
      </c>
      <c r="RUR1" s="4" t="s">
        <v>18914</v>
      </c>
      <c r="RUS1" s="4" t="s">
        <v>18915</v>
      </c>
      <c r="RUT1" s="4" t="s">
        <v>18916</v>
      </c>
      <c r="RUU1" s="4" t="s">
        <v>18917</v>
      </c>
      <c r="RUV1" s="4" t="s">
        <v>18918</v>
      </c>
      <c r="RUW1" s="4" t="s">
        <v>18919</v>
      </c>
      <c r="RUX1" s="4" t="s">
        <v>18920</v>
      </c>
      <c r="RUY1" s="4" t="s">
        <v>18921</v>
      </c>
      <c r="RUZ1" s="4" t="s">
        <v>18922</v>
      </c>
      <c r="RVA1" s="4" t="s">
        <v>18923</v>
      </c>
      <c r="RVB1" s="4" t="s">
        <v>18924</v>
      </c>
      <c r="RVC1" s="4" t="s">
        <v>18925</v>
      </c>
      <c r="RVD1" s="4" t="s">
        <v>18926</v>
      </c>
      <c r="RVE1" s="4" t="s">
        <v>18927</v>
      </c>
      <c r="RVF1" s="4" t="s">
        <v>18928</v>
      </c>
      <c r="RVG1" s="4" t="s">
        <v>18929</v>
      </c>
      <c r="RVH1" s="4" t="s">
        <v>18930</v>
      </c>
      <c r="RVI1" s="4" t="s">
        <v>18931</v>
      </c>
      <c r="RVJ1" s="4" t="s">
        <v>18932</v>
      </c>
      <c r="RVK1" s="4" t="s">
        <v>18933</v>
      </c>
      <c r="RVL1" s="4" t="s">
        <v>18934</v>
      </c>
      <c r="RVM1" s="4" t="s">
        <v>18935</v>
      </c>
      <c r="RVN1" s="4" t="s">
        <v>18936</v>
      </c>
      <c r="RVO1" s="4" t="s">
        <v>18937</v>
      </c>
      <c r="RVP1" s="4" t="s">
        <v>18938</v>
      </c>
      <c r="RVQ1" s="4" t="s">
        <v>18939</v>
      </c>
      <c r="RVR1" s="4" t="s">
        <v>18940</v>
      </c>
      <c r="RVS1" s="4" t="s">
        <v>18941</v>
      </c>
      <c r="RVT1" s="4" t="s">
        <v>18942</v>
      </c>
      <c r="RVU1" s="4" t="s">
        <v>18943</v>
      </c>
      <c r="RVV1" s="4" t="s">
        <v>18944</v>
      </c>
      <c r="RVW1" s="4" t="s">
        <v>18945</v>
      </c>
      <c r="RVX1" s="4" t="s">
        <v>18946</v>
      </c>
      <c r="RVY1" s="4" t="s">
        <v>18947</v>
      </c>
      <c r="RVZ1" s="4" t="s">
        <v>18948</v>
      </c>
      <c r="RWA1" s="4" t="s">
        <v>18949</v>
      </c>
      <c r="RWB1" s="4" t="s">
        <v>18950</v>
      </c>
      <c r="RWC1" s="4" t="s">
        <v>18951</v>
      </c>
      <c r="RWD1" s="4" t="s">
        <v>18952</v>
      </c>
      <c r="RWE1" s="4" t="s">
        <v>18953</v>
      </c>
      <c r="RWF1" s="4" t="s">
        <v>18954</v>
      </c>
      <c r="RWG1" s="4" t="s">
        <v>18955</v>
      </c>
      <c r="RWH1" s="4" t="s">
        <v>18956</v>
      </c>
      <c r="RWI1" s="4" t="s">
        <v>18957</v>
      </c>
      <c r="RWJ1" s="4" t="s">
        <v>18958</v>
      </c>
      <c r="RWK1" s="4" t="s">
        <v>18959</v>
      </c>
      <c r="RWL1" s="4" t="s">
        <v>18960</v>
      </c>
      <c r="RWM1" s="4" t="s">
        <v>18961</v>
      </c>
      <c r="RWN1" s="4" t="s">
        <v>18962</v>
      </c>
      <c r="RWO1" s="4" t="s">
        <v>18963</v>
      </c>
      <c r="RWP1" s="4" t="s">
        <v>18964</v>
      </c>
      <c r="RWQ1" s="4" t="s">
        <v>18965</v>
      </c>
      <c r="RWR1" s="4" t="s">
        <v>18966</v>
      </c>
      <c r="RWS1" s="4" t="s">
        <v>18967</v>
      </c>
      <c r="RWT1" s="4" t="s">
        <v>18968</v>
      </c>
      <c r="RWU1" s="4" t="s">
        <v>18969</v>
      </c>
      <c r="RWV1" s="4" t="s">
        <v>18970</v>
      </c>
      <c r="RWW1" s="4" t="s">
        <v>18971</v>
      </c>
      <c r="RWX1" s="4" t="s">
        <v>18972</v>
      </c>
      <c r="RWY1" s="4" t="s">
        <v>18973</v>
      </c>
      <c r="RWZ1" s="4" t="s">
        <v>18974</v>
      </c>
      <c r="RXA1" s="4" t="s">
        <v>18975</v>
      </c>
      <c r="RXB1" s="4" t="s">
        <v>18976</v>
      </c>
      <c r="RXC1" s="4" t="s">
        <v>18977</v>
      </c>
      <c r="RXD1" s="4" t="s">
        <v>18978</v>
      </c>
      <c r="RXE1" s="4" t="s">
        <v>18979</v>
      </c>
      <c r="RXF1" s="4" t="s">
        <v>18980</v>
      </c>
      <c r="RXG1" s="4" t="s">
        <v>18981</v>
      </c>
      <c r="RXH1" s="4" t="s">
        <v>18982</v>
      </c>
      <c r="RXI1" s="4" t="s">
        <v>18983</v>
      </c>
      <c r="RXJ1" s="4" t="s">
        <v>18984</v>
      </c>
      <c r="RXK1" s="4" t="s">
        <v>18985</v>
      </c>
      <c r="RXL1" s="4" t="s">
        <v>18986</v>
      </c>
      <c r="RXM1" s="4" t="s">
        <v>18987</v>
      </c>
      <c r="RXN1" s="4" t="s">
        <v>18988</v>
      </c>
      <c r="RXO1" s="4" t="s">
        <v>18989</v>
      </c>
      <c r="RXP1" s="4" t="s">
        <v>18990</v>
      </c>
      <c r="RXQ1" s="4" t="s">
        <v>18991</v>
      </c>
      <c r="RXR1" s="4" t="s">
        <v>18992</v>
      </c>
      <c r="RXS1" s="4" t="s">
        <v>18993</v>
      </c>
      <c r="RXT1" s="4" t="s">
        <v>18994</v>
      </c>
      <c r="RXU1" s="4" t="s">
        <v>18995</v>
      </c>
      <c r="RXV1" s="4" t="s">
        <v>18996</v>
      </c>
      <c r="RXW1" s="4" t="s">
        <v>18997</v>
      </c>
      <c r="RXX1" s="4" t="s">
        <v>18998</v>
      </c>
      <c r="RXY1" s="4" t="s">
        <v>18999</v>
      </c>
      <c r="RXZ1" s="4" t="s">
        <v>19000</v>
      </c>
      <c r="RYA1" s="4" t="s">
        <v>19001</v>
      </c>
      <c r="RYB1" s="4" t="s">
        <v>19002</v>
      </c>
      <c r="RYC1" s="4" t="s">
        <v>19003</v>
      </c>
      <c r="RYD1" s="4" t="s">
        <v>19004</v>
      </c>
      <c r="RYE1" s="4" t="s">
        <v>19005</v>
      </c>
      <c r="RYF1" s="4" t="s">
        <v>19006</v>
      </c>
      <c r="RYG1" s="4" t="s">
        <v>19007</v>
      </c>
      <c r="RYH1" s="4" t="s">
        <v>19008</v>
      </c>
      <c r="RYI1" s="4" t="s">
        <v>19009</v>
      </c>
      <c r="RYJ1" s="4" t="s">
        <v>19010</v>
      </c>
      <c r="RYK1" s="4" t="s">
        <v>19011</v>
      </c>
      <c r="RYL1" s="4" t="s">
        <v>19012</v>
      </c>
      <c r="RYM1" s="4" t="s">
        <v>19013</v>
      </c>
      <c r="RYN1" s="4" t="s">
        <v>19014</v>
      </c>
      <c r="RYO1" s="4" t="s">
        <v>19015</v>
      </c>
      <c r="RYP1" s="4" t="s">
        <v>19016</v>
      </c>
      <c r="RYQ1" s="4" t="s">
        <v>19017</v>
      </c>
      <c r="RYR1" s="4" t="s">
        <v>19018</v>
      </c>
      <c r="RYS1" s="4" t="s">
        <v>19019</v>
      </c>
      <c r="RYT1" s="4" t="s">
        <v>19020</v>
      </c>
      <c r="RYU1" s="4" t="s">
        <v>19021</v>
      </c>
      <c r="RYV1" s="4" t="s">
        <v>19022</v>
      </c>
      <c r="RYW1" s="4" t="s">
        <v>19023</v>
      </c>
      <c r="RYX1" s="4" t="s">
        <v>19024</v>
      </c>
      <c r="RYY1" s="4" t="s">
        <v>19025</v>
      </c>
      <c r="RYZ1" s="4" t="s">
        <v>19026</v>
      </c>
      <c r="RZA1" s="4" t="s">
        <v>19027</v>
      </c>
      <c r="RZB1" s="4" t="s">
        <v>19028</v>
      </c>
      <c r="RZC1" s="4" t="s">
        <v>19029</v>
      </c>
      <c r="RZD1" s="4" t="s">
        <v>19030</v>
      </c>
      <c r="RZE1" s="4" t="s">
        <v>19031</v>
      </c>
      <c r="RZF1" s="4" t="s">
        <v>19032</v>
      </c>
      <c r="RZG1" s="4" t="s">
        <v>19033</v>
      </c>
      <c r="RZH1" s="4" t="s">
        <v>19034</v>
      </c>
      <c r="RZI1" s="4" t="s">
        <v>19035</v>
      </c>
      <c r="RZJ1" s="4" t="s">
        <v>19036</v>
      </c>
      <c r="RZK1" s="4" t="s">
        <v>19037</v>
      </c>
      <c r="RZL1" s="4" t="s">
        <v>19038</v>
      </c>
      <c r="RZM1" s="4" t="s">
        <v>19039</v>
      </c>
      <c r="RZN1" s="4" t="s">
        <v>19040</v>
      </c>
      <c r="RZO1" s="4" t="s">
        <v>19041</v>
      </c>
      <c r="RZP1" s="4" t="s">
        <v>19042</v>
      </c>
      <c r="RZQ1" s="4" t="s">
        <v>19043</v>
      </c>
      <c r="RZR1" s="4" t="s">
        <v>19044</v>
      </c>
      <c r="RZS1" s="4" t="s">
        <v>19045</v>
      </c>
      <c r="RZT1" s="4" t="s">
        <v>19046</v>
      </c>
      <c r="RZU1" s="4" t="s">
        <v>19047</v>
      </c>
      <c r="RZV1" s="4" t="s">
        <v>19048</v>
      </c>
      <c r="RZW1" s="4" t="s">
        <v>19049</v>
      </c>
      <c r="RZX1" s="4" t="s">
        <v>19050</v>
      </c>
      <c r="RZY1" s="4" t="s">
        <v>19051</v>
      </c>
      <c r="RZZ1" s="4" t="s">
        <v>19052</v>
      </c>
      <c r="SAA1" s="4" t="s">
        <v>19053</v>
      </c>
      <c r="SAB1" s="4" t="s">
        <v>19054</v>
      </c>
      <c r="SAC1" s="4" t="s">
        <v>19055</v>
      </c>
      <c r="SAD1" s="4" t="s">
        <v>19056</v>
      </c>
      <c r="SAE1" s="4" t="s">
        <v>19057</v>
      </c>
      <c r="SAF1" s="4" t="s">
        <v>19058</v>
      </c>
      <c r="SAG1" s="4" t="s">
        <v>19059</v>
      </c>
      <c r="SAH1" s="4" t="s">
        <v>19060</v>
      </c>
      <c r="SAI1" s="4" t="s">
        <v>19061</v>
      </c>
      <c r="SAJ1" s="4" t="s">
        <v>19062</v>
      </c>
      <c r="SAK1" s="4" t="s">
        <v>19063</v>
      </c>
      <c r="SAL1" s="4" t="s">
        <v>19064</v>
      </c>
      <c r="SAM1" s="4" t="s">
        <v>19065</v>
      </c>
      <c r="SAN1" s="4" t="s">
        <v>19066</v>
      </c>
      <c r="SAO1" s="4" t="s">
        <v>19067</v>
      </c>
      <c r="SAP1" s="4" t="s">
        <v>19068</v>
      </c>
      <c r="SAQ1" s="4" t="s">
        <v>19069</v>
      </c>
      <c r="SAR1" s="4" t="s">
        <v>19070</v>
      </c>
      <c r="SAS1" s="4" t="s">
        <v>19071</v>
      </c>
      <c r="SAT1" s="4" t="s">
        <v>19072</v>
      </c>
      <c r="SAU1" s="4" t="s">
        <v>19073</v>
      </c>
      <c r="SAV1" s="4" t="s">
        <v>19074</v>
      </c>
      <c r="SAW1" s="4" t="s">
        <v>19075</v>
      </c>
      <c r="SAX1" s="4" t="s">
        <v>19076</v>
      </c>
      <c r="SAY1" s="4" t="s">
        <v>19077</v>
      </c>
      <c r="SAZ1" s="4" t="s">
        <v>19078</v>
      </c>
      <c r="SBA1" s="4" t="s">
        <v>19079</v>
      </c>
      <c r="SBB1" s="4" t="s">
        <v>19080</v>
      </c>
      <c r="SBC1" s="4" t="s">
        <v>19081</v>
      </c>
      <c r="SBD1" s="4" t="s">
        <v>19082</v>
      </c>
      <c r="SBE1" s="4" t="s">
        <v>19083</v>
      </c>
      <c r="SBF1" s="4" t="s">
        <v>19084</v>
      </c>
      <c r="SBG1" s="4" t="s">
        <v>19085</v>
      </c>
      <c r="SBH1" s="4" t="s">
        <v>19086</v>
      </c>
      <c r="SBI1" s="4" t="s">
        <v>19087</v>
      </c>
      <c r="SBJ1" s="4" t="s">
        <v>19088</v>
      </c>
      <c r="SBK1" s="4" t="s">
        <v>19089</v>
      </c>
      <c r="SBL1" s="4" t="s">
        <v>19090</v>
      </c>
      <c r="SBM1" s="4" t="s">
        <v>19091</v>
      </c>
      <c r="SBN1" s="4" t="s">
        <v>19092</v>
      </c>
      <c r="SBO1" s="4" t="s">
        <v>19093</v>
      </c>
      <c r="SBP1" s="4" t="s">
        <v>19094</v>
      </c>
      <c r="SBQ1" s="4" t="s">
        <v>19095</v>
      </c>
      <c r="SBR1" s="4" t="s">
        <v>19096</v>
      </c>
      <c r="SBS1" s="4" t="s">
        <v>19097</v>
      </c>
      <c r="SBT1" s="4" t="s">
        <v>19098</v>
      </c>
      <c r="SBU1" s="4" t="s">
        <v>19099</v>
      </c>
      <c r="SBV1" s="4" t="s">
        <v>19100</v>
      </c>
      <c r="SBW1" s="4" t="s">
        <v>19101</v>
      </c>
      <c r="SBX1" s="4" t="s">
        <v>19102</v>
      </c>
      <c r="SBY1" s="4" t="s">
        <v>19103</v>
      </c>
      <c r="SBZ1" s="4" t="s">
        <v>19104</v>
      </c>
      <c r="SCA1" s="4" t="s">
        <v>19105</v>
      </c>
      <c r="SCB1" s="4" t="s">
        <v>19106</v>
      </c>
      <c r="SCC1" s="4" t="s">
        <v>19107</v>
      </c>
      <c r="SCD1" s="4" t="s">
        <v>19108</v>
      </c>
      <c r="SCE1" s="4" t="s">
        <v>19109</v>
      </c>
      <c r="SCF1" s="4" t="s">
        <v>19110</v>
      </c>
      <c r="SCG1" s="4" t="s">
        <v>19111</v>
      </c>
      <c r="SCH1" s="4" t="s">
        <v>19112</v>
      </c>
      <c r="SCI1" s="4" t="s">
        <v>19113</v>
      </c>
      <c r="SCJ1" s="4" t="s">
        <v>19114</v>
      </c>
      <c r="SCK1" s="4" t="s">
        <v>19115</v>
      </c>
      <c r="SCL1" s="4" t="s">
        <v>19116</v>
      </c>
      <c r="SCM1" s="4" t="s">
        <v>19117</v>
      </c>
      <c r="SCN1" s="4" t="s">
        <v>19118</v>
      </c>
      <c r="SCO1" s="4" t="s">
        <v>19119</v>
      </c>
      <c r="SCP1" s="4" t="s">
        <v>19120</v>
      </c>
      <c r="SCQ1" s="4" t="s">
        <v>19121</v>
      </c>
      <c r="SCR1" s="4" t="s">
        <v>19122</v>
      </c>
      <c r="SCS1" s="4" t="s">
        <v>19123</v>
      </c>
      <c r="SCT1" s="4" t="s">
        <v>19124</v>
      </c>
      <c r="SCU1" s="4" t="s">
        <v>19125</v>
      </c>
      <c r="SCV1" s="4" t="s">
        <v>19126</v>
      </c>
      <c r="SCW1" s="4" t="s">
        <v>19127</v>
      </c>
      <c r="SCX1" s="4" t="s">
        <v>19128</v>
      </c>
      <c r="SCY1" s="4" t="s">
        <v>19129</v>
      </c>
      <c r="SCZ1" s="4" t="s">
        <v>19130</v>
      </c>
      <c r="SDA1" s="4" t="s">
        <v>19131</v>
      </c>
      <c r="SDB1" s="4" t="s">
        <v>19132</v>
      </c>
      <c r="SDC1" s="4" t="s">
        <v>19133</v>
      </c>
      <c r="SDD1" s="4" t="s">
        <v>19134</v>
      </c>
      <c r="SDE1" s="4" t="s">
        <v>19135</v>
      </c>
      <c r="SDF1" s="4" t="s">
        <v>19136</v>
      </c>
      <c r="SDG1" s="4" t="s">
        <v>19137</v>
      </c>
      <c r="SDH1" s="4" t="s">
        <v>19138</v>
      </c>
      <c r="SDI1" s="4" t="s">
        <v>19139</v>
      </c>
      <c r="SDJ1" s="4" t="s">
        <v>19140</v>
      </c>
      <c r="SDK1" s="4" t="s">
        <v>19141</v>
      </c>
      <c r="SDL1" s="4" t="s">
        <v>19142</v>
      </c>
      <c r="SDM1" s="4" t="s">
        <v>19143</v>
      </c>
      <c r="SDN1" s="4" t="s">
        <v>19144</v>
      </c>
      <c r="SDO1" s="4" t="s">
        <v>19145</v>
      </c>
      <c r="SDP1" s="4" t="s">
        <v>19146</v>
      </c>
      <c r="SDQ1" s="4" t="s">
        <v>19147</v>
      </c>
      <c r="SDR1" s="4" t="s">
        <v>19148</v>
      </c>
      <c r="SDS1" s="4" t="s">
        <v>19149</v>
      </c>
      <c r="SDT1" s="4" t="s">
        <v>19150</v>
      </c>
      <c r="SDU1" s="4" t="s">
        <v>19151</v>
      </c>
      <c r="SDV1" s="4" t="s">
        <v>19152</v>
      </c>
      <c r="SDW1" s="4" t="s">
        <v>19153</v>
      </c>
      <c r="SDX1" s="4" t="s">
        <v>19154</v>
      </c>
      <c r="SDY1" s="4" t="s">
        <v>19155</v>
      </c>
      <c r="SDZ1" s="4" t="s">
        <v>19156</v>
      </c>
      <c r="SEA1" s="4" t="s">
        <v>19157</v>
      </c>
      <c r="SEB1" s="4" t="s">
        <v>19158</v>
      </c>
      <c r="SEC1" s="4" t="s">
        <v>19159</v>
      </c>
      <c r="SED1" s="4" t="s">
        <v>19160</v>
      </c>
      <c r="SEE1" s="4" t="s">
        <v>19161</v>
      </c>
      <c r="SEF1" s="4" t="s">
        <v>19162</v>
      </c>
      <c r="SEG1" s="4" t="s">
        <v>19163</v>
      </c>
      <c r="SEH1" s="4" t="s">
        <v>19164</v>
      </c>
      <c r="SEI1" s="4" t="s">
        <v>19165</v>
      </c>
      <c r="SEJ1" s="4" t="s">
        <v>19166</v>
      </c>
      <c r="SEK1" s="4" t="s">
        <v>19167</v>
      </c>
      <c r="SEL1" s="4" t="s">
        <v>19168</v>
      </c>
      <c r="SEM1" s="4" t="s">
        <v>19169</v>
      </c>
      <c r="SEN1" s="4" t="s">
        <v>19170</v>
      </c>
      <c r="SEO1" s="4" t="s">
        <v>19171</v>
      </c>
      <c r="SEP1" s="4" t="s">
        <v>19172</v>
      </c>
      <c r="SEQ1" s="4" t="s">
        <v>19173</v>
      </c>
      <c r="SER1" s="4" t="s">
        <v>19174</v>
      </c>
      <c r="SES1" s="4" t="s">
        <v>19175</v>
      </c>
      <c r="SET1" s="4" t="s">
        <v>19176</v>
      </c>
      <c r="SEU1" s="4" t="s">
        <v>19177</v>
      </c>
      <c r="SEV1" s="4" t="s">
        <v>19178</v>
      </c>
      <c r="SEW1" s="4" t="s">
        <v>19179</v>
      </c>
      <c r="SEX1" s="4" t="s">
        <v>19180</v>
      </c>
      <c r="SEY1" s="4" t="s">
        <v>19181</v>
      </c>
      <c r="SEZ1" s="4" t="s">
        <v>19182</v>
      </c>
      <c r="SFA1" s="4" t="s">
        <v>19183</v>
      </c>
      <c r="SFB1" s="4" t="s">
        <v>19184</v>
      </c>
      <c r="SFC1" s="4" t="s">
        <v>19185</v>
      </c>
      <c r="SFD1" s="4" t="s">
        <v>19186</v>
      </c>
      <c r="SFE1" s="4" t="s">
        <v>19187</v>
      </c>
      <c r="SFF1" s="4" t="s">
        <v>19188</v>
      </c>
      <c r="SFG1" s="4" t="s">
        <v>19189</v>
      </c>
      <c r="SFH1" s="4" t="s">
        <v>19190</v>
      </c>
      <c r="SFI1" s="4" t="s">
        <v>19191</v>
      </c>
      <c r="SFJ1" s="4" t="s">
        <v>19192</v>
      </c>
      <c r="SFK1" s="4" t="s">
        <v>19193</v>
      </c>
      <c r="SFL1" s="4" t="s">
        <v>19194</v>
      </c>
      <c r="SFM1" s="4" t="s">
        <v>19195</v>
      </c>
      <c r="SFN1" s="4" t="s">
        <v>19196</v>
      </c>
      <c r="SFO1" s="4" t="s">
        <v>19197</v>
      </c>
      <c r="SFP1" s="4" t="s">
        <v>19198</v>
      </c>
      <c r="SFQ1" s="4" t="s">
        <v>19199</v>
      </c>
      <c r="SFR1" s="4" t="s">
        <v>19200</v>
      </c>
      <c r="SFS1" s="4" t="s">
        <v>19201</v>
      </c>
      <c r="SFT1" s="4" t="s">
        <v>19202</v>
      </c>
      <c r="SFU1" s="4" t="s">
        <v>19203</v>
      </c>
      <c r="SFV1" s="4" t="s">
        <v>19204</v>
      </c>
      <c r="SFW1" s="4" t="s">
        <v>19205</v>
      </c>
      <c r="SFX1" s="4" t="s">
        <v>19206</v>
      </c>
      <c r="SFY1" s="4" t="s">
        <v>19207</v>
      </c>
      <c r="SFZ1" s="4" t="s">
        <v>19208</v>
      </c>
      <c r="SGA1" s="4" t="s">
        <v>19209</v>
      </c>
      <c r="SGB1" s="4" t="s">
        <v>19210</v>
      </c>
      <c r="SGC1" s="4" t="s">
        <v>19211</v>
      </c>
      <c r="SGD1" s="4" t="s">
        <v>19212</v>
      </c>
      <c r="SGE1" s="4" t="s">
        <v>19213</v>
      </c>
      <c r="SGF1" s="4" t="s">
        <v>19214</v>
      </c>
      <c r="SGG1" s="4" t="s">
        <v>19215</v>
      </c>
      <c r="SGH1" s="4" t="s">
        <v>19216</v>
      </c>
      <c r="SGI1" s="4" t="s">
        <v>19217</v>
      </c>
      <c r="SGJ1" s="4" t="s">
        <v>19218</v>
      </c>
      <c r="SGK1" s="4" t="s">
        <v>19219</v>
      </c>
      <c r="SGL1" s="4" t="s">
        <v>19220</v>
      </c>
      <c r="SGM1" s="4" t="s">
        <v>19221</v>
      </c>
      <c r="SGN1" s="4" t="s">
        <v>19222</v>
      </c>
      <c r="SGO1" s="4" t="s">
        <v>19223</v>
      </c>
      <c r="SGP1" s="4" t="s">
        <v>19224</v>
      </c>
      <c r="SGQ1" s="4" t="s">
        <v>19225</v>
      </c>
      <c r="SGR1" s="4" t="s">
        <v>19226</v>
      </c>
      <c r="SGS1" s="4" t="s">
        <v>19227</v>
      </c>
      <c r="SGT1" s="4" t="s">
        <v>19228</v>
      </c>
      <c r="SGU1" s="4" t="s">
        <v>19229</v>
      </c>
      <c r="SGV1" s="4" t="s">
        <v>19230</v>
      </c>
      <c r="SGW1" s="4" t="s">
        <v>19231</v>
      </c>
      <c r="SGX1" s="4" t="s">
        <v>19232</v>
      </c>
      <c r="SGY1" s="4" t="s">
        <v>19233</v>
      </c>
      <c r="SGZ1" s="4" t="s">
        <v>19234</v>
      </c>
      <c r="SHA1" s="4" t="s">
        <v>19235</v>
      </c>
      <c r="SHB1" s="4" t="s">
        <v>19236</v>
      </c>
      <c r="SHC1" s="4" t="s">
        <v>19237</v>
      </c>
      <c r="SHD1" s="4" t="s">
        <v>19238</v>
      </c>
      <c r="SHE1" s="4" t="s">
        <v>19239</v>
      </c>
      <c r="SHF1" s="4" t="s">
        <v>19240</v>
      </c>
      <c r="SHG1" s="4" t="s">
        <v>19241</v>
      </c>
      <c r="SHH1" s="4" t="s">
        <v>19242</v>
      </c>
      <c r="SHI1" s="4" t="s">
        <v>19243</v>
      </c>
      <c r="SHJ1" s="4" t="s">
        <v>19244</v>
      </c>
      <c r="SHK1" s="4" t="s">
        <v>19245</v>
      </c>
      <c r="SHL1" s="4" t="s">
        <v>19246</v>
      </c>
      <c r="SHM1" s="4" t="s">
        <v>19247</v>
      </c>
      <c r="SHN1" s="4" t="s">
        <v>19248</v>
      </c>
      <c r="SHO1" s="4" t="s">
        <v>19249</v>
      </c>
      <c r="SHP1" s="4" t="s">
        <v>19250</v>
      </c>
      <c r="SHQ1" s="4" t="s">
        <v>19251</v>
      </c>
      <c r="SHR1" s="4" t="s">
        <v>19252</v>
      </c>
      <c r="SHS1" s="4" t="s">
        <v>19253</v>
      </c>
      <c r="SHT1" s="4" t="s">
        <v>19254</v>
      </c>
      <c r="SHU1" s="4" t="s">
        <v>19255</v>
      </c>
      <c r="SHV1" s="4" t="s">
        <v>19256</v>
      </c>
      <c r="SHW1" s="4" t="s">
        <v>19257</v>
      </c>
      <c r="SHX1" s="4" t="s">
        <v>19258</v>
      </c>
      <c r="SHY1" s="4" t="s">
        <v>19259</v>
      </c>
      <c r="SHZ1" s="4" t="s">
        <v>19260</v>
      </c>
      <c r="SIA1" s="4" t="s">
        <v>19261</v>
      </c>
      <c r="SIB1" s="4" t="s">
        <v>19262</v>
      </c>
      <c r="SIC1" s="4" t="s">
        <v>19263</v>
      </c>
      <c r="SID1" s="4" t="s">
        <v>19264</v>
      </c>
      <c r="SIE1" s="4" t="s">
        <v>19265</v>
      </c>
      <c r="SIF1" s="4" t="s">
        <v>19266</v>
      </c>
      <c r="SIG1" s="4" t="s">
        <v>19267</v>
      </c>
      <c r="SIH1" s="4" t="s">
        <v>19268</v>
      </c>
      <c r="SII1" s="4" t="s">
        <v>19269</v>
      </c>
      <c r="SIJ1" s="4" t="s">
        <v>19270</v>
      </c>
      <c r="SIK1" s="4" t="s">
        <v>19271</v>
      </c>
      <c r="SIL1" s="4" t="s">
        <v>19272</v>
      </c>
      <c r="SIM1" s="4" t="s">
        <v>19273</v>
      </c>
      <c r="SIN1" s="4" t="s">
        <v>19274</v>
      </c>
      <c r="SIO1" s="4" t="s">
        <v>19275</v>
      </c>
      <c r="SIP1" s="4" t="s">
        <v>19276</v>
      </c>
      <c r="SIQ1" s="4" t="s">
        <v>19277</v>
      </c>
      <c r="SIR1" s="4" t="s">
        <v>19278</v>
      </c>
      <c r="SIS1" s="4" t="s">
        <v>19279</v>
      </c>
      <c r="SIT1" s="4" t="s">
        <v>19280</v>
      </c>
      <c r="SIU1" s="4" t="s">
        <v>19281</v>
      </c>
      <c r="SIV1" s="4" t="s">
        <v>19282</v>
      </c>
      <c r="SIW1" s="4" t="s">
        <v>19283</v>
      </c>
      <c r="SIX1" s="4" t="s">
        <v>19284</v>
      </c>
      <c r="SIY1" s="4" t="s">
        <v>19285</v>
      </c>
      <c r="SIZ1" s="4" t="s">
        <v>19286</v>
      </c>
      <c r="SJA1" s="4" t="s">
        <v>19287</v>
      </c>
      <c r="SJB1" s="4" t="s">
        <v>19288</v>
      </c>
      <c r="SJC1" s="4" t="s">
        <v>19289</v>
      </c>
      <c r="SJD1" s="4" t="s">
        <v>19290</v>
      </c>
      <c r="SJE1" s="4" t="s">
        <v>19291</v>
      </c>
      <c r="SJF1" s="4" t="s">
        <v>19292</v>
      </c>
      <c r="SJG1" s="4" t="s">
        <v>19293</v>
      </c>
      <c r="SJH1" s="4" t="s">
        <v>19294</v>
      </c>
      <c r="SJI1" s="4" t="s">
        <v>19295</v>
      </c>
      <c r="SJJ1" s="4" t="s">
        <v>19296</v>
      </c>
      <c r="SJK1" s="4" t="s">
        <v>19297</v>
      </c>
      <c r="SJL1" s="4" t="s">
        <v>19298</v>
      </c>
      <c r="SJM1" s="4" t="s">
        <v>19299</v>
      </c>
      <c r="SJN1" s="4" t="s">
        <v>19300</v>
      </c>
      <c r="SJO1" s="4" t="s">
        <v>19301</v>
      </c>
      <c r="SJP1" s="4" t="s">
        <v>19302</v>
      </c>
      <c r="SJQ1" s="4" t="s">
        <v>19303</v>
      </c>
      <c r="SJR1" s="4" t="s">
        <v>19304</v>
      </c>
      <c r="SJS1" s="4" t="s">
        <v>19305</v>
      </c>
      <c r="SJT1" s="4" t="s">
        <v>19306</v>
      </c>
      <c r="SJU1" s="4" t="s">
        <v>19307</v>
      </c>
      <c r="SJV1" s="4" t="s">
        <v>19308</v>
      </c>
      <c r="SJW1" s="4" t="s">
        <v>19309</v>
      </c>
      <c r="SJX1" s="4" t="s">
        <v>19310</v>
      </c>
      <c r="SJY1" s="4" t="s">
        <v>19311</v>
      </c>
      <c r="SJZ1" s="4" t="s">
        <v>19312</v>
      </c>
      <c r="SKA1" s="4" t="s">
        <v>19313</v>
      </c>
      <c r="SKB1" s="4" t="s">
        <v>19314</v>
      </c>
      <c r="SKC1" s="4" t="s">
        <v>19315</v>
      </c>
      <c r="SKD1" s="4" t="s">
        <v>19316</v>
      </c>
      <c r="SKE1" s="4" t="s">
        <v>19317</v>
      </c>
      <c r="SKF1" s="4" t="s">
        <v>19318</v>
      </c>
      <c r="SKG1" s="4" t="s">
        <v>19319</v>
      </c>
      <c r="SKH1" s="4" t="s">
        <v>19320</v>
      </c>
      <c r="SKI1" s="4" t="s">
        <v>19321</v>
      </c>
      <c r="SKJ1" s="4" t="s">
        <v>19322</v>
      </c>
      <c r="SKK1" s="4" t="s">
        <v>19323</v>
      </c>
      <c r="SKL1" s="4" t="s">
        <v>19324</v>
      </c>
      <c r="SKM1" s="4" t="s">
        <v>19325</v>
      </c>
      <c r="SKN1" s="4" t="s">
        <v>19326</v>
      </c>
      <c r="SKO1" s="4" t="s">
        <v>19327</v>
      </c>
      <c r="SKP1" s="4" t="s">
        <v>19328</v>
      </c>
      <c r="SKQ1" s="4" t="s">
        <v>19329</v>
      </c>
      <c r="SKR1" s="4" t="s">
        <v>19330</v>
      </c>
      <c r="SKS1" s="4" t="s">
        <v>19331</v>
      </c>
      <c r="SKT1" s="4" t="s">
        <v>19332</v>
      </c>
      <c r="SKU1" s="4" t="s">
        <v>19333</v>
      </c>
      <c r="SKV1" s="4" t="s">
        <v>19334</v>
      </c>
      <c r="SKW1" s="4" t="s">
        <v>19335</v>
      </c>
      <c r="SKX1" s="4" t="s">
        <v>19336</v>
      </c>
      <c r="SKY1" s="4" t="s">
        <v>19337</v>
      </c>
      <c r="SKZ1" s="4" t="s">
        <v>19338</v>
      </c>
      <c r="SLA1" s="4" t="s">
        <v>19339</v>
      </c>
      <c r="SLB1" s="4" t="s">
        <v>19340</v>
      </c>
      <c r="SLC1" s="4" t="s">
        <v>19341</v>
      </c>
      <c r="SLD1" s="4" t="s">
        <v>19342</v>
      </c>
      <c r="SLE1" s="4" t="s">
        <v>19343</v>
      </c>
      <c r="SLF1" s="4" t="s">
        <v>19344</v>
      </c>
      <c r="SLG1" s="4" t="s">
        <v>19345</v>
      </c>
      <c r="SLH1" s="4" t="s">
        <v>19346</v>
      </c>
      <c r="SLI1" s="4" t="s">
        <v>19347</v>
      </c>
      <c r="SLJ1" s="4" t="s">
        <v>19348</v>
      </c>
      <c r="SLK1" s="4" t="s">
        <v>19349</v>
      </c>
      <c r="SLL1" s="4" t="s">
        <v>19350</v>
      </c>
      <c r="SLM1" s="4" t="s">
        <v>19351</v>
      </c>
      <c r="SLN1" s="4" t="s">
        <v>19352</v>
      </c>
      <c r="SLO1" s="4" t="s">
        <v>19353</v>
      </c>
      <c r="SLP1" s="4" t="s">
        <v>19354</v>
      </c>
      <c r="SLQ1" s="4" t="s">
        <v>19355</v>
      </c>
      <c r="SLR1" s="4" t="s">
        <v>19356</v>
      </c>
      <c r="SLS1" s="4" t="s">
        <v>19357</v>
      </c>
      <c r="SLT1" s="4" t="s">
        <v>19358</v>
      </c>
      <c r="SLU1" s="4" t="s">
        <v>19359</v>
      </c>
      <c r="SLV1" s="4" t="s">
        <v>19360</v>
      </c>
      <c r="SLW1" s="4" t="s">
        <v>19361</v>
      </c>
      <c r="SLX1" s="4" t="s">
        <v>19362</v>
      </c>
      <c r="SLY1" s="4" t="s">
        <v>19363</v>
      </c>
      <c r="SLZ1" s="4" t="s">
        <v>19364</v>
      </c>
      <c r="SMA1" s="4" t="s">
        <v>19365</v>
      </c>
      <c r="SMB1" s="4" t="s">
        <v>19366</v>
      </c>
      <c r="SMC1" s="4" t="s">
        <v>19367</v>
      </c>
      <c r="SMD1" s="4" t="s">
        <v>19368</v>
      </c>
      <c r="SME1" s="4" t="s">
        <v>19369</v>
      </c>
      <c r="SMF1" s="4" t="s">
        <v>19370</v>
      </c>
      <c r="SMG1" s="4" t="s">
        <v>19371</v>
      </c>
      <c r="SMH1" s="4" t="s">
        <v>19372</v>
      </c>
      <c r="SMI1" s="4" t="s">
        <v>19373</v>
      </c>
      <c r="SMJ1" s="4" t="s">
        <v>19374</v>
      </c>
      <c r="SMK1" s="4" t="s">
        <v>19375</v>
      </c>
      <c r="SML1" s="4" t="s">
        <v>19376</v>
      </c>
      <c r="SMM1" s="4" t="s">
        <v>19377</v>
      </c>
      <c r="SMN1" s="4" t="s">
        <v>19378</v>
      </c>
      <c r="SMO1" s="4" t="s">
        <v>19379</v>
      </c>
      <c r="SMP1" s="4" t="s">
        <v>19380</v>
      </c>
      <c r="SMQ1" s="4" t="s">
        <v>19381</v>
      </c>
      <c r="SMR1" s="4" t="s">
        <v>19382</v>
      </c>
      <c r="SMS1" s="4" t="s">
        <v>19383</v>
      </c>
      <c r="SMT1" s="4" t="s">
        <v>19384</v>
      </c>
      <c r="SMU1" s="4" t="s">
        <v>19385</v>
      </c>
      <c r="SMV1" s="4" t="s">
        <v>19386</v>
      </c>
      <c r="SMW1" s="4" t="s">
        <v>19387</v>
      </c>
      <c r="SMX1" s="4" t="s">
        <v>19388</v>
      </c>
      <c r="SMY1" s="4" t="s">
        <v>19389</v>
      </c>
      <c r="SMZ1" s="4" t="s">
        <v>19390</v>
      </c>
      <c r="SNA1" s="4" t="s">
        <v>19391</v>
      </c>
      <c r="SNB1" s="4" t="s">
        <v>19392</v>
      </c>
      <c r="SNC1" s="4" t="s">
        <v>19393</v>
      </c>
      <c r="SND1" s="4" t="s">
        <v>19394</v>
      </c>
      <c r="SNE1" s="4" t="s">
        <v>19395</v>
      </c>
      <c r="SNF1" s="4" t="s">
        <v>19396</v>
      </c>
      <c r="SNG1" s="4" t="s">
        <v>19397</v>
      </c>
      <c r="SNH1" s="4" t="s">
        <v>19398</v>
      </c>
      <c r="SNI1" s="4" t="s">
        <v>19399</v>
      </c>
      <c r="SNJ1" s="4" t="s">
        <v>19400</v>
      </c>
      <c r="SNK1" s="4" t="s">
        <v>19401</v>
      </c>
      <c r="SNL1" s="4" t="s">
        <v>19402</v>
      </c>
      <c r="SNM1" s="4" t="s">
        <v>19403</v>
      </c>
      <c r="SNN1" s="4" t="s">
        <v>19404</v>
      </c>
      <c r="SNO1" s="4" t="s">
        <v>19405</v>
      </c>
      <c r="SNP1" s="4" t="s">
        <v>19406</v>
      </c>
      <c r="SNQ1" s="4" t="s">
        <v>19407</v>
      </c>
      <c r="SNR1" s="4" t="s">
        <v>19408</v>
      </c>
      <c r="SNS1" s="4" t="s">
        <v>19409</v>
      </c>
      <c r="SNT1" s="4" t="s">
        <v>19410</v>
      </c>
      <c r="SNU1" s="4" t="s">
        <v>19411</v>
      </c>
      <c r="SNV1" s="4" t="s">
        <v>19412</v>
      </c>
      <c r="SNW1" s="4" t="s">
        <v>19413</v>
      </c>
      <c r="SNX1" s="4" t="s">
        <v>19414</v>
      </c>
      <c r="SNY1" s="4" t="s">
        <v>19415</v>
      </c>
      <c r="SNZ1" s="4" t="s">
        <v>19416</v>
      </c>
      <c r="SOA1" s="4" t="s">
        <v>19417</v>
      </c>
      <c r="SOB1" s="4" t="s">
        <v>19418</v>
      </c>
      <c r="SOC1" s="4" t="s">
        <v>19419</v>
      </c>
      <c r="SOD1" s="4" t="s">
        <v>19420</v>
      </c>
      <c r="SOE1" s="4" t="s">
        <v>19421</v>
      </c>
      <c r="SOF1" s="4" t="s">
        <v>19422</v>
      </c>
      <c r="SOG1" s="4" t="s">
        <v>19423</v>
      </c>
      <c r="SOH1" s="4" t="s">
        <v>19424</v>
      </c>
      <c r="SOI1" s="4" t="s">
        <v>19425</v>
      </c>
      <c r="SOJ1" s="4" t="s">
        <v>19426</v>
      </c>
      <c r="SOK1" s="4" t="s">
        <v>19427</v>
      </c>
      <c r="SOL1" s="4" t="s">
        <v>19428</v>
      </c>
      <c r="SOM1" s="4" t="s">
        <v>19429</v>
      </c>
      <c r="SON1" s="4" t="s">
        <v>19430</v>
      </c>
      <c r="SOO1" s="4" t="s">
        <v>19431</v>
      </c>
      <c r="SOP1" s="4" t="s">
        <v>19432</v>
      </c>
      <c r="SOQ1" s="4" t="s">
        <v>19433</v>
      </c>
      <c r="SOR1" s="4" t="s">
        <v>19434</v>
      </c>
      <c r="SOS1" s="4" t="s">
        <v>19435</v>
      </c>
      <c r="SOT1" s="4" t="s">
        <v>19436</v>
      </c>
      <c r="SOU1" s="4" t="s">
        <v>19437</v>
      </c>
      <c r="SOV1" s="4" t="s">
        <v>19438</v>
      </c>
      <c r="SOW1" s="4" t="s">
        <v>19439</v>
      </c>
      <c r="SOX1" s="4" t="s">
        <v>19440</v>
      </c>
      <c r="SOY1" s="4" t="s">
        <v>19441</v>
      </c>
      <c r="SOZ1" s="4" t="s">
        <v>19442</v>
      </c>
      <c r="SPA1" s="4" t="s">
        <v>19443</v>
      </c>
      <c r="SPB1" s="4" t="s">
        <v>19444</v>
      </c>
      <c r="SPC1" s="4" t="s">
        <v>19445</v>
      </c>
      <c r="SPD1" s="4" t="s">
        <v>19446</v>
      </c>
      <c r="SPE1" s="4" t="s">
        <v>19447</v>
      </c>
      <c r="SPF1" s="4" t="s">
        <v>19448</v>
      </c>
      <c r="SPG1" s="4" t="s">
        <v>19449</v>
      </c>
      <c r="SPH1" s="4" t="s">
        <v>19450</v>
      </c>
      <c r="SPI1" s="4" t="s">
        <v>19451</v>
      </c>
      <c r="SPJ1" s="4" t="s">
        <v>19452</v>
      </c>
      <c r="SPK1" s="4" t="s">
        <v>19453</v>
      </c>
      <c r="SPL1" s="4" t="s">
        <v>19454</v>
      </c>
      <c r="SPM1" s="4" t="s">
        <v>19455</v>
      </c>
      <c r="SPN1" s="4" t="s">
        <v>19456</v>
      </c>
      <c r="SPO1" s="4" t="s">
        <v>19457</v>
      </c>
      <c r="SPP1" s="4" t="s">
        <v>19458</v>
      </c>
      <c r="SPQ1" s="4" t="s">
        <v>19459</v>
      </c>
      <c r="SPR1" s="4" t="s">
        <v>19460</v>
      </c>
      <c r="SPS1" s="4" t="s">
        <v>19461</v>
      </c>
      <c r="SPT1" s="4" t="s">
        <v>19462</v>
      </c>
      <c r="SPU1" s="4" t="s">
        <v>19463</v>
      </c>
      <c r="SPV1" s="4" t="s">
        <v>19464</v>
      </c>
      <c r="SPW1" s="4" t="s">
        <v>19465</v>
      </c>
      <c r="SPX1" s="4" t="s">
        <v>19466</v>
      </c>
      <c r="SPY1" s="4" t="s">
        <v>19467</v>
      </c>
      <c r="SPZ1" s="4" t="s">
        <v>19468</v>
      </c>
      <c r="SQA1" s="4" t="s">
        <v>19469</v>
      </c>
      <c r="SQB1" s="4" t="s">
        <v>19470</v>
      </c>
      <c r="SQC1" s="4" t="s">
        <v>19471</v>
      </c>
      <c r="SQD1" s="4" t="s">
        <v>19472</v>
      </c>
      <c r="SQE1" s="4" t="s">
        <v>19473</v>
      </c>
      <c r="SQF1" s="4" t="s">
        <v>19474</v>
      </c>
      <c r="SQG1" s="4" t="s">
        <v>19475</v>
      </c>
      <c r="SQH1" s="4" t="s">
        <v>19476</v>
      </c>
      <c r="SQI1" s="4" t="s">
        <v>19477</v>
      </c>
      <c r="SQJ1" s="4" t="s">
        <v>19478</v>
      </c>
      <c r="SQK1" s="4" t="s">
        <v>19479</v>
      </c>
      <c r="SQL1" s="4" t="s">
        <v>19480</v>
      </c>
      <c r="SQM1" s="4" t="s">
        <v>19481</v>
      </c>
      <c r="SQN1" s="4" t="s">
        <v>19482</v>
      </c>
      <c r="SQO1" s="4" t="s">
        <v>19483</v>
      </c>
      <c r="SQP1" s="4" t="s">
        <v>19484</v>
      </c>
      <c r="SQQ1" s="4" t="s">
        <v>19485</v>
      </c>
      <c r="SQR1" s="4" t="s">
        <v>19486</v>
      </c>
      <c r="SQS1" s="4" t="s">
        <v>19487</v>
      </c>
      <c r="SQT1" s="4" t="s">
        <v>19488</v>
      </c>
      <c r="SQU1" s="4" t="s">
        <v>19489</v>
      </c>
      <c r="SQV1" s="4" t="s">
        <v>19490</v>
      </c>
      <c r="SQW1" s="4" t="s">
        <v>19491</v>
      </c>
      <c r="SQX1" s="4" t="s">
        <v>19492</v>
      </c>
      <c r="SQY1" s="4" t="s">
        <v>19493</v>
      </c>
      <c r="SQZ1" s="4" t="s">
        <v>19494</v>
      </c>
      <c r="SRA1" s="4" t="s">
        <v>19495</v>
      </c>
      <c r="SRB1" s="4" t="s">
        <v>19496</v>
      </c>
      <c r="SRC1" s="4" t="s">
        <v>19497</v>
      </c>
      <c r="SRD1" s="4" t="s">
        <v>19498</v>
      </c>
      <c r="SRE1" s="4" t="s">
        <v>19499</v>
      </c>
      <c r="SRF1" s="4" t="s">
        <v>19500</v>
      </c>
      <c r="SRG1" s="4" t="s">
        <v>19501</v>
      </c>
      <c r="SRH1" s="4" t="s">
        <v>19502</v>
      </c>
      <c r="SRI1" s="4" t="s">
        <v>19503</v>
      </c>
      <c r="SRJ1" s="4" t="s">
        <v>19504</v>
      </c>
      <c r="SRK1" s="4" t="s">
        <v>19505</v>
      </c>
      <c r="SRL1" s="4" t="s">
        <v>19506</v>
      </c>
      <c r="SRM1" s="4" t="s">
        <v>19507</v>
      </c>
      <c r="SRN1" s="4" t="s">
        <v>19508</v>
      </c>
      <c r="SRO1" s="4" t="s">
        <v>19509</v>
      </c>
      <c r="SRP1" s="4" t="s">
        <v>19510</v>
      </c>
      <c r="SRQ1" s="4" t="s">
        <v>19511</v>
      </c>
      <c r="SRR1" s="4" t="s">
        <v>19512</v>
      </c>
      <c r="SRS1" s="4" t="s">
        <v>19513</v>
      </c>
      <c r="SRT1" s="4" t="s">
        <v>19514</v>
      </c>
      <c r="SRU1" s="4" t="s">
        <v>19515</v>
      </c>
      <c r="SRV1" s="4" t="s">
        <v>19516</v>
      </c>
      <c r="SRW1" s="4" t="s">
        <v>19517</v>
      </c>
      <c r="SRX1" s="4" t="s">
        <v>19518</v>
      </c>
      <c r="SRY1" s="4" t="s">
        <v>19519</v>
      </c>
      <c r="SRZ1" s="4" t="s">
        <v>19520</v>
      </c>
      <c r="SSA1" s="4" t="s">
        <v>19521</v>
      </c>
      <c r="SSB1" s="4" t="s">
        <v>19522</v>
      </c>
      <c r="SSC1" s="4" t="s">
        <v>19523</v>
      </c>
      <c r="SSD1" s="4" t="s">
        <v>19524</v>
      </c>
      <c r="SSE1" s="4" t="s">
        <v>19525</v>
      </c>
      <c r="SSF1" s="4" t="s">
        <v>19526</v>
      </c>
      <c r="SSG1" s="4" t="s">
        <v>19527</v>
      </c>
      <c r="SSH1" s="4" t="s">
        <v>19528</v>
      </c>
      <c r="SSI1" s="4" t="s">
        <v>19529</v>
      </c>
      <c r="SSJ1" s="4" t="s">
        <v>19530</v>
      </c>
      <c r="SSK1" s="4" t="s">
        <v>19531</v>
      </c>
      <c r="SSL1" s="4" t="s">
        <v>19532</v>
      </c>
      <c r="SSM1" s="4" t="s">
        <v>19533</v>
      </c>
      <c r="SSN1" s="4" t="s">
        <v>19534</v>
      </c>
      <c r="SSO1" s="4" t="s">
        <v>19535</v>
      </c>
      <c r="SSP1" s="4" t="s">
        <v>19536</v>
      </c>
      <c r="SSQ1" s="4" t="s">
        <v>19537</v>
      </c>
      <c r="SSR1" s="4" t="s">
        <v>19538</v>
      </c>
      <c r="SSS1" s="4" t="s">
        <v>19539</v>
      </c>
      <c r="SST1" s="4" t="s">
        <v>19540</v>
      </c>
      <c r="SSU1" s="4" t="s">
        <v>19541</v>
      </c>
      <c r="SSV1" s="4" t="s">
        <v>19542</v>
      </c>
      <c r="SSW1" s="4" t="s">
        <v>19543</v>
      </c>
      <c r="SSX1" s="4" t="s">
        <v>19544</v>
      </c>
      <c r="SSY1" s="4" t="s">
        <v>19545</v>
      </c>
      <c r="SSZ1" s="4" t="s">
        <v>19546</v>
      </c>
      <c r="STA1" s="4" t="s">
        <v>19547</v>
      </c>
      <c r="STB1" s="4" t="s">
        <v>19548</v>
      </c>
      <c r="STC1" s="4" t="s">
        <v>19549</v>
      </c>
      <c r="STD1" s="4" t="s">
        <v>19550</v>
      </c>
      <c r="STE1" s="4" t="s">
        <v>19551</v>
      </c>
      <c r="STF1" s="4" t="s">
        <v>19552</v>
      </c>
      <c r="STG1" s="4" t="s">
        <v>19553</v>
      </c>
      <c r="STH1" s="4" t="s">
        <v>19554</v>
      </c>
      <c r="STI1" s="4" t="s">
        <v>19555</v>
      </c>
      <c r="STJ1" s="4" t="s">
        <v>19556</v>
      </c>
      <c r="STK1" s="4" t="s">
        <v>19557</v>
      </c>
      <c r="STL1" s="4" t="s">
        <v>19558</v>
      </c>
      <c r="STM1" s="4" t="s">
        <v>19559</v>
      </c>
      <c r="STN1" s="4" t="s">
        <v>19560</v>
      </c>
      <c r="STO1" s="4" t="s">
        <v>19561</v>
      </c>
      <c r="STP1" s="4" t="s">
        <v>19562</v>
      </c>
      <c r="STQ1" s="4" t="s">
        <v>19563</v>
      </c>
      <c r="STR1" s="4" t="s">
        <v>19564</v>
      </c>
      <c r="STS1" s="4" t="s">
        <v>19565</v>
      </c>
      <c r="STT1" s="4" t="s">
        <v>19566</v>
      </c>
      <c r="STU1" s="4" t="s">
        <v>19567</v>
      </c>
      <c r="STV1" s="4" t="s">
        <v>19568</v>
      </c>
      <c r="STW1" s="4" t="s">
        <v>19569</v>
      </c>
      <c r="STX1" s="4" t="s">
        <v>19570</v>
      </c>
      <c r="STY1" s="4" t="s">
        <v>19571</v>
      </c>
      <c r="STZ1" s="4" t="s">
        <v>19572</v>
      </c>
      <c r="SUA1" s="4" t="s">
        <v>19573</v>
      </c>
      <c r="SUB1" s="4" t="s">
        <v>19574</v>
      </c>
      <c r="SUC1" s="4" t="s">
        <v>19575</v>
      </c>
      <c r="SUD1" s="4" t="s">
        <v>19576</v>
      </c>
      <c r="SUE1" s="4" t="s">
        <v>19577</v>
      </c>
      <c r="SUF1" s="4" t="s">
        <v>19578</v>
      </c>
      <c r="SUG1" s="4" t="s">
        <v>19579</v>
      </c>
      <c r="SUH1" s="4" t="s">
        <v>19580</v>
      </c>
      <c r="SUI1" s="4" t="s">
        <v>19581</v>
      </c>
      <c r="SUJ1" s="4" t="s">
        <v>19582</v>
      </c>
      <c r="SUK1" s="4" t="s">
        <v>19583</v>
      </c>
      <c r="SUL1" s="4" t="s">
        <v>19584</v>
      </c>
      <c r="SUM1" s="4" t="s">
        <v>19585</v>
      </c>
      <c r="SUN1" s="4" t="s">
        <v>19586</v>
      </c>
      <c r="SUO1" s="4" t="s">
        <v>19587</v>
      </c>
      <c r="SUP1" s="4" t="s">
        <v>19588</v>
      </c>
      <c r="SUQ1" s="4" t="s">
        <v>19589</v>
      </c>
      <c r="SUR1" s="4" t="s">
        <v>19590</v>
      </c>
      <c r="SUS1" s="4" t="s">
        <v>19591</v>
      </c>
      <c r="SUT1" s="4" t="s">
        <v>19592</v>
      </c>
      <c r="SUU1" s="4" t="s">
        <v>19593</v>
      </c>
      <c r="SUV1" s="4" t="s">
        <v>19594</v>
      </c>
      <c r="SUW1" s="4" t="s">
        <v>19595</v>
      </c>
      <c r="SUX1" s="4" t="s">
        <v>19596</v>
      </c>
      <c r="SUY1" s="4" t="s">
        <v>19597</v>
      </c>
      <c r="SUZ1" s="4" t="s">
        <v>19598</v>
      </c>
      <c r="SVA1" s="4" t="s">
        <v>19599</v>
      </c>
      <c r="SVB1" s="4" t="s">
        <v>19600</v>
      </c>
      <c r="SVC1" s="4" t="s">
        <v>19601</v>
      </c>
      <c r="SVD1" s="4" t="s">
        <v>19602</v>
      </c>
      <c r="SVE1" s="4" t="s">
        <v>19603</v>
      </c>
      <c r="SVF1" s="4" t="s">
        <v>19604</v>
      </c>
      <c r="SVG1" s="4" t="s">
        <v>19605</v>
      </c>
      <c r="SVH1" s="4" t="s">
        <v>19606</v>
      </c>
      <c r="SVI1" s="4" t="s">
        <v>19607</v>
      </c>
      <c r="SVJ1" s="4" t="s">
        <v>19608</v>
      </c>
      <c r="SVK1" s="4" t="s">
        <v>19609</v>
      </c>
      <c r="SVL1" s="4" t="s">
        <v>19610</v>
      </c>
      <c r="SVM1" s="4" t="s">
        <v>19611</v>
      </c>
      <c r="SVN1" s="4" t="s">
        <v>19612</v>
      </c>
      <c r="SVO1" s="4" t="s">
        <v>19613</v>
      </c>
      <c r="SVP1" s="4" t="s">
        <v>19614</v>
      </c>
      <c r="SVQ1" s="4" t="s">
        <v>19615</v>
      </c>
      <c r="SVR1" s="4" t="s">
        <v>19616</v>
      </c>
      <c r="SVS1" s="4" t="s">
        <v>19617</v>
      </c>
      <c r="SVT1" s="4" t="s">
        <v>19618</v>
      </c>
      <c r="SVU1" s="4" t="s">
        <v>19619</v>
      </c>
      <c r="SVV1" s="4" t="s">
        <v>19620</v>
      </c>
      <c r="SVW1" s="4" t="s">
        <v>19621</v>
      </c>
      <c r="SVX1" s="4" t="s">
        <v>19622</v>
      </c>
      <c r="SVY1" s="4" t="s">
        <v>19623</v>
      </c>
      <c r="SVZ1" s="4" t="s">
        <v>19624</v>
      </c>
      <c r="SWA1" s="4" t="s">
        <v>19625</v>
      </c>
      <c r="SWB1" s="4" t="s">
        <v>19626</v>
      </c>
      <c r="SWC1" s="4" t="s">
        <v>19627</v>
      </c>
      <c r="SWD1" s="4" t="s">
        <v>19628</v>
      </c>
      <c r="SWE1" s="4" t="s">
        <v>19629</v>
      </c>
      <c r="SWF1" s="4" t="s">
        <v>19630</v>
      </c>
      <c r="SWG1" s="4" t="s">
        <v>19631</v>
      </c>
      <c r="SWH1" s="4" t="s">
        <v>19632</v>
      </c>
      <c r="SWI1" s="4" t="s">
        <v>19633</v>
      </c>
      <c r="SWJ1" s="4" t="s">
        <v>19634</v>
      </c>
      <c r="SWK1" s="4" t="s">
        <v>19635</v>
      </c>
      <c r="SWL1" s="4" t="s">
        <v>19636</v>
      </c>
      <c r="SWM1" s="4" t="s">
        <v>19637</v>
      </c>
      <c r="SWN1" s="4" t="s">
        <v>19638</v>
      </c>
      <c r="SWO1" s="4" t="s">
        <v>19639</v>
      </c>
      <c r="SWP1" s="4" t="s">
        <v>19640</v>
      </c>
      <c r="SWQ1" s="4" t="s">
        <v>19641</v>
      </c>
      <c r="SWR1" s="4" t="s">
        <v>19642</v>
      </c>
      <c r="SWS1" s="4" t="s">
        <v>19643</v>
      </c>
      <c r="SWT1" s="4" t="s">
        <v>19644</v>
      </c>
      <c r="SWU1" s="4" t="s">
        <v>19645</v>
      </c>
      <c r="SWV1" s="4" t="s">
        <v>19646</v>
      </c>
      <c r="SWW1" s="4" t="s">
        <v>19647</v>
      </c>
      <c r="SWX1" s="4" t="s">
        <v>19648</v>
      </c>
      <c r="SWY1" s="4" t="s">
        <v>19649</v>
      </c>
      <c r="SWZ1" s="4" t="s">
        <v>19650</v>
      </c>
      <c r="SXA1" s="4" t="s">
        <v>19651</v>
      </c>
      <c r="SXB1" s="4" t="s">
        <v>19652</v>
      </c>
      <c r="SXC1" s="4" t="s">
        <v>19653</v>
      </c>
      <c r="SXD1" s="4" t="s">
        <v>19654</v>
      </c>
      <c r="SXE1" s="4" t="s">
        <v>19655</v>
      </c>
      <c r="SXF1" s="4" t="s">
        <v>19656</v>
      </c>
      <c r="SXG1" s="4" t="s">
        <v>19657</v>
      </c>
      <c r="SXH1" s="4" t="s">
        <v>19658</v>
      </c>
      <c r="SXI1" s="4" t="s">
        <v>19659</v>
      </c>
      <c r="SXJ1" s="4" t="s">
        <v>19660</v>
      </c>
      <c r="SXK1" s="4" t="s">
        <v>19661</v>
      </c>
      <c r="SXL1" s="4" t="s">
        <v>19662</v>
      </c>
      <c r="SXM1" s="4" t="s">
        <v>19663</v>
      </c>
      <c r="SXN1" s="4" t="s">
        <v>19664</v>
      </c>
      <c r="SXO1" s="4" t="s">
        <v>19665</v>
      </c>
      <c r="SXP1" s="4" t="s">
        <v>19666</v>
      </c>
      <c r="SXQ1" s="4" t="s">
        <v>19667</v>
      </c>
      <c r="SXR1" s="4" t="s">
        <v>19668</v>
      </c>
      <c r="SXS1" s="4" t="s">
        <v>19669</v>
      </c>
      <c r="SXT1" s="4" t="s">
        <v>19670</v>
      </c>
      <c r="SXU1" s="4" t="s">
        <v>19671</v>
      </c>
      <c r="SXV1" s="4" t="s">
        <v>19672</v>
      </c>
      <c r="SXW1" s="4" t="s">
        <v>19673</v>
      </c>
      <c r="SXX1" s="4" t="s">
        <v>19674</v>
      </c>
      <c r="SXY1" s="4" t="s">
        <v>19675</v>
      </c>
      <c r="SXZ1" s="4" t="s">
        <v>19676</v>
      </c>
      <c r="SYA1" s="4" t="s">
        <v>19677</v>
      </c>
      <c r="SYB1" s="4" t="s">
        <v>19678</v>
      </c>
      <c r="SYC1" s="4" t="s">
        <v>19679</v>
      </c>
      <c r="SYD1" s="4" t="s">
        <v>19680</v>
      </c>
      <c r="SYE1" s="4" t="s">
        <v>19681</v>
      </c>
      <c r="SYF1" s="4" t="s">
        <v>19682</v>
      </c>
      <c r="SYG1" s="4" t="s">
        <v>19683</v>
      </c>
      <c r="SYH1" s="4" t="s">
        <v>19684</v>
      </c>
      <c r="SYI1" s="4" t="s">
        <v>19685</v>
      </c>
      <c r="SYJ1" s="4" t="s">
        <v>19686</v>
      </c>
      <c r="SYK1" s="4" t="s">
        <v>19687</v>
      </c>
      <c r="SYL1" s="4" t="s">
        <v>19688</v>
      </c>
      <c r="SYM1" s="4" t="s">
        <v>19689</v>
      </c>
      <c r="SYN1" s="4" t="s">
        <v>19690</v>
      </c>
      <c r="SYO1" s="4" t="s">
        <v>19691</v>
      </c>
      <c r="SYP1" s="4" t="s">
        <v>19692</v>
      </c>
      <c r="SYQ1" s="4" t="s">
        <v>19693</v>
      </c>
      <c r="SYR1" s="4" t="s">
        <v>19694</v>
      </c>
      <c r="SYS1" s="4" t="s">
        <v>19695</v>
      </c>
      <c r="SYT1" s="4" t="s">
        <v>19696</v>
      </c>
      <c r="SYU1" s="4" t="s">
        <v>19697</v>
      </c>
      <c r="SYV1" s="4" t="s">
        <v>19698</v>
      </c>
      <c r="SYW1" s="4" t="s">
        <v>19699</v>
      </c>
      <c r="SYX1" s="4" t="s">
        <v>19700</v>
      </c>
      <c r="SYY1" s="4" t="s">
        <v>19701</v>
      </c>
      <c r="SYZ1" s="4" t="s">
        <v>19702</v>
      </c>
      <c r="SZA1" s="4" t="s">
        <v>19703</v>
      </c>
      <c r="SZB1" s="4" t="s">
        <v>19704</v>
      </c>
      <c r="SZC1" s="4" t="s">
        <v>19705</v>
      </c>
      <c r="SZD1" s="4" t="s">
        <v>19706</v>
      </c>
      <c r="SZE1" s="4" t="s">
        <v>19707</v>
      </c>
      <c r="SZF1" s="4" t="s">
        <v>19708</v>
      </c>
      <c r="SZG1" s="4" t="s">
        <v>19709</v>
      </c>
      <c r="SZH1" s="4" t="s">
        <v>19710</v>
      </c>
      <c r="SZI1" s="4" t="s">
        <v>19711</v>
      </c>
      <c r="SZJ1" s="4" t="s">
        <v>19712</v>
      </c>
      <c r="SZK1" s="4" t="s">
        <v>19713</v>
      </c>
      <c r="SZL1" s="4" t="s">
        <v>19714</v>
      </c>
      <c r="SZM1" s="4" t="s">
        <v>19715</v>
      </c>
      <c r="SZN1" s="4" t="s">
        <v>19716</v>
      </c>
      <c r="SZO1" s="4" t="s">
        <v>19717</v>
      </c>
      <c r="SZP1" s="4" t="s">
        <v>19718</v>
      </c>
      <c r="SZQ1" s="4" t="s">
        <v>19719</v>
      </c>
      <c r="SZR1" s="4" t="s">
        <v>19720</v>
      </c>
      <c r="SZS1" s="4" t="s">
        <v>19721</v>
      </c>
      <c r="SZT1" s="4" t="s">
        <v>19722</v>
      </c>
      <c r="SZU1" s="4" t="s">
        <v>19723</v>
      </c>
      <c r="SZV1" s="4" t="s">
        <v>19724</v>
      </c>
      <c r="SZW1" s="4" t="s">
        <v>19725</v>
      </c>
      <c r="SZX1" s="4" t="s">
        <v>19726</v>
      </c>
      <c r="SZY1" s="4" t="s">
        <v>19727</v>
      </c>
      <c r="SZZ1" s="4" t="s">
        <v>19728</v>
      </c>
      <c r="TAA1" s="4" t="s">
        <v>19729</v>
      </c>
      <c r="TAB1" s="4" t="s">
        <v>19730</v>
      </c>
      <c r="TAC1" s="4" t="s">
        <v>19731</v>
      </c>
      <c r="TAD1" s="4" t="s">
        <v>19732</v>
      </c>
      <c r="TAE1" s="4" t="s">
        <v>19733</v>
      </c>
      <c r="TAF1" s="4" t="s">
        <v>19734</v>
      </c>
      <c r="TAG1" s="4" t="s">
        <v>19735</v>
      </c>
      <c r="TAH1" s="4" t="s">
        <v>19736</v>
      </c>
      <c r="TAI1" s="4" t="s">
        <v>19737</v>
      </c>
      <c r="TAJ1" s="4" t="s">
        <v>19738</v>
      </c>
      <c r="TAK1" s="4" t="s">
        <v>19739</v>
      </c>
      <c r="TAL1" s="4" t="s">
        <v>19740</v>
      </c>
      <c r="TAM1" s="4" t="s">
        <v>19741</v>
      </c>
      <c r="TAN1" s="4" t="s">
        <v>19742</v>
      </c>
      <c r="TAO1" s="4" t="s">
        <v>19743</v>
      </c>
      <c r="TAP1" s="4" t="s">
        <v>19744</v>
      </c>
      <c r="TAQ1" s="4" t="s">
        <v>19745</v>
      </c>
      <c r="TAR1" s="4" t="s">
        <v>19746</v>
      </c>
      <c r="TAS1" s="4" t="s">
        <v>19747</v>
      </c>
      <c r="TAT1" s="4" t="s">
        <v>19748</v>
      </c>
      <c r="TAU1" s="4" t="s">
        <v>19749</v>
      </c>
      <c r="TAV1" s="4" t="s">
        <v>19750</v>
      </c>
      <c r="TAW1" s="4" t="s">
        <v>19751</v>
      </c>
      <c r="TAX1" s="4" t="s">
        <v>19752</v>
      </c>
      <c r="TAY1" s="4" t="s">
        <v>19753</v>
      </c>
      <c r="TAZ1" s="4" t="s">
        <v>19754</v>
      </c>
      <c r="TBA1" s="4" t="s">
        <v>19755</v>
      </c>
      <c r="TBB1" s="4" t="s">
        <v>19756</v>
      </c>
      <c r="TBC1" s="4" t="s">
        <v>19757</v>
      </c>
      <c r="TBD1" s="4" t="s">
        <v>19758</v>
      </c>
      <c r="TBE1" s="4" t="s">
        <v>19759</v>
      </c>
      <c r="TBF1" s="4" t="s">
        <v>19760</v>
      </c>
      <c r="TBG1" s="4" t="s">
        <v>19761</v>
      </c>
      <c r="TBH1" s="4" t="s">
        <v>19762</v>
      </c>
      <c r="TBI1" s="4" t="s">
        <v>19763</v>
      </c>
      <c r="TBJ1" s="4" t="s">
        <v>19764</v>
      </c>
      <c r="TBK1" s="4" t="s">
        <v>19765</v>
      </c>
      <c r="TBL1" s="4" t="s">
        <v>19766</v>
      </c>
      <c r="TBM1" s="4" t="s">
        <v>19767</v>
      </c>
      <c r="TBN1" s="4" t="s">
        <v>19768</v>
      </c>
      <c r="TBO1" s="4" t="s">
        <v>19769</v>
      </c>
      <c r="TBP1" s="4" t="s">
        <v>19770</v>
      </c>
      <c r="TBQ1" s="4" t="s">
        <v>19771</v>
      </c>
      <c r="TBR1" s="4" t="s">
        <v>19772</v>
      </c>
      <c r="TBS1" s="4" t="s">
        <v>19773</v>
      </c>
      <c r="TBT1" s="4" t="s">
        <v>19774</v>
      </c>
      <c r="TBU1" s="4" t="s">
        <v>19775</v>
      </c>
      <c r="TBV1" s="4" t="s">
        <v>19776</v>
      </c>
      <c r="TBW1" s="4" t="s">
        <v>19777</v>
      </c>
      <c r="TBX1" s="4" t="s">
        <v>19778</v>
      </c>
      <c r="TBY1" s="4" t="s">
        <v>19779</v>
      </c>
      <c r="TBZ1" s="4" t="s">
        <v>19780</v>
      </c>
      <c r="TCA1" s="4" t="s">
        <v>19781</v>
      </c>
      <c r="TCB1" s="4" t="s">
        <v>19782</v>
      </c>
      <c r="TCC1" s="4" t="s">
        <v>19783</v>
      </c>
      <c r="TCD1" s="4" t="s">
        <v>19784</v>
      </c>
      <c r="TCE1" s="4" t="s">
        <v>19785</v>
      </c>
      <c r="TCF1" s="4" t="s">
        <v>19786</v>
      </c>
      <c r="TCG1" s="4" t="s">
        <v>19787</v>
      </c>
      <c r="TCH1" s="4" t="s">
        <v>19788</v>
      </c>
      <c r="TCI1" s="4" t="s">
        <v>19789</v>
      </c>
      <c r="TCJ1" s="4" t="s">
        <v>19790</v>
      </c>
      <c r="TCK1" s="4" t="s">
        <v>19791</v>
      </c>
      <c r="TCL1" s="4" t="s">
        <v>19792</v>
      </c>
      <c r="TCM1" s="4" t="s">
        <v>19793</v>
      </c>
      <c r="TCN1" s="4" t="s">
        <v>19794</v>
      </c>
      <c r="TCO1" s="4" t="s">
        <v>19795</v>
      </c>
      <c r="TCP1" s="4" t="s">
        <v>19796</v>
      </c>
      <c r="TCQ1" s="4" t="s">
        <v>19797</v>
      </c>
      <c r="TCR1" s="4" t="s">
        <v>19798</v>
      </c>
      <c r="TCS1" s="4" t="s">
        <v>19799</v>
      </c>
      <c r="TCT1" s="4" t="s">
        <v>19800</v>
      </c>
      <c r="TCU1" s="4" t="s">
        <v>19801</v>
      </c>
      <c r="TCV1" s="4" t="s">
        <v>19802</v>
      </c>
      <c r="TCW1" s="4" t="s">
        <v>19803</v>
      </c>
      <c r="TCX1" s="4" t="s">
        <v>19804</v>
      </c>
      <c r="TCY1" s="4" t="s">
        <v>19805</v>
      </c>
      <c r="TCZ1" s="4" t="s">
        <v>19806</v>
      </c>
      <c r="TDA1" s="4" t="s">
        <v>19807</v>
      </c>
      <c r="TDB1" s="4" t="s">
        <v>19808</v>
      </c>
      <c r="TDC1" s="4" t="s">
        <v>19809</v>
      </c>
      <c r="TDD1" s="4" t="s">
        <v>19810</v>
      </c>
      <c r="TDE1" s="4" t="s">
        <v>19811</v>
      </c>
      <c r="TDF1" s="4" t="s">
        <v>19812</v>
      </c>
      <c r="TDG1" s="4" t="s">
        <v>19813</v>
      </c>
      <c r="TDH1" s="4" t="s">
        <v>19814</v>
      </c>
      <c r="TDI1" s="4" t="s">
        <v>19815</v>
      </c>
      <c r="TDJ1" s="4" t="s">
        <v>19816</v>
      </c>
      <c r="TDK1" s="4" t="s">
        <v>19817</v>
      </c>
      <c r="TDL1" s="4" t="s">
        <v>19818</v>
      </c>
      <c r="TDM1" s="4" t="s">
        <v>19819</v>
      </c>
      <c r="TDN1" s="4" t="s">
        <v>19820</v>
      </c>
      <c r="TDO1" s="4" t="s">
        <v>19821</v>
      </c>
      <c r="TDP1" s="4" t="s">
        <v>19822</v>
      </c>
      <c r="TDQ1" s="4" t="s">
        <v>19823</v>
      </c>
      <c r="TDR1" s="4" t="s">
        <v>19824</v>
      </c>
      <c r="TDS1" s="4" t="s">
        <v>19825</v>
      </c>
      <c r="TDT1" s="4" t="s">
        <v>19826</v>
      </c>
      <c r="TDU1" s="4" t="s">
        <v>19827</v>
      </c>
      <c r="TDV1" s="4" t="s">
        <v>19828</v>
      </c>
      <c r="TDW1" s="4" t="s">
        <v>19829</v>
      </c>
      <c r="TDX1" s="4" t="s">
        <v>19830</v>
      </c>
      <c r="TDY1" s="4" t="s">
        <v>19831</v>
      </c>
      <c r="TDZ1" s="4" t="s">
        <v>19832</v>
      </c>
      <c r="TEA1" s="4" t="s">
        <v>19833</v>
      </c>
      <c r="TEB1" s="4" t="s">
        <v>19834</v>
      </c>
      <c r="TEC1" s="4" t="s">
        <v>19835</v>
      </c>
      <c r="TED1" s="4" t="s">
        <v>19836</v>
      </c>
      <c r="TEE1" s="4" t="s">
        <v>19837</v>
      </c>
      <c r="TEF1" s="4" t="s">
        <v>19838</v>
      </c>
      <c r="TEG1" s="4" t="s">
        <v>19839</v>
      </c>
      <c r="TEH1" s="4" t="s">
        <v>19840</v>
      </c>
      <c r="TEI1" s="4" t="s">
        <v>19841</v>
      </c>
      <c r="TEJ1" s="4" t="s">
        <v>19842</v>
      </c>
      <c r="TEK1" s="4" t="s">
        <v>19843</v>
      </c>
      <c r="TEL1" s="4" t="s">
        <v>19844</v>
      </c>
      <c r="TEM1" s="4" t="s">
        <v>19845</v>
      </c>
      <c r="TEN1" s="4" t="s">
        <v>19846</v>
      </c>
      <c r="TEO1" s="4" t="s">
        <v>19847</v>
      </c>
      <c r="TEP1" s="4" t="s">
        <v>19848</v>
      </c>
      <c r="TEQ1" s="4" t="s">
        <v>19849</v>
      </c>
      <c r="TER1" s="4" t="s">
        <v>19850</v>
      </c>
      <c r="TES1" s="4" t="s">
        <v>19851</v>
      </c>
      <c r="TET1" s="4" t="s">
        <v>19852</v>
      </c>
      <c r="TEU1" s="4" t="s">
        <v>19853</v>
      </c>
      <c r="TEV1" s="4" t="s">
        <v>19854</v>
      </c>
      <c r="TEW1" s="4" t="s">
        <v>19855</v>
      </c>
      <c r="TEX1" s="4" t="s">
        <v>19856</v>
      </c>
      <c r="TEY1" s="4" t="s">
        <v>19857</v>
      </c>
      <c r="TEZ1" s="4" t="s">
        <v>19858</v>
      </c>
      <c r="TFA1" s="4" t="s">
        <v>19859</v>
      </c>
      <c r="TFB1" s="4" t="s">
        <v>19860</v>
      </c>
      <c r="TFC1" s="4" t="s">
        <v>19861</v>
      </c>
      <c r="TFD1" s="4" t="s">
        <v>19862</v>
      </c>
      <c r="TFE1" s="4" t="s">
        <v>19863</v>
      </c>
      <c r="TFF1" s="4" t="s">
        <v>19864</v>
      </c>
      <c r="TFG1" s="4" t="s">
        <v>19865</v>
      </c>
      <c r="TFH1" s="4" t="s">
        <v>19866</v>
      </c>
      <c r="TFI1" s="4" t="s">
        <v>19867</v>
      </c>
      <c r="TFJ1" s="4" t="s">
        <v>19868</v>
      </c>
      <c r="TFK1" s="4" t="s">
        <v>19869</v>
      </c>
      <c r="TFL1" s="4" t="s">
        <v>19870</v>
      </c>
      <c r="TFM1" s="4" t="s">
        <v>19871</v>
      </c>
      <c r="TFN1" s="4" t="s">
        <v>19872</v>
      </c>
      <c r="TFO1" s="4" t="s">
        <v>19873</v>
      </c>
      <c r="TFP1" s="4" t="s">
        <v>19874</v>
      </c>
      <c r="TFQ1" s="4" t="s">
        <v>19875</v>
      </c>
      <c r="TFR1" s="4" t="s">
        <v>19876</v>
      </c>
      <c r="TFS1" s="4" t="s">
        <v>19877</v>
      </c>
      <c r="TFT1" s="4" t="s">
        <v>19878</v>
      </c>
      <c r="TFU1" s="4" t="s">
        <v>19879</v>
      </c>
      <c r="TFV1" s="4" t="s">
        <v>19880</v>
      </c>
      <c r="TFW1" s="4" t="s">
        <v>19881</v>
      </c>
      <c r="TFX1" s="4" t="s">
        <v>19882</v>
      </c>
      <c r="TFY1" s="4" t="s">
        <v>19883</v>
      </c>
      <c r="TFZ1" s="4" t="s">
        <v>19884</v>
      </c>
      <c r="TGA1" s="4" t="s">
        <v>19885</v>
      </c>
      <c r="TGB1" s="4" t="s">
        <v>19886</v>
      </c>
      <c r="TGC1" s="4" t="s">
        <v>19887</v>
      </c>
      <c r="TGD1" s="4" t="s">
        <v>19888</v>
      </c>
      <c r="TGE1" s="4" t="s">
        <v>19889</v>
      </c>
      <c r="TGF1" s="4" t="s">
        <v>19890</v>
      </c>
      <c r="TGG1" s="4" t="s">
        <v>19891</v>
      </c>
      <c r="TGH1" s="4" t="s">
        <v>19892</v>
      </c>
      <c r="TGI1" s="4" t="s">
        <v>19893</v>
      </c>
      <c r="TGJ1" s="4" t="s">
        <v>19894</v>
      </c>
      <c r="TGK1" s="4" t="s">
        <v>19895</v>
      </c>
      <c r="TGL1" s="4" t="s">
        <v>19896</v>
      </c>
      <c r="TGM1" s="4" t="s">
        <v>19897</v>
      </c>
      <c r="TGN1" s="4" t="s">
        <v>19898</v>
      </c>
      <c r="TGO1" s="4" t="s">
        <v>19899</v>
      </c>
      <c r="TGP1" s="4" t="s">
        <v>19900</v>
      </c>
      <c r="TGQ1" s="4" t="s">
        <v>19901</v>
      </c>
      <c r="TGR1" s="4" t="s">
        <v>19902</v>
      </c>
      <c r="TGS1" s="4" t="s">
        <v>19903</v>
      </c>
      <c r="TGT1" s="4" t="s">
        <v>19904</v>
      </c>
      <c r="TGU1" s="4" t="s">
        <v>19905</v>
      </c>
      <c r="TGV1" s="4" t="s">
        <v>19906</v>
      </c>
      <c r="TGW1" s="4" t="s">
        <v>19907</v>
      </c>
      <c r="TGX1" s="4" t="s">
        <v>19908</v>
      </c>
      <c r="TGY1" s="4" t="s">
        <v>19909</v>
      </c>
      <c r="TGZ1" s="4" t="s">
        <v>19910</v>
      </c>
      <c r="THA1" s="4" t="s">
        <v>19911</v>
      </c>
      <c r="THB1" s="4" t="s">
        <v>19912</v>
      </c>
      <c r="THC1" s="4" t="s">
        <v>19913</v>
      </c>
      <c r="THD1" s="4" t="s">
        <v>19914</v>
      </c>
      <c r="THE1" s="4" t="s">
        <v>19915</v>
      </c>
      <c r="THF1" s="4" t="s">
        <v>19916</v>
      </c>
      <c r="THG1" s="4" t="s">
        <v>19917</v>
      </c>
      <c r="THH1" s="4" t="s">
        <v>19918</v>
      </c>
      <c r="THI1" s="4" t="s">
        <v>19919</v>
      </c>
      <c r="THJ1" s="4" t="s">
        <v>19920</v>
      </c>
      <c r="THK1" s="4" t="s">
        <v>19921</v>
      </c>
      <c r="THL1" s="4" t="s">
        <v>19922</v>
      </c>
      <c r="THM1" s="4" t="s">
        <v>19923</v>
      </c>
      <c r="THN1" s="4" t="s">
        <v>19924</v>
      </c>
      <c r="THO1" s="4" t="s">
        <v>19925</v>
      </c>
      <c r="THP1" s="4" t="s">
        <v>19926</v>
      </c>
      <c r="THQ1" s="4" t="s">
        <v>19927</v>
      </c>
      <c r="THR1" s="4" t="s">
        <v>19928</v>
      </c>
      <c r="THS1" s="4" t="s">
        <v>19929</v>
      </c>
      <c r="THT1" s="4" t="s">
        <v>19930</v>
      </c>
      <c r="THU1" s="4" t="s">
        <v>19931</v>
      </c>
      <c r="THV1" s="4" t="s">
        <v>19932</v>
      </c>
      <c r="THW1" s="4" t="s">
        <v>19933</v>
      </c>
      <c r="THX1" s="4" t="s">
        <v>19934</v>
      </c>
      <c r="THY1" s="4" t="s">
        <v>19935</v>
      </c>
      <c r="THZ1" s="4" t="s">
        <v>19936</v>
      </c>
      <c r="TIA1" s="4" t="s">
        <v>19937</v>
      </c>
      <c r="TIB1" s="4" t="s">
        <v>19938</v>
      </c>
      <c r="TIC1" s="4" t="s">
        <v>19939</v>
      </c>
      <c r="TID1" s="4" t="s">
        <v>19940</v>
      </c>
      <c r="TIE1" s="4" t="s">
        <v>19941</v>
      </c>
      <c r="TIF1" s="4" t="s">
        <v>19942</v>
      </c>
      <c r="TIG1" s="4" t="s">
        <v>19943</v>
      </c>
      <c r="TIH1" s="4" t="s">
        <v>19944</v>
      </c>
      <c r="TII1" s="4" t="s">
        <v>19945</v>
      </c>
      <c r="TIJ1" s="4" t="s">
        <v>19946</v>
      </c>
      <c r="TIK1" s="4" t="s">
        <v>19947</v>
      </c>
      <c r="TIL1" s="4" t="s">
        <v>19948</v>
      </c>
      <c r="TIM1" s="4" t="s">
        <v>19949</v>
      </c>
      <c r="TIN1" s="4" t="s">
        <v>19950</v>
      </c>
      <c r="TIO1" s="4" t="s">
        <v>19951</v>
      </c>
      <c r="TIP1" s="4" t="s">
        <v>19952</v>
      </c>
      <c r="TIQ1" s="4" t="s">
        <v>19953</v>
      </c>
      <c r="TIR1" s="4" t="s">
        <v>19954</v>
      </c>
      <c r="TIS1" s="4" t="s">
        <v>19955</v>
      </c>
      <c r="TIT1" s="4" t="s">
        <v>19956</v>
      </c>
      <c r="TIU1" s="4" t="s">
        <v>19957</v>
      </c>
      <c r="TIV1" s="4" t="s">
        <v>19958</v>
      </c>
      <c r="TIW1" s="4" t="s">
        <v>19959</v>
      </c>
      <c r="TIX1" s="4" t="s">
        <v>19960</v>
      </c>
      <c r="TIY1" s="4" t="s">
        <v>19961</v>
      </c>
      <c r="TIZ1" s="4" t="s">
        <v>19962</v>
      </c>
      <c r="TJA1" s="4" t="s">
        <v>19963</v>
      </c>
      <c r="TJB1" s="4" t="s">
        <v>19964</v>
      </c>
      <c r="TJC1" s="4" t="s">
        <v>19965</v>
      </c>
      <c r="TJD1" s="4" t="s">
        <v>19966</v>
      </c>
      <c r="TJE1" s="4" t="s">
        <v>19967</v>
      </c>
      <c r="TJF1" s="4" t="s">
        <v>19968</v>
      </c>
      <c r="TJG1" s="4" t="s">
        <v>19969</v>
      </c>
      <c r="TJH1" s="4" t="s">
        <v>19970</v>
      </c>
      <c r="TJI1" s="4" t="s">
        <v>19971</v>
      </c>
      <c r="TJJ1" s="4" t="s">
        <v>19972</v>
      </c>
      <c r="TJK1" s="4" t="s">
        <v>19973</v>
      </c>
      <c r="TJL1" s="4" t="s">
        <v>19974</v>
      </c>
      <c r="TJM1" s="4" t="s">
        <v>19975</v>
      </c>
      <c r="TJN1" s="4" t="s">
        <v>19976</v>
      </c>
      <c r="TJO1" s="4" t="s">
        <v>19977</v>
      </c>
      <c r="TJP1" s="4" t="s">
        <v>19978</v>
      </c>
      <c r="TJQ1" s="4" t="s">
        <v>19979</v>
      </c>
      <c r="TJR1" s="4" t="s">
        <v>19980</v>
      </c>
      <c r="TJS1" s="4" t="s">
        <v>19981</v>
      </c>
      <c r="TJT1" s="4" t="s">
        <v>19982</v>
      </c>
      <c r="TJU1" s="4" t="s">
        <v>19983</v>
      </c>
      <c r="TJV1" s="4" t="s">
        <v>19984</v>
      </c>
      <c r="TJW1" s="4" t="s">
        <v>19985</v>
      </c>
      <c r="TJX1" s="4" t="s">
        <v>19986</v>
      </c>
      <c r="TJY1" s="4" t="s">
        <v>19987</v>
      </c>
      <c r="TJZ1" s="4" t="s">
        <v>19988</v>
      </c>
      <c r="TKA1" s="4" t="s">
        <v>19989</v>
      </c>
      <c r="TKB1" s="4" t="s">
        <v>19990</v>
      </c>
      <c r="TKC1" s="4" t="s">
        <v>19991</v>
      </c>
      <c r="TKD1" s="4" t="s">
        <v>19992</v>
      </c>
      <c r="TKE1" s="4" t="s">
        <v>19993</v>
      </c>
      <c r="TKF1" s="4" t="s">
        <v>19994</v>
      </c>
      <c r="TKG1" s="4" t="s">
        <v>19995</v>
      </c>
      <c r="TKH1" s="4" t="s">
        <v>19996</v>
      </c>
      <c r="TKI1" s="4" t="s">
        <v>19997</v>
      </c>
      <c r="TKJ1" s="4" t="s">
        <v>19998</v>
      </c>
      <c r="TKK1" s="4" t="s">
        <v>19999</v>
      </c>
      <c r="TKL1" s="4" t="s">
        <v>20000</v>
      </c>
      <c r="TKM1" s="4" t="s">
        <v>20001</v>
      </c>
      <c r="TKN1" s="4" t="s">
        <v>20002</v>
      </c>
      <c r="TKO1" s="4" t="s">
        <v>20003</v>
      </c>
      <c r="TKP1" s="4" t="s">
        <v>20004</v>
      </c>
      <c r="TKQ1" s="4" t="s">
        <v>20005</v>
      </c>
      <c r="TKR1" s="4" t="s">
        <v>20006</v>
      </c>
      <c r="TKS1" s="4" t="s">
        <v>20007</v>
      </c>
      <c r="TKT1" s="4" t="s">
        <v>20008</v>
      </c>
      <c r="TKU1" s="4" t="s">
        <v>20009</v>
      </c>
      <c r="TKV1" s="4" t="s">
        <v>20010</v>
      </c>
      <c r="TKW1" s="4" t="s">
        <v>20011</v>
      </c>
      <c r="TKX1" s="4" t="s">
        <v>20012</v>
      </c>
      <c r="TKY1" s="4" t="s">
        <v>20013</v>
      </c>
      <c r="TKZ1" s="4" t="s">
        <v>20014</v>
      </c>
      <c r="TLA1" s="4" t="s">
        <v>20015</v>
      </c>
      <c r="TLB1" s="4" t="s">
        <v>20016</v>
      </c>
      <c r="TLC1" s="4" t="s">
        <v>20017</v>
      </c>
      <c r="TLD1" s="4" t="s">
        <v>20018</v>
      </c>
      <c r="TLE1" s="4" t="s">
        <v>20019</v>
      </c>
      <c r="TLF1" s="4" t="s">
        <v>20020</v>
      </c>
      <c r="TLG1" s="4" t="s">
        <v>20021</v>
      </c>
      <c r="TLH1" s="4" t="s">
        <v>20022</v>
      </c>
      <c r="TLI1" s="4" t="s">
        <v>20023</v>
      </c>
      <c r="TLJ1" s="4" t="s">
        <v>20024</v>
      </c>
      <c r="TLK1" s="4" t="s">
        <v>20025</v>
      </c>
      <c r="TLL1" s="4" t="s">
        <v>20026</v>
      </c>
      <c r="TLM1" s="4" t="s">
        <v>20027</v>
      </c>
      <c r="TLN1" s="4" t="s">
        <v>20028</v>
      </c>
      <c r="TLO1" s="4" t="s">
        <v>20029</v>
      </c>
      <c r="TLP1" s="4" t="s">
        <v>20030</v>
      </c>
      <c r="TLQ1" s="4" t="s">
        <v>20031</v>
      </c>
      <c r="TLR1" s="4" t="s">
        <v>20032</v>
      </c>
      <c r="TLS1" s="4" t="s">
        <v>20033</v>
      </c>
      <c r="TLT1" s="4" t="s">
        <v>20034</v>
      </c>
      <c r="TLU1" s="4" t="s">
        <v>20035</v>
      </c>
      <c r="TLV1" s="4" t="s">
        <v>20036</v>
      </c>
      <c r="TLW1" s="4" t="s">
        <v>20037</v>
      </c>
      <c r="TLX1" s="4" t="s">
        <v>20038</v>
      </c>
      <c r="TLY1" s="4" t="s">
        <v>20039</v>
      </c>
      <c r="TLZ1" s="4" t="s">
        <v>20040</v>
      </c>
      <c r="TMA1" s="4" t="s">
        <v>20041</v>
      </c>
      <c r="TMB1" s="4" t="s">
        <v>20042</v>
      </c>
      <c r="TMC1" s="4" t="s">
        <v>20043</v>
      </c>
      <c r="TMD1" s="4" t="s">
        <v>20044</v>
      </c>
      <c r="TME1" s="4" t="s">
        <v>20045</v>
      </c>
      <c r="TMF1" s="4" t="s">
        <v>20046</v>
      </c>
      <c r="TMG1" s="4" t="s">
        <v>20047</v>
      </c>
      <c r="TMH1" s="4" t="s">
        <v>20048</v>
      </c>
      <c r="TMI1" s="4" t="s">
        <v>20049</v>
      </c>
      <c r="TMJ1" s="4" t="s">
        <v>20050</v>
      </c>
      <c r="TMK1" s="4" t="s">
        <v>20051</v>
      </c>
      <c r="TML1" s="4" t="s">
        <v>20052</v>
      </c>
      <c r="TMM1" s="4" t="s">
        <v>20053</v>
      </c>
      <c r="TMN1" s="4" t="s">
        <v>20054</v>
      </c>
      <c r="TMO1" s="4" t="s">
        <v>20055</v>
      </c>
      <c r="TMP1" s="4" t="s">
        <v>20056</v>
      </c>
      <c r="TMQ1" s="4" t="s">
        <v>20057</v>
      </c>
      <c r="TMR1" s="4" t="s">
        <v>20058</v>
      </c>
      <c r="TMS1" s="4" t="s">
        <v>20059</v>
      </c>
      <c r="TMT1" s="4" t="s">
        <v>20060</v>
      </c>
      <c r="TMU1" s="4" t="s">
        <v>20061</v>
      </c>
      <c r="TMV1" s="4" t="s">
        <v>20062</v>
      </c>
      <c r="TMW1" s="4" t="s">
        <v>20063</v>
      </c>
      <c r="TMX1" s="4" t="s">
        <v>20064</v>
      </c>
      <c r="TMY1" s="4" t="s">
        <v>20065</v>
      </c>
      <c r="TMZ1" s="4" t="s">
        <v>20066</v>
      </c>
      <c r="TNA1" s="4" t="s">
        <v>20067</v>
      </c>
      <c r="TNB1" s="4" t="s">
        <v>20068</v>
      </c>
      <c r="TNC1" s="4" t="s">
        <v>20069</v>
      </c>
      <c r="TND1" s="4" t="s">
        <v>20070</v>
      </c>
      <c r="TNE1" s="4" t="s">
        <v>20071</v>
      </c>
      <c r="TNF1" s="4" t="s">
        <v>20072</v>
      </c>
      <c r="TNG1" s="4" t="s">
        <v>20073</v>
      </c>
      <c r="TNH1" s="4" t="s">
        <v>20074</v>
      </c>
      <c r="TNI1" s="4" t="s">
        <v>20075</v>
      </c>
      <c r="TNJ1" s="4" t="s">
        <v>20076</v>
      </c>
      <c r="TNK1" s="4" t="s">
        <v>20077</v>
      </c>
      <c r="TNL1" s="4" t="s">
        <v>20078</v>
      </c>
      <c r="TNM1" s="4" t="s">
        <v>20079</v>
      </c>
      <c r="TNN1" s="4" t="s">
        <v>20080</v>
      </c>
      <c r="TNO1" s="4" t="s">
        <v>20081</v>
      </c>
      <c r="TNP1" s="4" t="s">
        <v>20082</v>
      </c>
      <c r="TNQ1" s="4" t="s">
        <v>20083</v>
      </c>
      <c r="TNR1" s="4" t="s">
        <v>20084</v>
      </c>
      <c r="TNS1" s="4" t="s">
        <v>20085</v>
      </c>
      <c r="TNT1" s="4" t="s">
        <v>20086</v>
      </c>
      <c r="TNU1" s="4" t="s">
        <v>20087</v>
      </c>
      <c r="TNV1" s="4" t="s">
        <v>20088</v>
      </c>
      <c r="TNW1" s="4" t="s">
        <v>20089</v>
      </c>
      <c r="TNX1" s="4" t="s">
        <v>20090</v>
      </c>
      <c r="TNY1" s="4" t="s">
        <v>20091</v>
      </c>
      <c r="TNZ1" s="4" t="s">
        <v>20092</v>
      </c>
      <c r="TOA1" s="4" t="s">
        <v>20093</v>
      </c>
      <c r="TOB1" s="4" t="s">
        <v>20094</v>
      </c>
      <c r="TOC1" s="4" t="s">
        <v>20095</v>
      </c>
      <c r="TOD1" s="4" t="s">
        <v>20096</v>
      </c>
      <c r="TOE1" s="4" t="s">
        <v>20097</v>
      </c>
      <c r="TOF1" s="4" t="s">
        <v>20098</v>
      </c>
      <c r="TOG1" s="4" t="s">
        <v>20099</v>
      </c>
      <c r="TOH1" s="4" t="s">
        <v>20100</v>
      </c>
      <c r="TOI1" s="4" t="s">
        <v>20101</v>
      </c>
      <c r="TOJ1" s="4" t="s">
        <v>20102</v>
      </c>
      <c r="TOK1" s="4" t="s">
        <v>20103</v>
      </c>
      <c r="TOL1" s="4" t="s">
        <v>20104</v>
      </c>
      <c r="TOM1" s="4" t="s">
        <v>20105</v>
      </c>
      <c r="TON1" s="4" t="s">
        <v>20106</v>
      </c>
      <c r="TOO1" s="4" t="s">
        <v>20107</v>
      </c>
      <c r="TOP1" s="4" t="s">
        <v>20108</v>
      </c>
      <c r="TOQ1" s="4" t="s">
        <v>20109</v>
      </c>
      <c r="TOR1" s="4" t="s">
        <v>20110</v>
      </c>
      <c r="TOS1" s="4" t="s">
        <v>20111</v>
      </c>
      <c r="TOT1" s="4" t="s">
        <v>20112</v>
      </c>
      <c r="TOU1" s="4" t="s">
        <v>20113</v>
      </c>
      <c r="TOV1" s="4" t="s">
        <v>20114</v>
      </c>
      <c r="TOW1" s="4" t="s">
        <v>20115</v>
      </c>
      <c r="TOX1" s="4" t="s">
        <v>20116</v>
      </c>
      <c r="TOY1" s="4" t="s">
        <v>20117</v>
      </c>
      <c r="TOZ1" s="4" t="s">
        <v>20118</v>
      </c>
      <c r="TPA1" s="4" t="s">
        <v>20119</v>
      </c>
      <c r="TPB1" s="4" t="s">
        <v>20120</v>
      </c>
      <c r="TPC1" s="4" t="s">
        <v>20121</v>
      </c>
      <c r="TPD1" s="4" t="s">
        <v>20122</v>
      </c>
      <c r="TPE1" s="4" t="s">
        <v>20123</v>
      </c>
      <c r="TPF1" s="4" t="s">
        <v>20124</v>
      </c>
      <c r="TPG1" s="4" t="s">
        <v>20125</v>
      </c>
      <c r="TPH1" s="4" t="s">
        <v>20126</v>
      </c>
      <c r="TPI1" s="4" t="s">
        <v>20127</v>
      </c>
      <c r="TPJ1" s="4" t="s">
        <v>20128</v>
      </c>
      <c r="TPK1" s="4" t="s">
        <v>20129</v>
      </c>
      <c r="TPL1" s="4" t="s">
        <v>20130</v>
      </c>
      <c r="TPM1" s="4" t="s">
        <v>20131</v>
      </c>
      <c r="TPN1" s="4" t="s">
        <v>20132</v>
      </c>
      <c r="TPO1" s="4" t="s">
        <v>20133</v>
      </c>
      <c r="TPP1" s="4" t="s">
        <v>20134</v>
      </c>
      <c r="TPQ1" s="4" t="s">
        <v>20135</v>
      </c>
      <c r="TPR1" s="4" t="s">
        <v>20136</v>
      </c>
      <c r="TPS1" s="4" t="s">
        <v>20137</v>
      </c>
      <c r="TPT1" s="4" t="s">
        <v>20138</v>
      </c>
      <c r="TPU1" s="4" t="s">
        <v>20139</v>
      </c>
      <c r="TPV1" s="4" t="s">
        <v>20140</v>
      </c>
      <c r="TPW1" s="4" t="s">
        <v>20141</v>
      </c>
      <c r="TPX1" s="4" t="s">
        <v>20142</v>
      </c>
      <c r="TPY1" s="4" t="s">
        <v>20143</v>
      </c>
      <c r="TPZ1" s="4" t="s">
        <v>20144</v>
      </c>
      <c r="TQA1" s="4" t="s">
        <v>20145</v>
      </c>
      <c r="TQB1" s="4" t="s">
        <v>20146</v>
      </c>
      <c r="TQC1" s="4" t="s">
        <v>20147</v>
      </c>
      <c r="TQD1" s="4" t="s">
        <v>20148</v>
      </c>
      <c r="TQE1" s="4" t="s">
        <v>20149</v>
      </c>
      <c r="TQF1" s="4" t="s">
        <v>20150</v>
      </c>
      <c r="TQG1" s="4" t="s">
        <v>20151</v>
      </c>
      <c r="TQH1" s="4" t="s">
        <v>20152</v>
      </c>
      <c r="TQI1" s="4" t="s">
        <v>20153</v>
      </c>
      <c r="TQJ1" s="4" t="s">
        <v>20154</v>
      </c>
      <c r="TQK1" s="4" t="s">
        <v>20155</v>
      </c>
      <c r="TQL1" s="4" t="s">
        <v>20156</v>
      </c>
      <c r="TQM1" s="4" t="s">
        <v>20157</v>
      </c>
      <c r="TQN1" s="4" t="s">
        <v>20158</v>
      </c>
      <c r="TQO1" s="4" t="s">
        <v>20159</v>
      </c>
      <c r="TQP1" s="4" t="s">
        <v>20160</v>
      </c>
      <c r="TQQ1" s="4" t="s">
        <v>20161</v>
      </c>
      <c r="TQR1" s="4" t="s">
        <v>20162</v>
      </c>
      <c r="TQS1" s="4" t="s">
        <v>20163</v>
      </c>
      <c r="TQT1" s="4" t="s">
        <v>20164</v>
      </c>
      <c r="TQU1" s="4" t="s">
        <v>20165</v>
      </c>
      <c r="TQV1" s="4" t="s">
        <v>20166</v>
      </c>
      <c r="TQW1" s="4" t="s">
        <v>20167</v>
      </c>
      <c r="TQX1" s="4" t="s">
        <v>20168</v>
      </c>
      <c r="TQY1" s="4" t="s">
        <v>20169</v>
      </c>
      <c r="TQZ1" s="4" t="s">
        <v>20170</v>
      </c>
      <c r="TRA1" s="4" t="s">
        <v>20171</v>
      </c>
      <c r="TRB1" s="4" t="s">
        <v>20172</v>
      </c>
      <c r="TRC1" s="4" t="s">
        <v>20173</v>
      </c>
      <c r="TRD1" s="4" t="s">
        <v>20174</v>
      </c>
      <c r="TRE1" s="4" t="s">
        <v>20175</v>
      </c>
      <c r="TRF1" s="4" t="s">
        <v>20176</v>
      </c>
      <c r="TRG1" s="4" t="s">
        <v>20177</v>
      </c>
      <c r="TRH1" s="4" t="s">
        <v>20178</v>
      </c>
      <c r="TRI1" s="4" t="s">
        <v>20179</v>
      </c>
      <c r="TRJ1" s="4" t="s">
        <v>20180</v>
      </c>
      <c r="TRK1" s="4" t="s">
        <v>20181</v>
      </c>
      <c r="TRL1" s="4" t="s">
        <v>20182</v>
      </c>
      <c r="TRM1" s="4" t="s">
        <v>20183</v>
      </c>
      <c r="TRN1" s="4" t="s">
        <v>20184</v>
      </c>
      <c r="TRO1" s="4" t="s">
        <v>20185</v>
      </c>
      <c r="TRP1" s="4" t="s">
        <v>20186</v>
      </c>
      <c r="TRQ1" s="4" t="s">
        <v>20187</v>
      </c>
      <c r="TRR1" s="4" t="s">
        <v>20188</v>
      </c>
      <c r="TRS1" s="4" t="s">
        <v>20189</v>
      </c>
      <c r="TRT1" s="4" t="s">
        <v>20190</v>
      </c>
      <c r="TRU1" s="4" t="s">
        <v>20191</v>
      </c>
      <c r="TRV1" s="4" t="s">
        <v>20192</v>
      </c>
      <c r="TRW1" s="4" t="s">
        <v>20193</v>
      </c>
      <c r="TRX1" s="4" t="s">
        <v>20194</v>
      </c>
      <c r="TRY1" s="4" t="s">
        <v>20195</v>
      </c>
      <c r="TRZ1" s="4" t="s">
        <v>20196</v>
      </c>
      <c r="TSA1" s="4" t="s">
        <v>20197</v>
      </c>
      <c r="TSB1" s="4" t="s">
        <v>20198</v>
      </c>
      <c r="TSC1" s="4" t="s">
        <v>20199</v>
      </c>
      <c r="TSD1" s="4" t="s">
        <v>20200</v>
      </c>
      <c r="TSE1" s="4" t="s">
        <v>20201</v>
      </c>
      <c r="TSF1" s="4" t="s">
        <v>20202</v>
      </c>
      <c r="TSG1" s="4" t="s">
        <v>20203</v>
      </c>
      <c r="TSH1" s="4" t="s">
        <v>20204</v>
      </c>
      <c r="TSI1" s="4" t="s">
        <v>20205</v>
      </c>
      <c r="TSJ1" s="4" t="s">
        <v>20206</v>
      </c>
      <c r="TSK1" s="4" t="s">
        <v>20207</v>
      </c>
      <c r="TSL1" s="4" t="s">
        <v>20208</v>
      </c>
      <c r="TSM1" s="4" t="s">
        <v>20209</v>
      </c>
      <c r="TSN1" s="4" t="s">
        <v>20210</v>
      </c>
      <c r="TSO1" s="4" t="s">
        <v>20211</v>
      </c>
      <c r="TSP1" s="4" t="s">
        <v>20212</v>
      </c>
      <c r="TSQ1" s="4" t="s">
        <v>20213</v>
      </c>
      <c r="TSR1" s="4" t="s">
        <v>20214</v>
      </c>
      <c r="TSS1" s="4" t="s">
        <v>20215</v>
      </c>
      <c r="TST1" s="4" t="s">
        <v>20216</v>
      </c>
      <c r="TSU1" s="4" t="s">
        <v>20217</v>
      </c>
      <c r="TSV1" s="4" t="s">
        <v>20218</v>
      </c>
      <c r="TSW1" s="4" t="s">
        <v>20219</v>
      </c>
      <c r="TSX1" s="4" t="s">
        <v>20220</v>
      </c>
      <c r="TSY1" s="4" t="s">
        <v>20221</v>
      </c>
      <c r="TSZ1" s="4" t="s">
        <v>20222</v>
      </c>
      <c r="TTA1" s="4" t="s">
        <v>20223</v>
      </c>
      <c r="TTB1" s="4" t="s">
        <v>20224</v>
      </c>
      <c r="TTC1" s="4" t="s">
        <v>20225</v>
      </c>
      <c r="TTD1" s="4" t="s">
        <v>20226</v>
      </c>
      <c r="TTE1" s="4" t="s">
        <v>20227</v>
      </c>
      <c r="TTF1" s="4" t="s">
        <v>20228</v>
      </c>
      <c r="TTG1" s="4" t="s">
        <v>20229</v>
      </c>
      <c r="TTH1" s="4" t="s">
        <v>20230</v>
      </c>
      <c r="TTI1" s="4" t="s">
        <v>20231</v>
      </c>
      <c r="TTJ1" s="4" t="s">
        <v>20232</v>
      </c>
      <c r="TTK1" s="4" t="s">
        <v>20233</v>
      </c>
      <c r="TTL1" s="4" t="s">
        <v>20234</v>
      </c>
      <c r="TTM1" s="4" t="s">
        <v>20235</v>
      </c>
      <c r="TTN1" s="4" t="s">
        <v>20236</v>
      </c>
      <c r="TTO1" s="4" t="s">
        <v>20237</v>
      </c>
      <c r="TTP1" s="4" t="s">
        <v>20238</v>
      </c>
      <c r="TTQ1" s="4" t="s">
        <v>20239</v>
      </c>
      <c r="TTR1" s="4" t="s">
        <v>20240</v>
      </c>
      <c r="TTS1" s="4" t="s">
        <v>20241</v>
      </c>
      <c r="TTT1" s="4" t="s">
        <v>20242</v>
      </c>
      <c r="TTU1" s="4" t="s">
        <v>20243</v>
      </c>
      <c r="TTV1" s="4" t="s">
        <v>20244</v>
      </c>
      <c r="TTW1" s="4" t="s">
        <v>20245</v>
      </c>
      <c r="TTX1" s="4" t="s">
        <v>20246</v>
      </c>
      <c r="TTY1" s="4" t="s">
        <v>20247</v>
      </c>
      <c r="TTZ1" s="4" t="s">
        <v>20248</v>
      </c>
      <c r="TUA1" s="4" t="s">
        <v>20249</v>
      </c>
      <c r="TUB1" s="4" t="s">
        <v>20250</v>
      </c>
      <c r="TUC1" s="4" t="s">
        <v>20251</v>
      </c>
      <c r="TUD1" s="4" t="s">
        <v>20252</v>
      </c>
      <c r="TUE1" s="4" t="s">
        <v>20253</v>
      </c>
      <c r="TUF1" s="4" t="s">
        <v>20254</v>
      </c>
      <c r="TUG1" s="4" t="s">
        <v>20255</v>
      </c>
      <c r="TUH1" s="4" t="s">
        <v>20256</v>
      </c>
      <c r="TUI1" s="4" t="s">
        <v>20257</v>
      </c>
      <c r="TUJ1" s="4" t="s">
        <v>20258</v>
      </c>
      <c r="TUK1" s="4" t="s">
        <v>20259</v>
      </c>
      <c r="TUL1" s="4" t="s">
        <v>20260</v>
      </c>
      <c r="TUM1" s="4" t="s">
        <v>20261</v>
      </c>
      <c r="TUN1" s="4" t="s">
        <v>20262</v>
      </c>
      <c r="TUO1" s="4" t="s">
        <v>20263</v>
      </c>
      <c r="TUP1" s="4" t="s">
        <v>20264</v>
      </c>
      <c r="TUQ1" s="4" t="s">
        <v>20265</v>
      </c>
      <c r="TUR1" s="4" t="s">
        <v>20266</v>
      </c>
      <c r="TUS1" s="4" t="s">
        <v>20267</v>
      </c>
      <c r="TUT1" s="4" t="s">
        <v>20268</v>
      </c>
      <c r="TUU1" s="4" t="s">
        <v>20269</v>
      </c>
      <c r="TUV1" s="4" t="s">
        <v>20270</v>
      </c>
      <c r="TUW1" s="4" t="s">
        <v>20271</v>
      </c>
      <c r="TUX1" s="4" t="s">
        <v>20272</v>
      </c>
      <c r="TUY1" s="4" t="s">
        <v>20273</v>
      </c>
      <c r="TUZ1" s="4" t="s">
        <v>20274</v>
      </c>
      <c r="TVA1" s="4" t="s">
        <v>20275</v>
      </c>
      <c r="TVB1" s="4" t="s">
        <v>20276</v>
      </c>
      <c r="TVC1" s="4" t="s">
        <v>20277</v>
      </c>
      <c r="TVD1" s="4" t="s">
        <v>20278</v>
      </c>
      <c r="TVE1" s="4" t="s">
        <v>20279</v>
      </c>
      <c r="TVF1" s="4" t="s">
        <v>20280</v>
      </c>
      <c r="TVG1" s="4" t="s">
        <v>20281</v>
      </c>
      <c r="TVH1" s="4" t="s">
        <v>20282</v>
      </c>
      <c r="TVI1" s="4" t="s">
        <v>20283</v>
      </c>
      <c r="TVJ1" s="4" t="s">
        <v>20284</v>
      </c>
      <c r="TVK1" s="4" t="s">
        <v>20285</v>
      </c>
      <c r="TVL1" s="4" t="s">
        <v>20286</v>
      </c>
      <c r="TVM1" s="4" t="s">
        <v>20287</v>
      </c>
      <c r="TVN1" s="4" t="s">
        <v>20288</v>
      </c>
      <c r="TVO1" s="4" t="s">
        <v>20289</v>
      </c>
      <c r="TVP1" s="4" t="s">
        <v>20290</v>
      </c>
      <c r="TVQ1" s="4" t="s">
        <v>20291</v>
      </c>
      <c r="TVR1" s="4" t="s">
        <v>20292</v>
      </c>
      <c r="TVS1" s="4" t="s">
        <v>20293</v>
      </c>
      <c r="TVT1" s="4" t="s">
        <v>20294</v>
      </c>
      <c r="TVU1" s="4" t="s">
        <v>20295</v>
      </c>
      <c r="TVV1" s="4" t="s">
        <v>20296</v>
      </c>
      <c r="TVW1" s="4" t="s">
        <v>20297</v>
      </c>
      <c r="TVX1" s="4" t="s">
        <v>20298</v>
      </c>
      <c r="TVY1" s="4" t="s">
        <v>20299</v>
      </c>
      <c r="TVZ1" s="4" t="s">
        <v>20300</v>
      </c>
      <c r="TWA1" s="4" t="s">
        <v>20301</v>
      </c>
      <c r="TWB1" s="4" t="s">
        <v>20302</v>
      </c>
      <c r="TWC1" s="4" t="s">
        <v>20303</v>
      </c>
      <c r="TWD1" s="4" t="s">
        <v>20304</v>
      </c>
      <c r="TWE1" s="4" t="s">
        <v>20305</v>
      </c>
      <c r="TWF1" s="4" t="s">
        <v>20306</v>
      </c>
      <c r="TWG1" s="4" t="s">
        <v>20307</v>
      </c>
      <c r="TWH1" s="4" t="s">
        <v>20308</v>
      </c>
      <c r="TWI1" s="4" t="s">
        <v>20309</v>
      </c>
      <c r="TWJ1" s="4" t="s">
        <v>20310</v>
      </c>
      <c r="TWK1" s="4" t="s">
        <v>20311</v>
      </c>
      <c r="TWL1" s="4" t="s">
        <v>20312</v>
      </c>
      <c r="TWM1" s="4" t="s">
        <v>20313</v>
      </c>
      <c r="TWN1" s="4" t="s">
        <v>20314</v>
      </c>
      <c r="TWO1" s="4" t="s">
        <v>20315</v>
      </c>
      <c r="TWP1" s="4" t="s">
        <v>20316</v>
      </c>
      <c r="TWQ1" s="4" t="s">
        <v>20317</v>
      </c>
      <c r="TWR1" s="4" t="s">
        <v>20318</v>
      </c>
      <c r="TWS1" s="4" t="s">
        <v>20319</v>
      </c>
      <c r="TWT1" s="4" t="s">
        <v>20320</v>
      </c>
      <c r="TWU1" s="4" t="s">
        <v>20321</v>
      </c>
      <c r="TWV1" s="4" t="s">
        <v>20322</v>
      </c>
      <c r="TWW1" s="4" t="s">
        <v>20323</v>
      </c>
      <c r="TWX1" s="4" t="s">
        <v>20324</v>
      </c>
      <c r="TWY1" s="4" t="s">
        <v>20325</v>
      </c>
      <c r="TWZ1" s="4" t="s">
        <v>20326</v>
      </c>
      <c r="TXA1" s="4" t="s">
        <v>20327</v>
      </c>
      <c r="TXB1" s="4" t="s">
        <v>20328</v>
      </c>
      <c r="TXC1" s="4" t="s">
        <v>20329</v>
      </c>
      <c r="TXD1" s="4" t="s">
        <v>20330</v>
      </c>
      <c r="TXE1" s="4" t="s">
        <v>20331</v>
      </c>
      <c r="TXF1" s="4" t="s">
        <v>20332</v>
      </c>
      <c r="TXG1" s="4" t="s">
        <v>20333</v>
      </c>
      <c r="TXH1" s="4" t="s">
        <v>20334</v>
      </c>
      <c r="TXI1" s="4" t="s">
        <v>20335</v>
      </c>
      <c r="TXJ1" s="4" t="s">
        <v>20336</v>
      </c>
      <c r="TXK1" s="4" t="s">
        <v>20337</v>
      </c>
      <c r="TXL1" s="4" t="s">
        <v>20338</v>
      </c>
      <c r="TXM1" s="4" t="s">
        <v>20339</v>
      </c>
      <c r="TXN1" s="4" t="s">
        <v>20340</v>
      </c>
      <c r="TXO1" s="4" t="s">
        <v>20341</v>
      </c>
      <c r="TXP1" s="4" t="s">
        <v>20342</v>
      </c>
      <c r="TXQ1" s="4" t="s">
        <v>20343</v>
      </c>
      <c r="TXR1" s="4" t="s">
        <v>20344</v>
      </c>
      <c r="TXS1" s="4" t="s">
        <v>20345</v>
      </c>
      <c r="TXT1" s="4" t="s">
        <v>20346</v>
      </c>
      <c r="TXU1" s="4" t="s">
        <v>20347</v>
      </c>
      <c r="TXV1" s="4" t="s">
        <v>20348</v>
      </c>
      <c r="TXW1" s="4" t="s">
        <v>20349</v>
      </c>
      <c r="TXX1" s="4" t="s">
        <v>20350</v>
      </c>
      <c r="TXY1" s="4" t="s">
        <v>20351</v>
      </c>
      <c r="TXZ1" s="4" t="s">
        <v>20352</v>
      </c>
      <c r="TYA1" s="4" t="s">
        <v>20353</v>
      </c>
      <c r="TYB1" s="4" t="s">
        <v>20354</v>
      </c>
      <c r="TYC1" s="4" t="s">
        <v>20355</v>
      </c>
      <c r="TYD1" s="4" t="s">
        <v>20356</v>
      </c>
      <c r="TYE1" s="4" t="s">
        <v>20357</v>
      </c>
      <c r="TYF1" s="4" t="s">
        <v>20358</v>
      </c>
      <c r="TYG1" s="4" t="s">
        <v>20359</v>
      </c>
      <c r="TYH1" s="4" t="s">
        <v>20360</v>
      </c>
      <c r="TYI1" s="4" t="s">
        <v>20361</v>
      </c>
      <c r="TYJ1" s="4" t="s">
        <v>20362</v>
      </c>
      <c r="TYK1" s="4" t="s">
        <v>20363</v>
      </c>
      <c r="TYL1" s="4" t="s">
        <v>20364</v>
      </c>
      <c r="TYM1" s="4" t="s">
        <v>20365</v>
      </c>
      <c r="TYN1" s="4" t="s">
        <v>20366</v>
      </c>
      <c r="TYO1" s="4" t="s">
        <v>20367</v>
      </c>
      <c r="TYP1" s="4" t="s">
        <v>20368</v>
      </c>
      <c r="TYQ1" s="4" t="s">
        <v>20369</v>
      </c>
      <c r="TYR1" s="4" t="s">
        <v>20370</v>
      </c>
      <c r="TYS1" s="4" t="s">
        <v>20371</v>
      </c>
      <c r="TYT1" s="4" t="s">
        <v>20372</v>
      </c>
      <c r="TYU1" s="4" t="s">
        <v>20373</v>
      </c>
      <c r="TYV1" s="4" t="s">
        <v>20374</v>
      </c>
      <c r="TYW1" s="4" t="s">
        <v>20375</v>
      </c>
      <c r="TYX1" s="4" t="s">
        <v>20376</v>
      </c>
      <c r="TYY1" s="4" t="s">
        <v>20377</v>
      </c>
      <c r="TYZ1" s="4" t="s">
        <v>20378</v>
      </c>
      <c r="TZA1" s="4" t="s">
        <v>20379</v>
      </c>
      <c r="TZB1" s="4" t="s">
        <v>20380</v>
      </c>
      <c r="TZC1" s="4" t="s">
        <v>20381</v>
      </c>
      <c r="TZD1" s="4" t="s">
        <v>20382</v>
      </c>
      <c r="TZE1" s="4" t="s">
        <v>20383</v>
      </c>
      <c r="TZF1" s="4" t="s">
        <v>20384</v>
      </c>
      <c r="TZG1" s="4" t="s">
        <v>20385</v>
      </c>
      <c r="TZH1" s="4" t="s">
        <v>20386</v>
      </c>
      <c r="TZI1" s="4" t="s">
        <v>20387</v>
      </c>
      <c r="TZJ1" s="4" t="s">
        <v>20388</v>
      </c>
      <c r="TZK1" s="4" t="s">
        <v>20389</v>
      </c>
      <c r="TZL1" s="4" t="s">
        <v>20390</v>
      </c>
      <c r="TZM1" s="4" t="s">
        <v>20391</v>
      </c>
      <c r="TZN1" s="4" t="s">
        <v>20392</v>
      </c>
      <c r="TZO1" s="4" t="s">
        <v>20393</v>
      </c>
      <c r="TZP1" s="4" t="s">
        <v>20394</v>
      </c>
      <c r="TZQ1" s="4" t="s">
        <v>20395</v>
      </c>
      <c r="TZR1" s="4" t="s">
        <v>20396</v>
      </c>
      <c r="TZS1" s="4" t="s">
        <v>20397</v>
      </c>
      <c r="TZT1" s="4" t="s">
        <v>20398</v>
      </c>
      <c r="TZU1" s="4" t="s">
        <v>20399</v>
      </c>
      <c r="TZV1" s="4" t="s">
        <v>20400</v>
      </c>
      <c r="TZW1" s="4" t="s">
        <v>20401</v>
      </c>
      <c r="TZX1" s="4" t="s">
        <v>20402</v>
      </c>
      <c r="TZY1" s="4" t="s">
        <v>20403</v>
      </c>
      <c r="TZZ1" s="4" t="s">
        <v>20404</v>
      </c>
      <c r="UAA1" s="4" t="s">
        <v>20405</v>
      </c>
      <c r="UAB1" s="4" t="s">
        <v>20406</v>
      </c>
      <c r="UAC1" s="4" t="s">
        <v>20407</v>
      </c>
      <c r="UAD1" s="4" t="s">
        <v>20408</v>
      </c>
      <c r="UAE1" s="4" t="s">
        <v>20409</v>
      </c>
      <c r="UAF1" s="4" t="s">
        <v>20410</v>
      </c>
      <c r="UAG1" s="4" t="s">
        <v>20411</v>
      </c>
      <c r="UAH1" s="4" t="s">
        <v>20412</v>
      </c>
      <c r="UAI1" s="4" t="s">
        <v>20413</v>
      </c>
      <c r="UAJ1" s="4" t="s">
        <v>20414</v>
      </c>
      <c r="UAK1" s="4" t="s">
        <v>20415</v>
      </c>
      <c r="UAL1" s="4" t="s">
        <v>20416</v>
      </c>
      <c r="UAM1" s="4" t="s">
        <v>20417</v>
      </c>
      <c r="UAN1" s="4" t="s">
        <v>20418</v>
      </c>
      <c r="UAO1" s="4" t="s">
        <v>20419</v>
      </c>
      <c r="UAP1" s="4" t="s">
        <v>20420</v>
      </c>
      <c r="UAQ1" s="4" t="s">
        <v>20421</v>
      </c>
      <c r="UAR1" s="4" t="s">
        <v>20422</v>
      </c>
      <c r="UAS1" s="4" t="s">
        <v>20423</v>
      </c>
      <c r="UAT1" s="4" t="s">
        <v>20424</v>
      </c>
      <c r="UAU1" s="4" t="s">
        <v>20425</v>
      </c>
      <c r="UAV1" s="4" t="s">
        <v>20426</v>
      </c>
      <c r="UAW1" s="4" t="s">
        <v>20427</v>
      </c>
      <c r="UAX1" s="4" t="s">
        <v>20428</v>
      </c>
      <c r="UAY1" s="4" t="s">
        <v>20429</v>
      </c>
      <c r="UAZ1" s="4" t="s">
        <v>20430</v>
      </c>
      <c r="UBA1" s="4" t="s">
        <v>20431</v>
      </c>
      <c r="UBB1" s="4" t="s">
        <v>20432</v>
      </c>
      <c r="UBC1" s="4" t="s">
        <v>20433</v>
      </c>
      <c r="UBD1" s="4" t="s">
        <v>20434</v>
      </c>
      <c r="UBE1" s="4" t="s">
        <v>20435</v>
      </c>
      <c r="UBF1" s="4" t="s">
        <v>20436</v>
      </c>
      <c r="UBG1" s="4" t="s">
        <v>20437</v>
      </c>
      <c r="UBH1" s="4" t="s">
        <v>20438</v>
      </c>
      <c r="UBI1" s="4" t="s">
        <v>20439</v>
      </c>
      <c r="UBJ1" s="4" t="s">
        <v>20440</v>
      </c>
      <c r="UBK1" s="4" t="s">
        <v>20441</v>
      </c>
      <c r="UBL1" s="4" t="s">
        <v>20442</v>
      </c>
      <c r="UBM1" s="4" t="s">
        <v>20443</v>
      </c>
      <c r="UBN1" s="4" t="s">
        <v>20444</v>
      </c>
      <c r="UBO1" s="4" t="s">
        <v>20445</v>
      </c>
      <c r="UBP1" s="4" t="s">
        <v>20446</v>
      </c>
      <c r="UBQ1" s="4" t="s">
        <v>20447</v>
      </c>
      <c r="UBR1" s="4" t="s">
        <v>20448</v>
      </c>
      <c r="UBS1" s="4" t="s">
        <v>20449</v>
      </c>
      <c r="UBT1" s="4" t="s">
        <v>20450</v>
      </c>
      <c r="UBU1" s="4" t="s">
        <v>20451</v>
      </c>
      <c r="UBV1" s="4" t="s">
        <v>20452</v>
      </c>
      <c r="UBW1" s="4" t="s">
        <v>20453</v>
      </c>
      <c r="UBX1" s="4" t="s">
        <v>20454</v>
      </c>
      <c r="UBY1" s="4" t="s">
        <v>20455</v>
      </c>
      <c r="UBZ1" s="4" t="s">
        <v>20456</v>
      </c>
      <c r="UCA1" s="4" t="s">
        <v>20457</v>
      </c>
      <c r="UCB1" s="4" t="s">
        <v>20458</v>
      </c>
      <c r="UCC1" s="4" t="s">
        <v>20459</v>
      </c>
      <c r="UCD1" s="4" t="s">
        <v>20460</v>
      </c>
      <c r="UCE1" s="4" t="s">
        <v>20461</v>
      </c>
      <c r="UCF1" s="4" t="s">
        <v>20462</v>
      </c>
      <c r="UCG1" s="4" t="s">
        <v>20463</v>
      </c>
      <c r="UCH1" s="4" t="s">
        <v>20464</v>
      </c>
      <c r="UCI1" s="4" t="s">
        <v>20465</v>
      </c>
      <c r="UCJ1" s="4" t="s">
        <v>20466</v>
      </c>
      <c r="UCK1" s="4" t="s">
        <v>20467</v>
      </c>
      <c r="UCL1" s="4" t="s">
        <v>20468</v>
      </c>
      <c r="UCM1" s="4" t="s">
        <v>20469</v>
      </c>
      <c r="UCN1" s="4" t="s">
        <v>20470</v>
      </c>
      <c r="UCO1" s="4" t="s">
        <v>20471</v>
      </c>
      <c r="UCP1" s="4" t="s">
        <v>20472</v>
      </c>
      <c r="UCQ1" s="4" t="s">
        <v>20473</v>
      </c>
      <c r="UCR1" s="4" t="s">
        <v>20474</v>
      </c>
      <c r="UCS1" s="4" t="s">
        <v>20475</v>
      </c>
      <c r="UCT1" s="4" t="s">
        <v>20476</v>
      </c>
      <c r="UCU1" s="4" t="s">
        <v>20477</v>
      </c>
      <c r="UCV1" s="4" t="s">
        <v>20478</v>
      </c>
      <c r="UCW1" s="4" t="s">
        <v>20479</v>
      </c>
      <c r="UCX1" s="4" t="s">
        <v>20480</v>
      </c>
      <c r="UCY1" s="4" t="s">
        <v>20481</v>
      </c>
      <c r="UCZ1" s="4" t="s">
        <v>20482</v>
      </c>
      <c r="UDA1" s="4" t="s">
        <v>20483</v>
      </c>
      <c r="UDB1" s="4" t="s">
        <v>20484</v>
      </c>
      <c r="UDC1" s="4" t="s">
        <v>20485</v>
      </c>
      <c r="UDD1" s="4" t="s">
        <v>20486</v>
      </c>
      <c r="UDE1" s="4" t="s">
        <v>20487</v>
      </c>
      <c r="UDF1" s="4" t="s">
        <v>20488</v>
      </c>
      <c r="UDG1" s="4" t="s">
        <v>20489</v>
      </c>
      <c r="UDH1" s="4" t="s">
        <v>20490</v>
      </c>
      <c r="UDI1" s="4" t="s">
        <v>20491</v>
      </c>
      <c r="UDJ1" s="4" t="s">
        <v>20492</v>
      </c>
      <c r="UDK1" s="4" t="s">
        <v>20493</v>
      </c>
      <c r="UDL1" s="4" t="s">
        <v>20494</v>
      </c>
      <c r="UDM1" s="4" t="s">
        <v>20495</v>
      </c>
      <c r="UDN1" s="4" t="s">
        <v>20496</v>
      </c>
      <c r="UDO1" s="4" t="s">
        <v>20497</v>
      </c>
      <c r="UDP1" s="4" t="s">
        <v>20498</v>
      </c>
      <c r="UDQ1" s="4" t="s">
        <v>20499</v>
      </c>
      <c r="UDR1" s="4" t="s">
        <v>20500</v>
      </c>
      <c r="UDS1" s="4" t="s">
        <v>20501</v>
      </c>
      <c r="UDT1" s="4" t="s">
        <v>20502</v>
      </c>
      <c r="UDU1" s="4" t="s">
        <v>20503</v>
      </c>
      <c r="UDV1" s="4" t="s">
        <v>20504</v>
      </c>
      <c r="UDW1" s="4" t="s">
        <v>20505</v>
      </c>
      <c r="UDX1" s="4" t="s">
        <v>20506</v>
      </c>
      <c r="UDY1" s="4" t="s">
        <v>20507</v>
      </c>
      <c r="UDZ1" s="4" t="s">
        <v>20508</v>
      </c>
      <c r="UEA1" s="4" t="s">
        <v>20509</v>
      </c>
      <c r="UEB1" s="4" t="s">
        <v>20510</v>
      </c>
      <c r="UEC1" s="4" t="s">
        <v>20511</v>
      </c>
      <c r="UED1" s="4" t="s">
        <v>20512</v>
      </c>
      <c r="UEE1" s="4" t="s">
        <v>20513</v>
      </c>
      <c r="UEF1" s="4" t="s">
        <v>20514</v>
      </c>
      <c r="UEG1" s="4" t="s">
        <v>20515</v>
      </c>
      <c r="UEH1" s="4" t="s">
        <v>20516</v>
      </c>
      <c r="UEI1" s="4" t="s">
        <v>20517</v>
      </c>
      <c r="UEJ1" s="4" t="s">
        <v>20518</v>
      </c>
      <c r="UEK1" s="4" t="s">
        <v>20519</v>
      </c>
      <c r="UEL1" s="4" t="s">
        <v>20520</v>
      </c>
      <c r="UEM1" s="4" t="s">
        <v>20521</v>
      </c>
      <c r="UEN1" s="4" t="s">
        <v>20522</v>
      </c>
      <c r="UEO1" s="4" t="s">
        <v>20523</v>
      </c>
      <c r="UEP1" s="4" t="s">
        <v>20524</v>
      </c>
      <c r="UEQ1" s="4" t="s">
        <v>20525</v>
      </c>
      <c r="UER1" s="4" t="s">
        <v>20526</v>
      </c>
      <c r="UES1" s="4" t="s">
        <v>20527</v>
      </c>
      <c r="UET1" s="4" t="s">
        <v>20528</v>
      </c>
      <c r="UEU1" s="4" t="s">
        <v>20529</v>
      </c>
      <c r="UEV1" s="4" t="s">
        <v>20530</v>
      </c>
      <c r="UEW1" s="4" t="s">
        <v>20531</v>
      </c>
      <c r="UEX1" s="4" t="s">
        <v>20532</v>
      </c>
      <c r="UEY1" s="4" t="s">
        <v>20533</v>
      </c>
      <c r="UEZ1" s="4" t="s">
        <v>20534</v>
      </c>
      <c r="UFA1" s="4" t="s">
        <v>20535</v>
      </c>
      <c r="UFB1" s="4" t="s">
        <v>20536</v>
      </c>
      <c r="UFC1" s="4" t="s">
        <v>20537</v>
      </c>
      <c r="UFD1" s="4" t="s">
        <v>20538</v>
      </c>
      <c r="UFE1" s="4" t="s">
        <v>20539</v>
      </c>
      <c r="UFF1" s="4" t="s">
        <v>20540</v>
      </c>
      <c r="UFG1" s="4" t="s">
        <v>20541</v>
      </c>
      <c r="UFH1" s="4" t="s">
        <v>20542</v>
      </c>
      <c r="UFI1" s="4" t="s">
        <v>20543</v>
      </c>
      <c r="UFJ1" s="4" t="s">
        <v>20544</v>
      </c>
      <c r="UFK1" s="4" t="s">
        <v>20545</v>
      </c>
      <c r="UFL1" s="4" t="s">
        <v>20546</v>
      </c>
      <c r="UFM1" s="4" t="s">
        <v>20547</v>
      </c>
      <c r="UFN1" s="4" t="s">
        <v>20548</v>
      </c>
      <c r="UFO1" s="4" t="s">
        <v>20549</v>
      </c>
      <c r="UFP1" s="4" t="s">
        <v>20550</v>
      </c>
      <c r="UFQ1" s="4" t="s">
        <v>20551</v>
      </c>
      <c r="UFR1" s="4" t="s">
        <v>20552</v>
      </c>
      <c r="UFS1" s="4" t="s">
        <v>20553</v>
      </c>
      <c r="UFT1" s="4" t="s">
        <v>20554</v>
      </c>
      <c r="UFU1" s="4" t="s">
        <v>20555</v>
      </c>
      <c r="UFV1" s="4" t="s">
        <v>20556</v>
      </c>
      <c r="UFW1" s="4" t="s">
        <v>20557</v>
      </c>
      <c r="UFX1" s="4" t="s">
        <v>20558</v>
      </c>
      <c r="UFY1" s="4" t="s">
        <v>20559</v>
      </c>
      <c r="UFZ1" s="4" t="s">
        <v>20560</v>
      </c>
      <c r="UGA1" s="4" t="s">
        <v>20561</v>
      </c>
      <c r="UGB1" s="4" t="s">
        <v>20562</v>
      </c>
      <c r="UGC1" s="4" t="s">
        <v>20563</v>
      </c>
      <c r="UGD1" s="4" t="s">
        <v>20564</v>
      </c>
      <c r="UGE1" s="4" t="s">
        <v>20565</v>
      </c>
      <c r="UGF1" s="4" t="s">
        <v>20566</v>
      </c>
      <c r="UGG1" s="4" t="s">
        <v>20567</v>
      </c>
      <c r="UGH1" s="4" t="s">
        <v>20568</v>
      </c>
      <c r="UGI1" s="4" t="s">
        <v>20569</v>
      </c>
      <c r="UGJ1" s="4" t="s">
        <v>20570</v>
      </c>
      <c r="UGK1" s="4" t="s">
        <v>20571</v>
      </c>
      <c r="UGL1" s="4" t="s">
        <v>20572</v>
      </c>
      <c r="UGM1" s="4" t="s">
        <v>20573</v>
      </c>
      <c r="UGN1" s="4" t="s">
        <v>20574</v>
      </c>
      <c r="UGO1" s="4" t="s">
        <v>20575</v>
      </c>
      <c r="UGP1" s="4" t="s">
        <v>20576</v>
      </c>
      <c r="UGQ1" s="4" t="s">
        <v>20577</v>
      </c>
      <c r="UGR1" s="4" t="s">
        <v>20578</v>
      </c>
      <c r="UGS1" s="4" t="s">
        <v>20579</v>
      </c>
      <c r="UGT1" s="4" t="s">
        <v>20580</v>
      </c>
      <c r="UGU1" s="4" t="s">
        <v>20581</v>
      </c>
      <c r="UGV1" s="4" t="s">
        <v>20582</v>
      </c>
      <c r="UGW1" s="4" t="s">
        <v>20583</v>
      </c>
      <c r="UGX1" s="4" t="s">
        <v>20584</v>
      </c>
      <c r="UGY1" s="4" t="s">
        <v>20585</v>
      </c>
      <c r="UGZ1" s="4" t="s">
        <v>20586</v>
      </c>
      <c r="UHA1" s="4" t="s">
        <v>20587</v>
      </c>
      <c r="UHB1" s="4" t="s">
        <v>20588</v>
      </c>
      <c r="UHC1" s="4" t="s">
        <v>20589</v>
      </c>
      <c r="UHD1" s="4" t="s">
        <v>20590</v>
      </c>
      <c r="UHE1" s="4" t="s">
        <v>20591</v>
      </c>
      <c r="UHF1" s="4" t="s">
        <v>20592</v>
      </c>
      <c r="UHG1" s="4" t="s">
        <v>20593</v>
      </c>
      <c r="UHH1" s="4" t="s">
        <v>20594</v>
      </c>
      <c r="UHI1" s="4" t="s">
        <v>20595</v>
      </c>
      <c r="UHJ1" s="4" t="s">
        <v>20596</v>
      </c>
      <c r="UHK1" s="4" t="s">
        <v>20597</v>
      </c>
      <c r="UHL1" s="4" t="s">
        <v>20598</v>
      </c>
      <c r="UHM1" s="4" t="s">
        <v>20599</v>
      </c>
      <c r="UHN1" s="4" t="s">
        <v>20600</v>
      </c>
      <c r="UHO1" s="4" t="s">
        <v>20601</v>
      </c>
      <c r="UHP1" s="4" t="s">
        <v>20602</v>
      </c>
      <c r="UHQ1" s="4" t="s">
        <v>20603</v>
      </c>
      <c r="UHR1" s="4" t="s">
        <v>20604</v>
      </c>
      <c r="UHS1" s="4" t="s">
        <v>20605</v>
      </c>
      <c r="UHT1" s="4" t="s">
        <v>20606</v>
      </c>
      <c r="UHU1" s="4" t="s">
        <v>20607</v>
      </c>
      <c r="UHV1" s="4" t="s">
        <v>20608</v>
      </c>
      <c r="UHW1" s="4" t="s">
        <v>20609</v>
      </c>
      <c r="UHX1" s="4" t="s">
        <v>20610</v>
      </c>
      <c r="UHY1" s="4" t="s">
        <v>20611</v>
      </c>
      <c r="UHZ1" s="4" t="s">
        <v>20612</v>
      </c>
      <c r="UIA1" s="4" t="s">
        <v>20613</v>
      </c>
      <c r="UIB1" s="4" t="s">
        <v>20614</v>
      </c>
      <c r="UIC1" s="4" t="s">
        <v>20615</v>
      </c>
      <c r="UID1" s="4" t="s">
        <v>20616</v>
      </c>
      <c r="UIE1" s="4" t="s">
        <v>20617</v>
      </c>
      <c r="UIF1" s="4" t="s">
        <v>20618</v>
      </c>
      <c r="UIG1" s="4" t="s">
        <v>20619</v>
      </c>
      <c r="UIH1" s="4" t="s">
        <v>20620</v>
      </c>
      <c r="UII1" s="4" t="s">
        <v>20621</v>
      </c>
      <c r="UIJ1" s="4" t="s">
        <v>20622</v>
      </c>
      <c r="UIK1" s="4" t="s">
        <v>20623</v>
      </c>
      <c r="UIL1" s="4" t="s">
        <v>20624</v>
      </c>
      <c r="UIM1" s="4" t="s">
        <v>20625</v>
      </c>
      <c r="UIN1" s="4" t="s">
        <v>20626</v>
      </c>
      <c r="UIO1" s="4" t="s">
        <v>20627</v>
      </c>
      <c r="UIP1" s="4" t="s">
        <v>20628</v>
      </c>
      <c r="UIQ1" s="4" t="s">
        <v>20629</v>
      </c>
      <c r="UIR1" s="4" t="s">
        <v>20630</v>
      </c>
      <c r="UIS1" s="4" t="s">
        <v>20631</v>
      </c>
      <c r="UIT1" s="4" t="s">
        <v>20632</v>
      </c>
      <c r="UIU1" s="4" t="s">
        <v>20633</v>
      </c>
      <c r="UIV1" s="4" t="s">
        <v>20634</v>
      </c>
      <c r="UIW1" s="4" t="s">
        <v>20635</v>
      </c>
      <c r="UIX1" s="4" t="s">
        <v>20636</v>
      </c>
      <c r="UIY1" s="4" t="s">
        <v>20637</v>
      </c>
      <c r="UIZ1" s="4" t="s">
        <v>20638</v>
      </c>
      <c r="UJA1" s="4" t="s">
        <v>20639</v>
      </c>
      <c r="UJB1" s="4" t="s">
        <v>20640</v>
      </c>
      <c r="UJC1" s="4" t="s">
        <v>20641</v>
      </c>
      <c r="UJD1" s="4" t="s">
        <v>20642</v>
      </c>
      <c r="UJE1" s="4" t="s">
        <v>20643</v>
      </c>
      <c r="UJF1" s="4" t="s">
        <v>20644</v>
      </c>
      <c r="UJG1" s="4" t="s">
        <v>20645</v>
      </c>
      <c r="UJH1" s="4" t="s">
        <v>20646</v>
      </c>
      <c r="UJI1" s="4" t="s">
        <v>20647</v>
      </c>
      <c r="UJJ1" s="4" t="s">
        <v>20648</v>
      </c>
      <c r="UJK1" s="4" t="s">
        <v>20649</v>
      </c>
      <c r="UJL1" s="4" t="s">
        <v>20650</v>
      </c>
      <c r="UJM1" s="4" t="s">
        <v>20651</v>
      </c>
      <c r="UJN1" s="4" t="s">
        <v>20652</v>
      </c>
      <c r="UJO1" s="4" t="s">
        <v>20653</v>
      </c>
      <c r="UJP1" s="4" t="s">
        <v>20654</v>
      </c>
      <c r="UJQ1" s="4" t="s">
        <v>20655</v>
      </c>
      <c r="UJR1" s="4" t="s">
        <v>20656</v>
      </c>
      <c r="UJS1" s="4" t="s">
        <v>20657</v>
      </c>
      <c r="UJT1" s="4" t="s">
        <v>20658</v>
      </c>
      <c r="UJU1" s="4" t="s">
        <v>20659</v>
      </c>
      <c r="UJV1" s="4" t="s">
        <v>20660</v>
      </c>
      <c r="UJW1" s="4" t="s">
        <v>20661</v>
      </c>
      <c r="UJX1" s="4" t="s">
        <v>20662</v>
      </c>
      <c r="UJY1" s="4" t="s">
        <v>20663</v>
      </c>
      <c r="UJZ1" s="4" t="s">
        <v>20664</v>
      </c>
      <c r="UKA1" s="4" t="s">
        <v>20665</v>
      </c>
      <c r="UKB1" s="4" t="s">
        <v>20666</v>
      </c>
      <c r="UKC1" s="4" t="s">
        <v>20667</v>
      </c>
      <c r="UKD1" s="4" t="s">
        <v>20668</v>
      </c>
      <c r="UKE1" s="4" t="s">
        <v>20669</v>
      </c>
      <c r="UKF1" s="4" t="s">
        <v>20670</v>
      </c>
      <c r="UKG1" s="4" t="s">
        <v>20671</v>
      </c>
      <c r="UKH1" s="4" t="s">
        <v>20672</v>
      </c>
      <c r="UKI1" s="4" t="s">
        <v>20673</v>
      </c>
      <c r="UKJ1" s="4" t="s">
        <v>20674</v>
      </c>
      <c r="UKK1" s="4" t="s">
        <v>20675</v>
      </c>
      <c r="UKL1" s="4" t="s">
        <v>20676</v>
      </c>
      <c r="UKM1" s="4" t="s">
        <v>20677</v>
      </c>
      <c r="UKN1" s="4" t="s">
        <v>20678</v>
      </c>
      <c r="UKO1" s="4" t="s">
        <v>20679</v>
      </c>
      <c r="UKP1" s="4" t="s">
        <v>20680</v>
      </c>
      <c r="UKQ1" s="4" t="s">
        <v>20681</v>
      </c>
      <c r="UKR1" s="4" t="s">
        <v>20682</v>
      </c>
      <c r="UKS1" s="4" t="s">
        <v>20683</v>
      </c>
      <c r="UKT1" s="4" t="s">
        <v>20684</v>
      </c>
      <c r="UKU1" s="4" t="s">
        <v>20685</v>
      </c>
      <c r="UKV1" s="4" t="s">
        <v>20686</v>
      </c>
      <c r="UKW1" s="4" t="s">
        <v>20687</v>
      </c>
      <c r="UKX1" s="4" t="s">
        <v>20688</v>
      </c>
      <c r="UKY1" s="4" t="s">
        <v>20689</v>
      </c>
      <c r="UKZ1" s="4" t="s">
        <v>20690</v>
      </c>
      <c r="ULA1" s="4" t="s">
        <v>20691</v>
      </c>
      <c r="ULB1" s="4" t="s">
        <v>20692</v>
      </c>
      <c r="ULC1" s="4" t="s">
        <v>20693</v>
      </c>
      <c r="ULD1" s="4" t="s">
        <v>20694</v>
      </c>
      <c r="ULE1" s="4" t="s">
        <v>20695</v>
      </c>
      <c r="ULF1" s="4" t="s">
        <v>20696</v>
      </c>
      <c r="ULG1" s="4" t="s">
        <v>20697</v>
      </c>
      <c r="ULH1" s="4" t="s">
        <v>20698</v>
      </c>
      <c r="ULI1" s="4" t="s">
        <v>20699</v>
      </c>
      <c r="ULJ1" s="4" t="s">
        <v>20700</v>
      </c>
      <c r="ULK1" s="4" t="s">
        <v>20701</v>
      </c>
      <c r="ULL1" s="4" t="s">
        <v>20702</v>
      </c>
      <c r="ULM1" s="4" t="s">
        <v>20703</v>
      </c>
      <c r="ULN1" s="4" t="s">
        <v>20704</v>
      </c>
      <c r="ULO1" s="4" t="s">
        <v>20705</v>
      </c>
      <c r="ULP1" s="4" t="s">
        <v>20706</v>
      </c>
      <c r="ULQ1" s="4" t="s">
        <v>20707</v>
      </c>
      <c r="ULR1" s="4" t="s">
        <v>20708</v>
      </c>
      <c r="ULS1" s="4" t="s">
        <v>20709</v>
      </c>
      <c r="ULT1" s="4" t="s">
        <v>20710</v>
      </c>
      <c r="ULU1" s="4" t="s">
        <v>20711</v>
      </c>
      <c r="ULV1" s="4" t="s">
        <v>20712</v>
      </c>
      <c r="ULW1" s="4" t="s">
        <v>20713</v>
      </c>
      <c r="ULX1" s="4" t="s">
        <v>20714</v>
      </c>
      <c r="ULY1" s="4" t="s">
        <v>20715</v>
      </c>
      <c r="ULZ1" s="4" t="s">
        <v>20716</v>
      </c>
      <c r="UMA1" s="4" t="s">
        <v>20717</v>
      </c>
      <c r="UMB1" s="4" t="s">
        <v>20718</v>
      </c>
      <c r="UMC1" s="4" t="s">
        <v>20719</v>
      </c>
      <c r="UMD1" s="4" t="s">
        <v>20720</v>
      </c>
      <c r="UME1" s="4" t="s">
        <v>20721</v>
      </c>
      <c r="UMF1" s="4" t="s">
        <v>20722</v>
      </c>
      <c r="UMG1" s="4" t="s">
        <v>20723</v>
      </c>
      <c r="UMH1" s="4" t="s">
        <v>20724</v>
      </c>
      <c r="UMI1" s="4" t="s">
        <v>20725</v>
      </c>
      <c r="UMJ1" s="4" t="s">
        <v>20726</v>
      </c>
      <c r="UMK1" s="4" t="s">
        <v>20727</v>
      </c>
      <c r="UML1" s="4" t="s">
        <v>20728</v>
      </c>
      <c r="UMM1" s="4" t="s">
        <v>20729</v>
      </c>
      <c r="UMN1" s="4" t="s">
        <v>20730</v>
      </c>
      <c r="UMO1" s="4" t="s">
        <v>20731</v>
      </c>
      <c r="UMP1" s="4" t="s">
        <v>20732</v>
      </c>
      <c r="UMQ1" s="4" t="s">
        <v>20733</v>
      </c>
      <c r="UMR1" s="4" t="s">
        <v>20734</v>
      </c>
      <c r="UMS1" s="4" t="s">
        <v>20735</v>
      </c>
      <c r="UMT1" s="4" t="s">
        <v>20736</v>
      </c>
      <c r="UMU1" s="4" t="s">
        <v>20737</v>
      </c>
      <c r="UMV1" s="4" t="s">
        <v>20738</v>
      </c>
      <c r="UMW1" s="4" t="s">
        <v>20739</v>
      </c>
      <c r="UMX1" s="4" t="s">
        <v>20740</v>
      </c>
      <c r="UMY1" s="4" t="s">
        <v>20741</v>
      </c>
      <c r="UMZ1" s="4" t="s">
        <v>20742</v>
      </c>
      <c r="UNA1" s="4" t="s">
        <v>20743</v>
      </c>
      <c r="UNB1" s="4" t="s">
        <v>20744</v>
      </c>
      <c r="UNC1" s="4" t="s">
        <v>20745</v>
      </c>
      <c r="UND1" s="4" t="s">
        <v>20746</v>
      </c>
      <c r="UNE1" s="4" t="s">
        <v>20747</v>
      </c>
      <c r="UNF1" s="4" t="s">
        <v>20748</v>
      </c>
      <c r="UNG1" s="4" t="s">
        <v>20749</v>
      </c>
      <c r="UNH1" s="4" t="s">
        <v>20750</v>
      </c>
      <c r="UNI1" s="4" t="s">
        <v>20751</v>
      </c>
      <c r="UNJ1" s="4" t="s">
        <v>20752</v>
      </c>
      <c r="UNK1" s="4" t="s">
        <v>20753</v>
      </c>
      <c r="UNL1" s="4" t="s">
        <v>20754</v>
      </c>
      <c r="UNM1" s="4" t="s">
        <v>20755</v>
      </c>
      <c r="UNN1" s="4" t="s">
        <v>20756</v>
      </c>
      <c r="UNO1" s="4" t="s">
        <v>20757</v>
      </c>
      <c r="UNP1" s="4" t="s">
        <v>20758</v>
      </c>
      <c r="UNQ1" s="4" t="s">
        <v>20759</v>
      </c>
      <c r="UNR1" s="4" t="s">
        <v>20760</v>
      </c>
      <c r="UNS1" s="4" t="s">
        <v>20761</v>
      </c>
      <c r="UNT1" s="4" t="s">
        <v>20762</v>
      </c>
      <c r="UNU1" s="4" t="s">
        <v>20763</v>
      </c>
      <c r="UNV1" s="4" t="s">
        <v>20764</v>
      </c>
      <c r="UNW1" s="4" t="s">
        <v>20765</v>
      </c>
      <c r="UNX1" s="4" t="s">
        <v>20766</v>
      </c>
      <c r="UNY1" s="4" t="s">
        <v>20767</v>
      </c>
      <c r="UNZ1" s="4" t="s">
        <v>20768</v>
      </c>
      <c r="UOA1" s="4" t="s">
        <v>20769</v>
      </c>
      <c r="UOB1" s="4" t="s">
        <v>20770</v>
      </c>
      <c r="UOC1" s="4" t="s">
        <v>20771</v>
      </c>
      <c r="UOD1" s="4" t="s">
        <v>20772</v>
      </c>
      <c r="UOE1" s="4" t="s">
        <v>20773</v>
      </c>
      <c r="UOF1" s="4" t="s">
        <v>20774</v>
      </c>
      <c r="UOG1" s="4" t="s">
        <v>20775</v>
      </c>
      <c r="UOH1" s="4" t="s">
        <v>20776</v>
      </c>
      <c r="UOI1" s="4" t="s">
        <v>20777</v>
      </c>
      <c r="UOJ1" s="4" t="s">
        <v>20778</v>
      </c>
      <c r="UOK1" s="4" t="s">
        <v>20779</v>
      </c>
      <c r="UOL1" s="4" t="s">
        <v>20780</v>
      </c>
      <c r="UOM1" s="4" t="s">
        <v>20781</v>
      </c>
      <c r="UON1" s="4" t="s">
        <v>20782</v>
      </c>
      <c r="UOO1" s="4" t="s">
        <v>20783</v>
      </c>
      <c r="UOP1" s="4" t="s">
        <v>20784</v>
      </c>
      <c r="UOQ1" s="4" t="s">
        <v>20785</v>
      </c>
      <c r="UOR1" s="4" t="s">
        <v>20786</v>
      </c>
      <c r="UOS1" s="4" t="s">
        <v>20787</v>
      </c>
      <c r="UOT1" s="4" t="s">
        <v>20788</v>
      </c>
      <c r="UOU1" s="4" t="s">
        <v>20789</v>
      </c>
      <c r="UOV1" s="4" t="s">
        <v>20790</v>
      </c>
      <c r="UOW1" s="4" t="s">
        <v>20791</v>
      </c>
      <c r="UOX1" s="4" t="s">
        <v>20792</v>
      </c>
      <c r="UOY1" s="4" t="s">
        <v>20793</v>
      </c>
      <c r="UOZ1" s="4" t="s">
        <v>20794</v>
      </c>
      <c r="UPA1" s="4" t="s">
        <v>20795</v>
      </c>
      <c r="UPB1" s="4" t="s">
        <v>20796</v>
      </c>
      <c r="UPC1" s="4" t="s">
        <v>20797</v>
      </c>
      <c r="UPD1" s="4" t="s">
        <v>20798</v>
      </c>
      <c r="UPE1" s="4" t="s">
        <v>20799</v>
      </c>
      <c r="UPF1" s="4" t="s">
        <v>20800</v>
      </c>
      <c r="UPG1" s="4" t="s">
        <v>20801</v>
      </c>
      <c r="UPH1" s="4" t="s">
        <v>20802</v>
      </c>
      <c r="UPI1" s="4" t="s">
        <v>20803</v>
      </c>
      <c r="UPJ1" s="4" t="s">
        <v>20804</v>
      </c>
      <c r="UPK1" s="4" t="s">
        <v>20805</v>
      </c>
      <c r="UPL1" s="4" t="s">
        <v>20806</v>
      </c>
      <c r="UPM1" s="4" t="s">
        <v>20807</v>
      </c>
      <c r="UPN1" s="4" t="s">
        <v>20808</v>
      </c>
      <c r="UPO1" s="4" t="s">
        <v>20809</v>
      </c>
      <c r="UPP1" s="4" t="s">
        <v>20810</v>
      </c>
      <c r="UPQ1" s="4" t="s">
        <v>20811</v>
      </c>
      <c r="UPR1" s="4" t="s">
        <v>20812</v>
      </c>
      <c r="UPS1" s="4" t="s">
        <v>20813</v>
      </c>
      <c r="UPT1" s="4" t="s">
        <v>20814</v>
      </c>
      <c r="UPU1" s="4" t="s">
        <v>20815</v>
      </c>
      <c r="UPV1" s="4" t="s">
        <v>20816</v>
      </c>
      <c r="UPW1" s="4" t="s">
        <v>20817</v>
      </c>
      <c r="UPX1" s="4" t="s">
        <v>20818</v>
      </c>
      <c r="UPY1" s="4" t="s">
        <v>20819</v>
      </c>
      <c r="UPZ1" s="4" t="s">
        <v>20820</v>
      </c>
      <c r="UQA1" s="4" t="s">
        <v>20821</v>
      </c>
      <c r="UQB1" s="4" t="s">
        <v>20822</v>
      </c>
      <c r="UQC1" s="4" t="s">
        <v>20823</v>
      </c>
      <c r="UQD1" s="4" t="s">
        <v>20824</v>
      </c>
      <c r="UQE1" s="4" t="s">
        <v>20825</v>
      </c>
      <c r="UQF1" s="4" t="s">
        <v>20826</v>
      </c>
      <c r="UQG1" s="4" t="s">
        <v>20827</v>
      </c>
      <c r="UQH1" s="4" t="s">
        <v>20828</v>
      </c>
      <c r="UQI1" s="4" t="s">
        <v>20829</v>
      </c>
      <c r="UQJ1" s="4" t="s">
        <v>20830</v>
      </c>
      <c r="UQK1" s="4" t="s">
        <v>20831</v>
      </c>
      <c r="UQL1" s="4" t="s">
        <v>20832</v>
      </c>
      <c r="UQM1" s="4" t="s">
        <v>20833</v>
      </c>
      <c r="UQN1" s="4" t="s">
        <v>20834</v>
      </c>
      <c r="UQO1" s="4" t="s">
        <v>20835</v>
      </c>
      <c r="UQP1" s="4" t="s">
        <v>20836</v>
      </c>
      <c r="UQQ1" s="4" t="s">
        <v>20837</v>
      </c>
      <c r="UQR1" s="4" t="s">
        <v>20838</v>
      </c>
      <c r="UQS1" s="4" t="s">
        <v>20839</v>
      </c>
      <c r="UQT1" s="4" t="s">
        <v>20840</v>
      </c>
      <c r="UQU1" s="4" t="s">
        <v>20841</v>
      </c>
      <c r="UQV1" s="4" t="s">
        <v>20842</v>
      </c>
      <c r="UQW1" s="4" t="s">
        <v>20843</v>
      </c>
      <c r="UQX1" s="4" t="s">
        <v>20844</v>
      </c>
      <c r="UQY1" s="4" t="s">
        <v>20845</v>
      </c>
      <c r="UQZ1" s="4" t="s">
        <v>20846</v>
      </c>
      <c r="URA1" s="4" t="s">
        <v>20847</v>
      </c>
      <c r="URB1" s="4" t="s">
        <v>20848</v>
      </c>
      <c r="URC1" s="4" t="s">
        <v>20849</v>
      </c>
      <c r="URD1" s="4" t="s">
        <v>20850</v>
      </c>
      <c r="URE1" s="4" t="s">
        <v>20851</v>
      </c>
      <c r="URF1" s="4" t="s">
        <v>20852</v>
      </c>
      <c r="URG1" s="4" t="s">
        <v>20853</v>
      </c>
      <c r="URH1" s="4" t="s">
        <v>20854</v>
      </c>
      <c r="URI1" s="4" t="s">
        <v>20855</v>
      </c>
      <c r="URJ1" s="4" t="s">
        <v>20856</v>
      </c>
      <c r="URK1" s="4" t="s">
        <v>20857</v>
      </c>
      <c r="URL1" s="4" t="s">
        <v>20858</v>
      </c>
      <c r="URM1" s="4" t="s">
        <v>20859</v>
      </c>
      <c r="URN1" s="4" t="s">
        <v>20860</v>
      </c>
      <c r="URO1" s="4" t="s">
        <v>20861</v>
      </c>
      <c r="URP1" s="4" t="s">
        <v>20862</v>
      </c>
      <c r="URQ1" s="4" t="s">
        <v>20863</v>
      </c>
      <c r="URR1" s="4" t="s">
        <v>20864</v>
      </c>
      <c r="URS1" s="4" t="s">
        <v>20865</v>
      </c>
      <c r="URT1" s="4" t="s">
        <v>20866</v>
      </c>
      <c r="URU1" s="4" t="s">
        <v>20867</v>
      </c>
      <c r="URV1" s="4" t="s">
        <v>20868</v>
      </c>
      <c r="URW1" s="4" t="s">
        <v>20869</v>
      </c>
      <c r="URX1" s="4" t="s">
        <v>20870</v>
      </c>
      <c r="URY1" s="4" t="s">
        <v>20871</v>
      </c>
      <c r="URZ1" s="4" t="s">
        <v>20872</v>
      </c>
      <c r="USA1" s="4" t="s">
        <v>20873</v>
      </c>
      <c r="USB1" s="4" t="s">
        <v>20874</v>
      </c>
      <c r="USC1" s="4" t="s">
        <v>20875</v>
      </c>
      <c r="USD1" s="4" t="s">
        <v>20876</v>
      </c>
      <c r="USE1" s="4" t="s">
        <v>20877</v>
      </c>
      <c r="USF1" s="4" t="s">
        <v>20878</v>
      </c>
      <c r="USG1" s="4" t="s">
        <v>20879</v>
      </c>
      <c r="USH1" s="4" t="s">
        <v>20880</v>
      </c>
      <c r="USI1" s="4" t="s">
        <v>20881</v>
      </c>
      <c r="USJ1" s="4" t="s">
        <v>20882</v>
      </c>
      <c r="USK1" s="4" t="s">
        <v>20883</v>
      </c>
      <c r="USL1" s="4" t="s">
        <v>20884</v>
      </c>
      <c r="USM1" s="4" t="s">
        <v>20885</v>
      </c>
      <c r="USN1" s="4" t="s">
        <v>20886</v>
      </c>
      <c r="USO1" s="4" t="s">
        <v>20887</v>
      </c>
      <c r="USP1" s="4" t="s">
        <v>20888</v>
      </c>
      <c r="USQ1" s="4" t="s">
        <v>20889</v>
      </c>
      <c r="USR1" s="4" t="s">
        <v>20890</v>
      </c>
      <c r="USS1" s="4" t="s">
        <v>20891</v>
      </c>
      <c r="UST1" s="4" t="s">
        <v>20892</v>
      </c>
      <c r="USU1" s="4" t="s">
        <v>20893</v>
      </c>
      <c r="USV1" s="4" t="s">
        <v>20894</v>
      </c>
      <c r="USW1" s="4" t="s">
        <v>20895</v>
      </c>
      <c r="USX1" s="4" t="s">
        <v>20896</v>
      </c>
      <c r="USY1" s="4" t="s">
        <v>20897</v>
      </c>
      <c r="USZ1" s="4" t="s">
        <v>20898</v>
      </c>
      <c r="UTA1" s="4" t="s">
        <v>20899</v>
      </c>
      <c r="UTB1" s="4" t="s">
        <v>20900</v>
      </c>
      <c r="UTC1" s="4" t="s">
        <v>20901</v>
      </c>
      <c r="UTD1" s="4" t="s">
        <v>20902</v>
      </c>
      <c r="UTE1" s="4" t="s">
        <v>20903</v>
      </c>
      <c r="UTF1" s="4" t="s">
        <v>20904</v>
      </c>
      <c r="UTG1" s="4" t="s">
        <v>20905</v>
      </c>
      <c r="UTH1" s="4" t="s">
        <v>20906</v>
      </c>
      <c r="UTI1" s="4" t="s">
        <v>20907</v>
      </c>
      <c r="UTJ1" s="4" t="s">
        <v>20908</v>
      </c>
      <c r="UTK1" s="4" t="s">
        <v>20909</v>
      </c>
      <c r="UTL1" s="4" t="s">
        <v>20910</v>
      </c>
      <c r="UTM1" s="4" t="s">
        <v>20911</v>
      </c>
      <c r="UTN1" s="4" t="s">
        <v>20912</v>
      </c>
      <c r="UTO1" s="4" t="s">
        <v>20913</v>
      </c>
      <c r="UTP1" s="4" t="s">
        <v>20914</v>
      </c>
      <c r="UTQ1" s="4" t="s">
        <v>20915</v>
      </c>
      <c r="UTR1" s="4" t="s">
        <v>20916</v>
      </c>
      <c r="UTS1" s="4" t="s">
        <v>20917</v>
      </c>
      <c r="UTT1" s="4" t="s">
        <v>20918</v>
      </c>
      <c r="UTU1" s="4" t="s">
        <v>20919</v>
      </c>
      <c r="UTV1" s="4" t="s">
        <v>20920</v>
      </c>
      <c r="UTW1" s="4" t="s">
        <v>20921</v>
      </c>
      <c r="UTX1" s="4" t="s">
        <v>20922</v>
      </c>
      <c r="UTY1" s="4" t="s">
        <v>20923</v>
      </c>
      <c r="UTZ1" s="4" t="s">
        <v>20924</v>
      </c>
      <c r="UUA1" s="4" t="s">
        <v>20925</v>
      </c>
      <c r="UUB1" s="4" t="s">
        <v>20926</v>
      </c>
      <c r="UUC1" s="4" t="s">
        <v>20927</v>
      </c>
      <c r="UUD1" s="4" t="s">
        <v>20928</v>
      </c>
      <c r="UUE1" s="4" t="s">
        <v>20929</v>
      </c>
      <c r="UUF1" s="4" t="s">
        <v>20930</v>
      </c>
      <c r="UUG1" s="4" t="s">
        <v>20931</v>
      </c>
      <c r="UUH1" s="4" t="s">
        <v>20932</v>
      </c>
      <c r="UUI1" s="4" t="s">
        <v>20933</v>
      </c>
      <c r="UUJ1" s="4" t="s">
        <v>20934</v>
      </c>
      <c r="UUK1" s="4" t="s">
        <v>20935</v>
      </c>
      <c r="UUL1" s="4" t="s">
        <v>20936</v>
      </c>
      <c r="UUM1" s="4" t="s">
        <v>20937</v>
      </c>
      <c r="UUN1" s="4" t="s">
        <v>20938</v>
      </c>
      <c r="UUO1" s="4" t="s">
        <v>20939</v>
      </c>
      <c r="UUP1" s="4" t="s">
        <v>20940</v>
      </c>
      <c r="UUQ1" s="4" t="s">
        <v>20941</v>
      </c>
      <c r="UUR1" s="4" t="s">
        <v>20942</v>
      </c>
      <c r="UUS1" s="4" t="s">
        <v>20943</v>
      </c>
      <c r="UUT1" s="4" t="s">
        <v>20944</v>
      </c>
      <c r="UUU1" s="4" t="s">
        <v>20945</v>
      </c>
      <c r="UUV1" s="4" t="s">
        <v>20946</v>
      </c>
      <c r="UUW1" s="4" t="s">
        <v>20947</v>
      </c>
      <c r="UUX1" s="4" t="s">
        <v>20948</v>
      </c>
      <c r="UUY1" s="4" t="s">
        <v>20949</v>
      </c>
      <c r="UUZ1" s="4" t="s">
        <v>20950</v>
      </c>
      <c r="UVA1" s="4" t="s">
        <v>20951</v>
      </c>
      <c r="UVB1" s="4" t="s">
        <v>20952</v>
      </c>
      <c r="UVC1" s="4" t="s">
        <v>20953</v>
      </c>
      <c r="UVD1" s="4" t="s">
        <v>20954</v>
      </c>
      <c r="UVE1" s="4" t="s">
        <v>20955</v>
      </c>
      <c r="UVF1" s="4" t="s">
        <v>20956</v>
      </c>
      <c r="UVG1" s="4" t="s">
        <v>20957</v>
      </c>
      <c r="UVH1" s="4" t="s">
        <v>20958</v>
      </c>
      <c r="UVI1" s="4" t="s">
        <v>20959</v>
      </c>
      <c r="UVJ1" s="4" t="s">
        <v>20960</v>
      </c>
      <c r="UVK1" s="4" t="s">
        <v>20961</v>
      </c>
      <c r="UVL1" s="4" t="s">
        <v>20962</v>
      </c>
      <c r="UVM1" s="4" t="s">
        <v>20963</v>
      </c>
      <c r="UVN1" s="4" t="s">
        <v>20964</v>
      </c>
      <c r="UVO1" s="4" t="s">
        <v>20965</v>
      </c>
      <c r="UVP1" s="4" t="s">
        <v>20966</v>
      </c>
      <c r="UVQ1" s="4" t="s">
        <v>20967</v>
      </c>
      <c r="UVR1" s="4" t="s">
        <v>20968</v>
      </c>
      <c r="UVS1" s="4" t="s">
        <v>20969</v>
      </c>
      <c r="UVT1" s="4" t="s">
        <v>20970</v>
      </c>
      <c r="UVU1" s="4" t="s">
        <v>20971</v>
      </c>
      <c r="UVV1" s="4" t="s">
        <v>20972</v>
      </c>
      <c r="UVW1" s="4" t="s">
        <v>20973</v>
      </c>
      <c r="UVX1" s="4" t="s">
        <v>20974</v>
      </c>
      <c r="UVY1" s="4" t="s">
        <v>20975</v>
      </c>
      <c r="UVZ1" s="4" t="s">
        <v>20976</v>
      </c>
      <c r="UWA1" s="4" t="s">
        <v>20977</v>
      </c>
      <c r="UWB1" s="4" t="s">
        <v>20978</v>
      </c>
      <c r="UWC1" s="4" t="s">
        <v>20979</v>
      </c>
      <c r="UWD1" s="4" t="s">
        <v>20980</v>
      </c>
      <c r="UWE1" s="4" t="s">
        <v>20981</v>
      </c>
      <c r="UWF1" s="4" t="s">
        <v>20982</v>
      </c>
      <c r="UWG1" s="4" t="s">
        <v>20983</v>
      </c>
      <c r="UWH1" s="4" t="s">
        <v>20984</v>
      </c>
      <c r="UWI1" s="4" t="s">
        <v>20985</v>
      </c>
      <c r="UWJ1" s="4" t="s">
        <v>20986</v>
      </c>
      <c r="UWK1" s="4" t="s">
        <v>20987</v>
      </c>
      <c r="UWL1" s="4" t="s">
        <v>20988</v>
      </c>
      <c r="UWM1" s="4" t="s">
        <v>20989</v>
      </c>
      <c r="UWN1" s="4" t="s">
        <v>20990</v>
      </c>
      <c r="UWO1" s="4" t="s">
        <v>20991</v>
      </c>
      <c r="UWP1" s="4" t="s">
        <v>20992</v>
      </c>
      <c r="UWQ1" s="4" t="s">
        <v>20993</v>
      </c>
      <c r="UWR1" s="4" t="s">
        <v>20994</v>
      </c>
      <c r="UWS1" s="4" t="s">
        <v>20995</v>
      </c>
      <c r="UWT1" s="4" t="s">
        <v>20996</v>
      </c>
      <c r="UWU1" s="4" t="s">
        <v>20997</v>
      </c>
      <c r="UWV1" s="4" t="s">
        <v>20998</v>
      </c>
      <c r="UWW1" s="4" t="s">
        <v>20999</v>
      </c>
      <c r="UWX1" s="4" t="s">
        <v>21000</v>
      </c>
      <c r="UWY1" s="4" t="s">
        <v>21001</v>
      </c>
      <c r="UWZ1" s="4" t="s">
        <v>21002</v>
      </c>
      <c r="UXA1" s="4" t="s">
        <v>21003</v>
      </c>
      <c r="UXB1" s="4" t="s">
        <v>21004</v>
      </c>
      <c r="UXC1" s="4" t="s">
        <v>21005</v>
      </c>
      <c r="UXD1" s="4" t="s">
        <v>21006</v>
      </c>
      <c r="UXE1" s="4" t="s">
        <v>21007</v>
      </c>
      <c r="UXF1" s="4" t="s">
        <v>21008</v>
      </c>
      <c r="UXG1" s="4" t="s">
        <v>21009</v>
      </c>
      <c r="UXH1" s="4" t="s">
        <v>21010</v>
      </c>
      <c r="UXI1" s="4" t="s">
        <v>21011</v>
      </c>
      <c r="UXJ1" s="4" t="s">
        <v>21012</v>
      </c>
      <c r="UXK1" s="4" t="s">
        <v>21013</v>
      </c>
      <c r="UXL1" s="4" t="s">
        <v>21014</v>
      </c>
      <c r="UXM1" s="4" t="s">
        <v>21015</v>
      </c>
      <c r="UXN1" s="4" t="s">
        <v>21016</v>
      </c>
      <c r="UXO1" s="4" t="s">
        <v>21017</v>
      </c>
      <c r="UXP1" s="4" t="s">
        <v>21018</v>
      </c>
      <c r="UXQ1" s="4" t="s">
        <v>21019</v>
      </c>
      <c r="UXR1" s="4" t="s">
        <v>21020</v>
      </c>
      <c r="UXS1" s="4" t="s">
        <v>21021</v>
      </c>
      <c r="UXT1" s="4" t="s">
        <v>21022</v>
      </c>
      <c r="UXU1" s="4" t="s">
        <v>21023</v>
      </c>
      <c r="UXV1" s="4" t="s">
        <v>21024</v>
      </c>
      <c r="UXW1" s="4" t="s">
        <v>21025</v>
      </c>
      <c r="UXX1" s="4" t="s">
        <v>21026</v>
      </c>
      <c r="UXY1" s="4" t="s">
        <v>21027</v>
      </c>
      <c r="UXZ1" s="4" t="s">
        <v>21028</v>
      </c>
      <c r="UYA1" s="4" t="s">
        <v>21029</v>
      </c>
      <c r="UYB1" s="4" t="s">
        <v>21030</v>
      </c>
      <c r="UYC1" s="4" t="s">
        <v>21031</v>
      </c>
      <c r="UYD1" s="4" t="s">
        <v>21032</v>
      </c>
      <c r="UYE1" s="4" t="s">
        <v>21033</v>
      </c>
      <c r="UYF1" s="4" t="s">
        <v>21034</v>
      </c>
      <c r="UYG1" s="4" t="s">
        <v>21035</v>
      </c>
      <c r="UYH1" s="4" t="s">
        <v>21036</v>
      </c>
      <c r="UYI1" s="4" t="s">
        <v>21037</v>
      </c>
      <c r="UYJ1" s="4" t="s">
        <v>21038</v>
      </c>
      <c r="UYK1" s="4" t="s">
        <v>21039</v>
      </c>
      <c r="UYL1" s="4" t="s">
        <v>21040</v>
      </c>
      <c r="UYM1" s="4" t="s">
        <v>21041</v>
      </c>
      <c r="UYN1" s="4" t="s">
        <v>21042</v>
      </c>
      <c r="UYO1" s="4" t="s">
        <v>21043</v>
      </c>
      <c r="UYP1" s="4" t="s">
        <v>21044</v>
      </c>
      <c r="UYQ1" s="4" t="s">
        <v>21045</v>
      </c>
      <c r="UYR1" s="4" t="s">
        <v>21046</v>
      </c>
      <c r="UYS1" s="4" t="s">
        <v>21047</v>
      </c>
      <c r="UYT1" s="4" t="s">
        <v>21048</v>
      </c>
      <c r="UYU1" s="4" t="s">
        <v>21049</v>
      </c>
      <c r="UYV1" s="4" t="s">
        <v>21050</v>
      </c>
      <c r="UYW1" s="4" t="s">
        <v>21051</v>
      </c>
      <c r="UYX1" s="4" t="s">
        <v>21052</v>
      </c>
      <c r="UYY1" s="4" t="s">
        <v>21053</v>
      </c>
      <c r="UYZ1" s="4" t="s">
        <v>21054</v>
      </c>
      <c r="UZA1" s="4" t="s">
        <v>21055</v>
      </c>
      <c r="UZB1" s="4" t="s">
        <v>21056</v>
      </c>
      <c r="UZC1" s="4" t="s">
        <v>21057</v>
      </c>
      <c r="UZD1" s="4" t="s">
        <v>21058</v>
      </c>
      <c r="UZE1" s="4" t="s">
        <v>21059</v>
      </c>
      <c r="UZF1" s="4" t="s">
        <v>21060</v>
      </c>
      <c r="UZG1" s="4" t="s">
        <v>21061</v>
      </c>
      <c r="UZH1" s="4" t="s">
        <v>21062</v>
      </c>
      <c r="UZI1" s="4" t="s">
        <v>21063</v>
      </c>
      <c r="UZJ1" s="4" t="s">
        <v>21064</v>
      </c>
      <c r="UZK1" s="4" t="s">
        <v>21065</v>
      </c>
      <c r="UZL1" s="4" t="s">
        <v>21066</v>
      </c>
      <c r="UZM1" s="4" t="s">
        <v>21067</v>
      </c>
      <c r="UZN1" s="4" t="s">
        <v>21068</v>
      </c>
      <c r="UZO1" s="4" t="s">
        <v>21069</v>
      </c>
      <c r="UZP1" s="4" t="s">
        <v>21070</v>
      </c>
      <c r="UZQ1" s="4" t="s">
        <v>21071</v>
      </c>
      <c r="UZR1" s="4" t="s">
        <v>21072</v>
      </c>
      <c r="UZS1" s="4" t="s">
        <v>21073</v>
      </c>
      <c r="UZT1" s="4" t="s">
        <v>21074</v>
      </c>
      <c r="UZU1" s="4" t="s">
        <v>21075</v>
      </c>
      <c r="UZV1" s="4" t="s">
        <v>21076</v>
      </c>
      <c r="UZW1" s="4" t="s">
        <v>21077</v>
      </c>
      <c r="UZX1" s="4" t="s">
        <v>21078</v>
      </c>
      <c r="UZY1" s="4" t="s">
        <v>21079</v>
      </c>
      <c r="UZZ1" s="4" t="s">
        <v>21080</v>
      </c>
      <c r="VAA1" s="4" t="s">
        <v>21081</v>
      </c>
      <c r="VAB1" s="4" t="s">
        <v>21082</v>
      </c>
      <c r="VAC1" s="4" t="s">
        <v>21083</v>
      </c>
      <c r="VAD1" s="4" t="s">
        <v>21084</v>
      </c>
      <c r="VAE1" s="4" t="s">
        <v>21085</v>
      </c>
      <c r="VAF1" s="4" t="s">
        <v>21086</v>
      </c>
      <c r="VAG1" s="4" t="s">
        <v>21087</v>
      </c>
      <c r="VAH1" s="4" t="s">
        <v>21088</v>
      </c>
      <c r="VAI1" s="4" t="s">
        <v>21089</v>
      </c>
      <c r="VAJ1" s="4" t="s">
        <v>21090</v>
      </c>
      <c r="VAK1" s="4" t="s">
        <v>21091</v>
      </c>
      <c r="VAL1" s="4" t="s">
        <v>21092</v>
      </c>
      <c r="VAM1" s="4" t="s">
        <v>21093</v>
      </c>
      <c r="VAN1" s="4" t="s">
        <v>21094</v>
      </c>
      <c r="VAO1" s="4" t="s">
        <v>21095</v>
      </c>
      <c r="VAP1" s="4" t="s">
        <v>21096</v>
      </c>
      <c r="VAQ1" s="4" t="s">
        <v>21097</v>
      </c>
      <c r="VAR1" s="4" t="s">
        <v>21098</v>
      </c>
      <c r="VAS1" s="4" t="s">
        <v>21099</v>
      </c>
      <c r="VAT1" s="4" t="s">
        <v>21100</v>
      </c>
      <c r="VAU1" s="4" t="s">
        <v>21101</v>
      </c>
      <c r="VAV1" s="4" t="s">
        <v>21102</v>
      </c>
      <c r="VAW1" s="4" t="s">
        <v>21103</v>
      </c>
      <c r="VAX1" s="4" t="s">
        <v>21104</v>
      </c>
      <c r="VAY1" s="4" t="s">
        <v>21105</v>
      </c>
      <c r="VAZ1" s="4" t="s">
        <v>21106</v>
      </c>
      <c r="VBA1" s="4" t="s">
        <v>21107</v>
      </c>
      <c r="VBB1" s="4" t="s">
        <v>21108</v>
      </c>
      <c r="VBC1" s="4" t="s">
        <v>21109</v>
      </c>
      <c r="VBD1" s="4" t="s">
        <v>21110</v>
      </c>
      <c r="VBE1" s="4" t="s">
        <v>21111</v>
      </c>
      <c r="VBF1" s="4" t="s">
        <v>21112</v>
      </c>
      <c r="VBG1" s="4" t="s">
        <v>21113</v>
      </c>
      <c r="VBH1" s="4" t="s">
        <v>21114</v>
      </c>
      <c r="VBI1" s="4" t="s">
        <v>21115</v>
      </c>
      <c r="VBJ1" s="4" t="s">
        <v>21116</v>
      </c>
      <c r="VBK1" s="4" t="s">
        <v>21117</v>
      </c>
      <c r="VBL1" s="4" t="s">
        <v>21118</v>
      </c>
      <c r="VBM1" s="4" t="s">
        <v>21119</v>
      </c>
      <c r="VBN1" s="4" t="s">
        <v>21120</v>
      </c>
      <c r="VBO1" s="4" t="s">
        <v>21121</v>
      </c>
      <c r="VBP1" s="4" t="s">
        <v>21122</v>
      </c>
      <c r="VBQ1" s="4" t="s">
        <v>21123</v>
      </c>
      <c r="VBR1" s="4" t="s">
        <v>21124</v>
      </c>
      <c r="VBS1" s="4" t="s">
        <v>21125</v>
      </c>
      <c r="VBT1" s="4" t="s">
        <v>21126</v>
      </c>
      <c r="VBU1" s="4" t="s">
        <v>21127</v>
      </c>
      <c r="VBV1" s="4" t="s">
        <v>21128</v>
      </c>
      <c r="VBW1" s="4" t="s">
        <v>21129</v>
      </c>
      <c r="VBX1" s="4" t="s">
        <v>21130</v>
      </c>
      <c r="VBY1" s="4" t="s">
        <v>21131</v>
      </c>
      <c r="VBZ1" s="4" t="s">
        <v>21132</v>
      </c>
      <c r="VCA1" s="4" t="s">
        <v>21133</v>
      </c>
      <c r="VCB1" s="4" t="s">
        <v>21134</v>
      </c>
      <c r="VCC1" s="4" t="s">
        <v>21135</v>
      </c>
      <c r="VCD1" s="4" t="s">
        <v>21136</v>
      </c>
      <c r="VCE1" s="4" t="s">
        <v>21137</v>
      </c>
      <c r="VCF1" s="4" t="s">
        <v>21138</v>
      </c>
      <c r="VCG1" s="4" t="s">
        <v>21139</v>
      </c>
      <c r="VCH1" s="4" t="s">
        <v>21140</v>
      </c>
      <c r="VCI1" s="4" t="s">
        <v>21141</v>
      </c>
      <c r="VCJ1" s="4" t="s">
        <v>21142</v>
      </c>
      <c r="VCK1" s="4" t="s">
        <v>21143</v>
      </c>
      <c r="VCL1" s="4" t="s">
        <v>21144</v>
      </c>
      <c r="VCM1" s="4" t="s">
        <v>21145</v>
      </c>
      <c r="VCN1" s="4" t="s">
        <v>21146</v>
      </c>
      <c r="VCO1" s="4" t="s">
        <v>21147</v>
      </c>
      <c r="VCP1" s="4" t="s">
        <v>21148</v>
      </c>
      <c r="VCQ1" s="4" t="s">
        <v>21149</v>
      </c>
      <c r="VCR1" s="4" t="s">
        <v>21150</v>
      </c>
      <c r="VCS1" s="4" t="s">
        <v>21151</v>
      </c>
      <c r="VCT1" s="4" t="s">
        <v>21152</v>
      </c>
      <c r="VCU1" s="4" t="s">
        <v>21153</v>
      </c>
      <c r="VCV1" s="4" t="s">
        <v>21154</v>
      </c>
      <c r="VCW1" s="4" t="s">
        <v>21155</v>
      </c>
      <c r="VCX1" s="4" t="s">
        <v>21156</v>
      </c>
      <c r="VCY1" s="4" t="s">
        <v>21157</v>
      </c>
      <c r="VCZ1" s="4" t="s">
        <v>21158</v>
      </c>
      <c r="VDA1" s="4" t="s">
        <v>21159</v>
      </c>
      <c r="VDB1" s="4" t="s">
        <v>21160</v>
      </c>
      <c r="VDC1" s="4" t="s">
        <v>21161</v>
      </c>
      <c r="VDD1" s="4" t="s">
        <v>21162</v>
      </c>
      <c r="VDE1" s="4" t="s">
        <v>21163</v>
      </c>
      <c r="VDF1" s="4" t="s">
        <v>21164</v>
      </c>
      <c r="VDG1" s="4" t="s">
        <v>21165</v>
      </c>
      <c r="VDH1" s="4" t="s">
        <v>21166</v>
      </c>
      <c r="VDI1" s="4" t="s">
        <v>21167</v>
      </c>
      <c r="VDJ1" s="4" t="s">
        <v>21168</v>
      </c>
      <c r="VDK1" s="4" t="s">
        <v>21169</v>
      </c>
      <c r="VDL1" s="4" t="s">
        <v>21170</v>
      </c>
      <c r="VDM1" s="4" t="s">
        <v>21171</v>
      </c>
      <c r="VDN1" s="4" t="s">
        <v>21172</v>
      </c>
      <c r="VDO1" s="4" t="s">
        <v>21173</v>
      </c>
      <c r="VDP1" s="4" t="s">
        <v>21174</v>
      </c>
      <c r="VDQ1" s="4" t="s">
        <v>21175</v>
      </c>
      <c r="VDR1" s="4" t="s">
        <v>21176</v>
      </c>
      <c r="VDS1" s="4" t="s">
        <v>21177</v>
      </c>
      <c r="VDT1" s="4" t="s">
        <v>21178</v>
      </c>
      <c r="VDU1" s="4" t="s">
        <v>21179</v>
      </c>
      <c r="VDV1" s="4" t="s">
        <v>21180</v>
      </c>
      <c r="VDW1" s="4" t="s">
        <v>21181</v>
      </c>
      <c r="VDX1" s="4" t="s">
        <v>21182</v>
      </c>
      <c r="VDY1" s="4" t="s">
        <v>21183</v>
      </c>
      <c r="VDZ1" s="4" t="s">
        <v>21184</v>
      </c>
      <c r="VEA1" s="4" t="s">
        <v>21185</v>
      </c>
      <c r="VEB1" s="4" t="s">
        <v>21186</v>
      </c>
      <c r="VEC1" s="4" t="s">
        <v>21187</v>
      </c>
      <c r="VED1" s="4" t="s">
        <v>21188</v>
      </c>
      <c r="VEE1" s="4" t="s">
        <v>21189</v>
      </c>
      <c r="VEF1" s="4" t="s">
        <v>21190</v>
      </c>
      <c r="VEG1" s="4" t="s">
        <v>21191</v>
      </c>
      <c r="VEH1" s="4" t="s">
        <v>21192</v>
      </c>
      <c r="VEI1" s="4" t="s">
        <v>21193</v>
      </c>
      <c r="VEJ1" s="4" t="s">
        <v>21194</v>
      </c>
      <c r="VEK1" s="4" t="s">
        <v>21195</v>
      </c>
      <c r="VEL1" s="4" t="s">
        <v>21196</v>
      </c>
      <c r="VEM1" s="4" t="s">
        <v>21197</v>
      </c>
      <c r="VEN1" s="4" t="s">
        <v>21198</v>
      </c>
      <c r="VEO1" s="4" t="s">
        <v>21199</v>
      </c>
      <c r="VEP1" s="4" t="s">
        <v>21200</v>
      </c>
      <c r="VEQ1" s="4" t="s">
        <v>21201</v>
      </c>
      <c r="VER1" s="4" t="s">
        <v>21202</v>
      </c>
      <c r="VES1" s="4" t="s">
        <v>21203</v>
      </c>
      <c r="VET1" s="4" t="s">
        <v>21204</v>
      </c>
      <c r="VEU1" s="4" t="s">
        <v>21205</v>
      </c>
      <c r="VEV1" s="4" t="s">
        <v>21206</v>
      </c>
      <c r="VEW1" s="4" t="s">
        <v>21207</v>
      </c>
      <c r="VEX1" s="4" t="s">
        <v>21208</v>
      </c>
      <c r="VEY1" s="4" t="s">
        <v>21209</v>
      </c>
      <c r="VEZ1" s="4" t="s">
        <v>21210</v>
      </c>
      <c r="VFA1" s="4" t="s">
        <v>21211</v>
      </c>
      <c r="VFB1" s="4" t="s">
        <v>21212</v>
      </c>
      <c r="VFC1" s="4" t="s">
        <v>21213</v>
      </c>
      <c r="VFD1" s="4" t="s">
        <v>21214</v>
      </c>
      <c r="VFE1" s="4" t="s">
        <v>21215</v>
      </c>
      <c r="VFF1" s="4" t="s">
        <v>21216</v>
      </c>
      <c r="VFG1" s="4" t="s">
        <v>21217</v>
      </c>
      <c r="VFH1" s="4" t="s">
        <v>21218</v>
      </c>
      <c r="VFI1" s="4" t="s">
        <v>21219</v>
      </c>
      <c r="VFJ1" s="4" t="s">
        <v>21220</v>
      </c>
      <c r="VFK1" s="4" t="s">
        <v>21221</v>
      </c>
      <c r="VFL1" s="4" t="s">
        <v>21222</v>
      </c>
      <c r="VFM1" s="4" t="s">
        <v>21223</v>
      </c>
      <c r="VFN1" s="4" t="s">
        <v>21224</v>
      </c>
      <c r="VFO1" s="4" t="s">
        <v>21225</v>
      </c>
      <c r="VFP1" s="4" t="s">
        <v>21226</v>
      </c>
      <c r="VFQ1" s="4" t="s">
        <v>21227</v>
      </c>
      <c r="VFR1" s="4" t="s">
        <v>21228</v>
      </c>
      <c r="VFS1" s="4" t="s">
        <v>21229</v>
      </c>
      <c r="VFT1" s="4" t="s">
        <v>21230</v>
      </c>
      <c r="VFU1" s="4" t="s">
        <v>21231</v>
      </c>
      <c r="VFV1" s="4" t="s">
        <v>21232</v>
      </c>
      <c r="VFW1" s="4" t="s">
        <v>21233</v>
      </c>
      <c r="VFX1" s="4" t="s">
        <v>21234</v>
      </c>
      <c r="VFY1" s="4" t="s">
        <v>21235</v>
      </c>
      <c r="VFZ1" s="4" t="s">
        <v>21236</v>
      </c>
      <c r="VGA1" s="4" t="s">
        <v>21237</v>
      </c>
      <c r="VGB1" s="4" t="s">
        <v>21238</v>
      </c>
      <c r="VGC1" s="4" t="s">
        <v>21239</v>
      </c>
      <c r="VGD1" s="4" t="s">
        <v>21240</v>
      </c>
      <c r="VGE1" s="4" t="s">
        <v>21241</v>
      </c>
      <c r="VGF1" s="4" t="s">
        <v>21242</v>
      </c>
      <c r="VGG1" s="4" t="s">
        <v>21243</v>
      </c>
      <c r="VGH1" s="4" t="s">
        <v>21244</v>
      </c>
      <c r="VGI1" s="4" t="s">
        <v>21245</v>
      </c>
      <c r="VGJ1" s="4" t="s">
        <v>21246</v>
      </c>
      <c r="VGK1" s="4" t="s">
        <v>21247</v>
      </c>
      <c r="VGL1" s="4" t="s">
        <v>21248</v>
      </c>
      <c r="VGM1" s="4" t="s">
        <v>21249</v>
      </c>
      <c r="VGN1" s="4" t="s">
        <v>21250</v>
      </c>
      <c r="VGO1" s="4" t="s">
        <v>21251</v>
      </c>
      <c r="VGP1" s="4" t="s">
        <v>21252</v>
      </c>
      <c r="VGQ1" s="4" t="s">
        <v>21253</v>
      </c>
      <c r="VGR1" s="4" t="s">
        <v>21254</v>
      </c>
      <c r="VGS1" s="4" t="s">
        <v>21255</v>
      </c>
      <c r="VGT1" s="4" t="s">
        <v>21256</v>
      </c>
      <c r="VGU1" s="4" t="s">
        <v>21257</v>
      </c>
      <c r="VGV1" s="4" t="s">
        <v>21258</v>
      </c>
      <c r="VGW1" s="4" t="s">
        <v>21259</v>
      </c>
      <c r="VGX1" s="4" t="s">
        <v>21260</v>
      </c>
      <c r="VGY1" s="4" t="s">
        <v>21261</v>
      </c>
      <c r="VGZ1" s="4" t="s">
        <v>21262</v>
      </c>
      <c r="VHA1" s="4" t="s">
        <v>21263</v>
      </c>
      <c r="VHB1" s="4" t="s">
        <v>21264</v>
      </c>
      <c r="VHC1" s="4" t="s">
        <v>21265</v>
      </c>
      <c r="VHD1" s="4" t="s">
        <v>21266</v>
      </c>
      <c r="VHE1" s="4" t="s">
        <v>21267</v>
      </c>
      <c r="VHF1" s="4" t="s">
        <v>21268</v>
      </c>
      <c r="VHG1" s="4" t="s">
        <v>21269</v>
      </c>
      <c r="VHH1" s="4" t="s">
        <v>21270</v>
      </c>
      <c r="VHI1" s="4" t="s">
        <v>21271</v>
      </c>
      <c r="VHJ1" s="4" t="s">
        <v>21272</v>
      </c>
      <c r="VHK1" s="4" t="s">
        <v>21273</v>
      </c>
      <c r="VHL1" s="4" t="s">
        <v>21274</v>
      </c>
      <c r="VHM1" s="4" t="s">
        <v>21275</v>
      </c>
      <c r="VHN1" s="4" t="s">
        <v>21276</v>
      </c>
      <c r="VHO1" s="4" t="s">
        <v>21277</v>
      </c>
      <c r="VHP1" s="4" t="s">
        <v>21278</v>
      </c>
      <c r="VHQ1" s="4" t="s">
        <v>21279</v>
      </c>
      <c r="VHR1" s="4" t="s">
        <v>21280</v>
      </c>
      <c r="VHS1" s="4" t="s">
        <v>21281</v>
      </c>
      <c r="VHT1" s="4" t="s">
        <v>21282</v>
      </c>
      <c r="VHU1" s="4" t="s">
        <v>21283</v>
      </c>
      <c r="VHV1" s="4" t="s">
        <v>21284</v>
      </c>
      <c r="VHW1" s="4" t="s">
        <v>21285</v>
      </c>
      <c r="VHX1" s="4" t="s">
        <v>21286</v>
      </c>
      <c r="VHY1" s="4" t="s">
        <v>21287</v>
      </c>
      <c r="VHZ1" s="4" t="s">
        <v>21288</v>
      </c>
      <c r="VIA1" s="4" t="s">
        <v>21289</v>
      </c>
      <c r="VIB1" s="4" t="s">
        <v>21290</v>
      </c>
      <c r="VIC1" s="4" t="s">
        <v>21291</v>
      </c>
      <c r="VID1" s="4" t="s">
        <v>21292</v>
      </c>
      <c r="VIE1" s="4" t="s">
        <v>21293</v>
      </c>
      <c r="VIF1" s="4" t="s">
        <v>21294</v>
      </c>
      <c r="VIG1" s="4" t="s">
        <v>21295</v>
      </c>
      <c r="VIH1" s="4" t="s">
        <v>21296</v>
      </c>
      <c r="VII1" s="4" t="s">
        <v>21297</v>
      </c>
      <c r="VIJ1" s="4" t="s">
        <v>21298</v>
      </c>
      <c r="VIK1" s="4" t="s">
        <v>21299</v>
      </c>
      <c r="VIL1" s="4" t="s">
        <v>21300</v>
      </c>
      <c r="VIM1" s="4" t="s">
        <v>21301</v>
      </c>
      <c r="VIN1" s="4" t="s">
        <v>21302</v>
      </c>
      <c r="VIO1" s="4" t="s">
        <v>21303</v>
      </c>
      <c r="VIP1" s="4" t="s">
        <v>21304</v>
      </c>
      <c r="VIQ1" s="4" t="s">
        <v>21305</v>
      </c>
      <c r="VIR1" s="4" t="s">
        <v>21306</v>
      </c>
      <c r="VIS1" s="4" t="s">
        <v>21307</v>
      </c>
      <c r="VIT1" s="4" t="s">
        <v>21308</v>
      </c>
      <c r="VIU1" s="4" t="s">
        <v>21309</v>
      </c>
      <c r="VIV1" s="4" t="s">
        <v>21310</v>
      </c>
      <c r="VIW1" s="4" t="s">
        <v>21311</v>
      </c>
      <c r="VIX1" s="4" t="s">
        <v>21312</v>
      </c>
      <c r="VIY1" s="4" t="s">
        <v>21313</v>
      </c>
      <c r="VIZ1" s="4" t="s">
        <v>21314</v>
      </c>
      <c r="VJA1" s="4" t="s">
        <v>21315</v>
      </c>
      <c r="VJB1" s="4" t="s">
        <v>21316</v>
      </c>
      <c r="VJC1" s="4" t="s">
        <v>21317</v>
      </c>
      <c r="VJD1" s="4" t="s">
        <v>21318</v>
      </c>
      <c r="VJE1" s="4" t="s">
        <v>21319</v>
      </c>
      <c r="VJF1" s="4" t="s">
        <v>21320</v>
      </c>
      <c r="VJG1" s="4" t="s">
        <v>21321</v>
      </c>
      <c r="VJH1" s="4" t="s">
        <v>21322</v>
      </c>
      <c r="VJI1" s="4" t="s">
        <v>21323</v>
      </c>
      <c r="VJJ1" s="4" t="s">
        <v>21324</v>
      </c>
      <c r="VJK1" s="4" t="s">
        <v>21325</v>
      </c>
      <c r="VJL1" s="4" t="s">
        <v>21326</v>
      </c>
      <c r="VJM1" s="4" t="s">
        <v>21327</v>
      </c>
      <c r="VJN1" s="4" t="s">
        <v>21328</v>
      </c>
      <c r="VJO1" s="4" t="s">
        <v>21329</v>
      </c>
      <c r="VJP1" s="4" t="s">
        <v>21330</v>
      </c>
      <c r="VJQ1" s="4" t="s">
        <v>21331</v>
      </c>
      <c r="VJR1" s="4" t="s">
        <v>21332</v>
      </c>
      <c r="VJS1" s="4" t="s">
        <v>21333</v>
      </c>
      <c r="VJT1" s="4" t="s">
        <v>21334</v>
      </c>
      <c r="VJU1" s="4" t="s">
        <v>21335</v>
      </c>
      <c r="VJV1" s="4" t="s">
        <v>21336</v>
      </c>
      <c r="VJW1" s="4" t="s">
        <v>21337</v>
      </c>
      <c r="VJX1" s="4" t="s">
        <v>21338</v>
      </c>
      <c r="VJY1" s="4" t="s">
        <v>21339</v>
      </c>
      <c r="VJZ1" s="4" t="s">
        <v>21340</v>
      </c>
      <c r="VKA1" s="4" t="s">
        <v>21341</v>
      </c>
      <c r="VKB1" s="4" t="s">
        <v>21342</v>
      </c>
      <c r="VKC1" s="4" t="s">
        <v>21343</v>
      </c>
      <c r="VKD1" s="4" t="s">
        <v>21344</v>
      </c>
      <c r="VKE1" s="4" t="s">
        <v>21345</v>
      </c>
      <c r="VKF1" s="4" t="s">
        <v>21346</v>
      </c>
      <c r="VKG1" s="4" t="s">
        <v>21347</v>
      </c>
      <c r="VKH1" s="4" t="s">
        <v>21348</v>
      </c>
      <c r="VKI1" s="4" t="s">
        <v>21349</v>
      </c>
      <c r="VKJ1" s="4" t="s">
        <v>21350</v>
      </c>
      <c r="VKK1" s="4" t="s">
        <v>21351</v>
      </c>
      <c r="VKL1" s="4" t="s">
        <v>21352</v>
      </c>
      <c r="VKM1" s="4" t="s">
        <v>21353</v>
      </c>
      <c r="VKN1" s="4" t="s">
        <v>21354</v>
      </c>
      <c r="VKO1" s="4" t="s">
        <v>21355</v>
      </c>
      <c r="VKP1" s="4" t="s">
        <v>21356</v>
      </c>
      <c r="VKQ1" s="4" t="s">
        <v>21357</v>
      </c>
      <c r="VKR1" s="4" t="s">
        <v>21358</v>
      </c>
      <c r="VKS1" s="4" t="s">
        <v>21359</v>
      </c>
      <c r="VKT1" s="4" t="s">
        <v>21360</v>
      </c>
      <c r="VKU1" s="4" t="s">
        <v>21361</v>
      </c>
      <c r="VKV1" s="4" t="s">
        <v>21362</v>
      </c>
      <c r="VKW1" s="4" t="s">
        <v>21363</v>
      </c>
      <c r="VKX1" s="4" t="s">
        <v>21364</v>
      </c>
      <c r="VKY1" s="4" t="s">
        <v>21365</v>
      </c>
      <c r="VKZ1" s="4" t="s">
        <v>21366</v>
      </c>
      <c r="VLA1" s="4" t="s">
        <v>21367</v>
      </c>
      <c r="VLB1" s="4" t="s">
        <v>21368</v>
      </c>
      <c r="VLC1" s="4" t="s">
        <v>21369</v>
      </c>
      <c r="VLD1" s="4" t="s">
        <v>21370</v>
      </c>
      <c r="VLE1" s="4" t="s">
        <v>21371</v>
      </c>
      <c r="VLF1" s="4" t="s">
        <v>21372</v>
      </c>
      <c r="VLG1" s="4" t="s">
        <v>21373</v>
      </c>
      <c r="VLH1" s="4" t="s">
        <v>21374</v>
      </c>
      <c r="VLI1" s="4" t="s">
        <v>21375</v>
      </c>
      <c r="VLJ1" s="4" t="s">
        <v>21376</v>
      </c>
      <c r="VLK1" s="4" t="s">
        <v>21377</v>
      </c>
      <c r="VLL1" s="4" t="s">
        <v>21378</v>
      </c>
      <c r="VLM1" s="4" t="s">
        <v>21379</v>
      </c>
      <c r="VLN1" s="4" t="s">
        <v>21380</v>
      </c>
      <c r="VLO1" s="4" t="s">
        <v>21381</v>
      </c>
      <c r="VLP1" s="4" t="s">
        <v>21382</v>
      </c>
      <c r="VLQ1" s="4" t="s">
        <v>21383</v>
      </c>
      <c r="VLR1" s="4" t="s">
        <v>21384</v>
      </c>
      <c r="VLS1" s="4" t="s">
        <v>21385</v>
      </c>
      <c r="VLT1" s="4" t="s">
        <v>21386</v>
      </c>
      <c r="VLU1" s="4" t="s">
        <v>21387</v>
      </c>
      <c r="VLV1" s="4" t="s">
        <v>21388</v>
      </c>
      <c r="VLW1" s="4" t="s">
        <v>21389</v>
      </c>
      <c r="VLX1" s="4" t="s">
        <v>21390</v>
      </c>
      <c r="VLY1" s="4" t="s">
        <v>21391</v>
      </c>
      <c r="VLZ1" s="4" t="s">
        <v>21392</v>
      </c>
      <c r="VMA1" s="4" t="s">
        <v>21393</v>
      </c>
      <c r="VMB1" s="4" t="s">
        <v>21394</v>
      </c>
      <c r="VMC1" s="4" t="s">
        <v>21395</v>
      </c>
      <c r="VMD1" s="4" t="s">
        <v>21396</v>
      </c>
      <c r="VME1" s="4" t="s">
        <v>21397</v>
      </c>
      <c r="VMF1" s="4" t="s">
        <v>21398</v>
      </c>
      <c r="VMG1" s="4" t="s">
        <v>21399</v>
      </c>
      <c r="VMH1" s="4" t="s">
        <v>21400</v>
      </c>
      <c r="VMI1" s="4" t="s">
        <v>21401</v>
      </c>
      <c r="VMJ1" s="4" t="s">
        <v>21402</v>
      </c>
      <c r="VMK1" s="4" t="s">
        <v>21403</v>
      </c>
      <c r="VML1" s="4" t="s">
        <v>21404</v>
      </c>
      <c r="VMM1" s="4" t="s">
        <v>21405</v>
      </c>
      <c r="VMN1" s="4" t="s">
        <v>21406</v>
      </c>
      <c r="VMO1" s="4" t="s">
        <v>21407</v>
      </c>
      <c r="VMP1" s="4" t="s">
        <v>21408</v>
      </c>
      <c r="VMQ1" s="4" t="s">
        <v>21409</v>
      </c>
      <c r="VMR1" s="4" t="s">
        <v>21410</v>
      </c>
      <c r="VMS1" s="4" t="s">
        <v>21411</v>
      </c>
      <c r="VMT1" s="4" t="s">
        <v>21412</v>
      </c>
      <c r="VMU1" s="4" t="s">
        <v>21413</v>
      </c>
      <c r="VMV1" s="4" t="s">
        <v>21414</v>
      </c>
      <c r="VMW1" s="4" t="s">
        <v>21415</v>
      </c>
      <c r="VMX1" s="4" t="s">
        <v>21416</v>
      </c>
      <c r="VMY1" s="4" t="s">
        <v>21417</v>
      </c>
      <c r="VMZ1" s="4" t="s">
        <v>21418</v>
      </c>
      <c r="VNA1" s="4" t="s">
        <v>21419</v>
      </c>
      <c r="VNB1" s="4" t="s">
        <v>21420</v>
      </c>
      <c r="VNC1" s="4" t="s">
        <v>21421</v>
      </c>
      <c r="VND1" s="4" t="s">
        <v>21422</v>
      </c>
      <c r="VNE1" s="4" t="s">
        <v>21423</v>
      </c>
      <c r="VNF1" s="4" t="s">
        <v>21424</v>
      </c>
      <c r="VNG1" s="4" t="s">
        <v>21425</v>
      </c>
      <c r="VNH1" s="4" t="s">
        <v>21426</v>
      </c>
      <c r="VNI1" s="4" t="s">
        <v>21427</v>
      </c>
      <c r="VNJ1" s="4" t="s">
        <v>21428</v>
      </c>
      <c r="VNK1" s="4" t="s">
        <v>21429</v>
      </c>
      <c r="VNL1" s="4" t="s">
        <v>21430</v>
      </c>
      <c r="VNM1" s="4" t="s">
        <v>21431</v>
      </c>
      <c r="VNN1" s="4" t="s">
        <v>21432</v>
      </c>
      <c r="VNO1" s="4" t="s">
        <v>21433</v>
      </c>
      <c r="VNP1" s="4" t="s">
        <v>21434</v>
      </c>
      <c r="VNQ1" s="4" t="s">
        <v>21435</v>
      </c>
      <c r="VNR1" s="4" t="s">
        <v>21436</v>
      </c>
      <c r="VNS1" s="4" t="s">
        <v>21437</v>
      </c>
      <c r="VNT1" s="4" t="s">
        <v>21438</v>
      </c>
      <c r="VNU1" s="4" t="s">
        <v>21439</v>
      </c>
      <c r="VNV1" s="4" t="s">
        <v>21440</v>
      </c>
      <c r="VNW1" s="4" t="s">
        <v>21441</v>
      </c>
      <c r="VNX1" s="4" t="s">
        <v>21442</v>
      </c>
      <c r="VNY1" s="4" t="s">
        <v>21443</v>
      </c>
      <c r="VNZ1" s="4" t="s">
        <v>21444</v>
      </c>
      <c r="VOA1" s="4" t="s">
        <v>21445</v>
      </c>
      <c r="VOB1" s="4" t="s">
        <v>21446</v>
      </c>
      <c r="VOC1" s="4" t="s">
        <v>21447</v>
      </c>
      <c r="VOD1" s="4" t="s">
        <v>21448</v>
      </c>
      <c r="VOE1" s="4" t="s">
        <v>21449</v>
      </c>
      <c r="VOF1" s="4" t="s">
        <v>21450</v>
      </c>
      <c r="VOG1" s="4" t="s">
        <v>21451</v>
      </c>
      <c r="VOH1" s="4" t="s">
        <v>21452</v>
      </c>
      <c r="VOI1" s="4" t="s">
        <v>21453</v>
      </c>
      <c r="VOJ1" s="4" t="s">
        <v>21454</v>
      </c>
      <c r="VOK1" s="4" t="s">
        <v>21455</v>
      </c>
      <c r="VOL1" s="4" t="s">
        <v>21456</v>
      </c>
      <c r="VOM1" s="4" t="s">
        <v>21457</v>
      </c>
      <c r="VON1" s="4" t="s">
        <v>21458</v>
      </c>
      <c r="VOO1" s="4" t="s">
        <v>21459</v>
      </c>
      <c r="VOP1" s="4" t="s">
        <v>21460</v>
      </c>
      <c r="VOQ1" s="4" t="s">
        <v>21461</v>
      </c>
      <c r="VOR1" s="4" t="s">
        <v>21462</v>
      </c>
      <c r="VOS1" s="4" t="s">
        <v>21463</v>
      </c>
      <c r="VOT1" s="4" t="s">
        <v>21464</v>
      </c>
      <c r="VOU1" s="4" t="s">
        <v>21465</v>
      </c>
      <c r="VOV1" s="4" t="s">
        <v>21466</v>
      </c>
      <c r="VOW1" s="4" t="s">
        <v>21467</v>
      </c>
      <c r="VOX1" s="4" t="s">
        <v>21468</v>
      </c>
      <c r="VOY1" s="4" t="s">
        <v>21469</v>
      </c>
      <c r="VOZ1" s="4" t="s">
        <v>21470</v>
      </c>
      <c r="VPA1" s="4" t="s">
        <v>21471</v>
      </c>
      <c r="VPB1" s="4" t="s">
        <v>21472</v>
      </c>
      <c r="VPC1" s="4" t="s">
        <v>21473</v>
      </c>
      <c r="VPD1" s="4" t="s">
        <v>21474</v>
      </c>
      <c r="VPE1" s="4" t="s">
        <v>21475</v>
      </c>
      <c r="VPF1" s="4" t="s">
        <v>21476</v>
      </c>
      <c r="VPG1" s="4" t="s">
        <v>21477</v>
      </c>
      <c r="VPH1" s="4" t="s">
        <v>21478</v>
      </c>
      <c r="VPI1" s="4" t="s">
        <v>21479</v>
      </c>
      <c r="VPJ1" s="4" t="s">
        <v>21480</v>
      </c>
      <c r="VPK1" s="4" t="s">
        <v>21481</v>
      </c>
      <c r="VPL1" s="4" t="s">
        <v>21482</v>
      </c>
      <c r="VPM1" s="4" t="s">
        <v>21483</v>
      </c>
      <c r="VPN1" s="4" t="s">
        <v>21484</v>
      </c>
      <c r="VPO1" s="4" t="s">
        <v>21485</v>
      </c>
      <c r="VPP1" s="4" t="s">
        <v>21486</v>
      </c>
      <c r="VPQ1" s="4" t="s">
        <v>21487</v>
      </c>
      <c r="VPR1" s="4" t="s">
        <v>21488</v>
      </c>
      <c r="VPS1" s="4" t="s">
        <v>21489</v>
      </c>
      <c r="VPT1" s="4" t="s">
        <v>21490</v>
      </c>
      <c r="VPU1" s="4" t="s">
        <v>21491</v>
      </c>
      <c r="VPV1" s="4" t="s">
        <v>21492</v>
      </c>
      <c r="VPW1" s="4" t="s">
        <v>21493</v>
      </c>
      <c r="VPX1" s="4" t="s">
        <v>21494</v>
      </c>
      <c r="VPY1" s="4" t="s">
        <v>21495</v>
      </c>
      <c r="VPZ1" s="4" t="s">
        <v>21496</v>
      </c>
      <c r="VQA1" s="4" t="s">
        <v>21497</v>
      </c>
      <c r="VQB1" s="4" t="s">
        <v>21498</v>
      </c>
      <c r="VQC1" s="4" t="s">
        <v>21499</v>
      </c>
      <c r="VQD1" s="4" t="s">
        <v>21500</v>
      </c>
      <c r="VQE1" s="4" t="s">
        <v>21501</v>
      </c>
      <c r="VQF1" s="4" t="s">
        <v>21502</v>
      </c>
      <c r="VQG1" s="4" t="s">
        <v>21503</v>
      </c>
      <c r="VQH1" s="4" t="s">
        <v>21504</v>
      </c>
      <c r="VQI1" s="4" t="s">
        <v>21505</v>
      </c>
      <c r="VQJ1" s="4" t="s">
        <v>21506</v>
      </c>
      <c r="VQK1" s="4" t="s">
        <v>21507</v>
      </c>
      <c r="VQL1" s="4" t="s">
        <v>21508</v>
      </c>
      <c r="VQM1" s="4" t="s">
        <v>21509</v>
      </c>
      <c r="VQN1" s="4" t="s">
        <v>21510</v>
      </c>
      <c r="VQO1" s="4" t="s">
        <v>21511</v>
      </c>
      <c r="VQP1" s="4" t="s">
        <v>21512</v>
      </c>
      <c r="VQQ1" s="4" t="s">
        <v>21513</v>
      </c>
      <c r="VQR1" s="4" t="s">
        <v>21514</v>
      </c>
      <c r="VQS1" s="4" t="s">
        <v>21515</v>
      </c>
      <c r="VQT1" s="4" t="s">
        <v>21516</v>
      </c>
      <c r="VQU1" s="4" t="s">
        <v>21517</v>
      </c>
      <c r="VQV1" s="4" t="s">
        <v>21518</v>
      </c>
      <c r="VQW1" s="4" t="s">
        <v>21519</v>
      </c>
      <c r="VQX1" s="4" t="s">
        <v>21520</v>
      </c>
      <c r="VQY1" s="4" t="s">
        <v>21521</v>
      </c>
      <c r="VQZ1" s="4" t="s">
        <v>21522</v>
      </c>
      <c r="VRA1" s="4" t="s">
        <v>21523</v>
      </c>
      <c r="VRB1" s="4" t="s">
        <v>21524</v>
      </c>
      <c r="VRC1" s="4" t="s">
        <v>21525</v>
      </c>
      <c r="VRD1" s="4" t="s">
        <v>21526</v>
      </c>
      <c r="VRE1" s="4" t="s">
        <v>21527</v>
      </c>
      <c r="VRF1" s="4" t="s">
        <v>21528</v>
      </c>
      <c r="VRG1" s="4" t="s">
        <v>21529</v>
      </c>
      <c r="VRH1" s="4" t="s">
        <v>21530</v>
      </c>
      <c r="VRI1" s="4" t="s">
        <v>21531</v>
      </c>
      <c r="VRJ1" s="4" t="s">
        <v>21532</v>
      </c>
      <c r="VRK1" s="4" t="s">
        <v>21533</v>
      </c>
      <c r="VRL1" s="4" t="s">
        <v>21534</v>
      </c>
      <c r="VRM1" s="4" t="s">
        <v>21535</v>
      </c>
      <c r="VRN1" s="4" t="s">
        <v>21536</v>
      </c>
      <c r="VRO1" s="4" t="s">
        <v>21537</v>
      </c>
      <c r="VRP1" s="4" t="s">
        <v>21538</v>
      </c>
      <c r="VRQ1" s="4" t="s">
        <v>21539</v>
      </c>
      <c r="VRR1" s="4" t="s">
        <v>21540</v>
      </c>
      <c r="VRS1" s="4" t="s">
        <v>21541</v>
      </c>
      <c r="VRT1" s="4" t="s">
        <v>21542</v>
      </c>
      <c r="VRU1" s="4" t="s">
        <v>21543</v>
      </c>
      <c r="VRV1" s="4" t="s">
        <v>21544</v>
      </c>
      <c r="VRW1" s="4" t="s">
        <v>21545</v>
      </c>
      <c r="VRX1" s="4" t="s">
        <v>21546</v>
      </c>
      <c r="VRY1" s="4" t="s">
        <v>21547</v>
      </c>
      <c r="VRZ1" s="4" t="s">
        <v>21548</v>
      </c>
      <c r="VSA1" s="4" t="s">
        <v>21549</v>
      </c>
      <c r="VSB1" s="4" t="s">
        <v>21550</v>
      </c>
      <c r="VSC1" s="4" t="s">
        <v>21551</v>
      </c>
      <c r="VSD1" s="4" t="s">
        <v>21552</v>
      </c>
      <c r="VSE1" s="4" t="s">
        <v>21553</v>
      </c>
      <c r="VSF1" s="4" t="s">
        <v>21554</v>
      </c>
      <c r="VSG1" s="4" t="s">
        <v>21555</v>
      </c>
      <c r="VSH1" s="4" t="s">
        <v>21556</v>
      </c>
      <c r="VSI1" s="4" t="s">
        <v>21557</v>
      </c>
      <c r="VSJ1" s="4" t="s">
        <v>21558</v>
      </c>
      <c r="VSK1" s="4" t="s">
        <v>21559</v>
      </c>
      <c r="VSL1" s="4" t="s">
        <v>21560</v>
      </c>
      <c r="VSM1" s="4" t="s">
        <v>21561</v>
      </c>
      <c r="VSN1" s="4" t="s">
        <v>21562</v>
      </c>
      <c r="VSO1" s="4" t="s">
        <v>21563</v>
      </c>
      <c r="VSP1" s="4" t="s">
        <v>21564</v>
      </c>
      <c r="VSQ1" s="4" t="s">
        <v>21565</v>
      </c>
      <c r="VSR1" s="4" t="s">
        <v>21566</v>
      </c>
      <c r="VSS1" s="4" t="s">
        <v>21567</v>
      </c>
      <c r="VST1" s="4" t="s">
        <v>21568</v>
      </c>
      <c r="VSU1" s="4" t="s">
        <v>21569</v>
      </c>
      <c r="VSV1" s="4" t="s">
        <v>21570</v>
      </c>
      <c r="VSW1" s="4" t="s">
        <v>21571</v>
      </c>
      <c r="VSX1" s="4" t="s">
        <v>21572</v>
      </c>
      <c r="VSY1" s="4" t="s">
        <v>21573</v>
      </c>
      <c r="VSZ1" s="4" t="s">
        <v>21574</v>
      </c>
      <c r="VTA1" s="4" t="s">
        <v>21575</v>
      </c>
      <c r="VTB1" s="4" t="s">
        <v>21576</v>
      </c>
      <c r="VTC1" s="4" t="s">
        <v>21577</v>
      </c>
      <c r="VTD1" s="4" t="s">
        <v>21578</v>
      </c>
      <c r="VTE1" s="4" t="s">
        <v>21579</v>
      </c>
      <c r="VTF1" s="4" t="s">
        <v>21580</v>
      </c>
      <c r="VTG1" s="4" t="s">
        <v>21581</v>
      </c>
      <c r="VTH1" s="4" t="s">
        <v>21582</v>
      </c>
      <c r="VTI1" s="4" t="s">
        <v>21583</v>
      </c>
      <c r="VTJ1" s="4" t="s">
        <v>21584</v>
      </c>
      <c r="VTK1" s="4" t="s">
        <v>21585</v>
      </c>
      <c r="VTL1" s="4" t="s">
        <v>21586</v>
      </c>
      <c r="VTM1" s="4" t="s">
        <v>21587</v>
      </c>
      <c r="VTN1" s="4" t="s">
        <v>21588</v>
      </c>
      <c r="VTO1" s="4" t="s">
        <v>21589</v>
      </c>
      <c r="VTP1" s="4" t="s">
        <v>21590</v>
      </c>
      <c r="VTQ1" s="4" t="s">
        <v>21591</v>
      </c>
      <c r="VTR1" s="4" t="s">
        <v>21592</v>
      </c>
      <c r="VTS1" s="4" t="s">
        <v>21593</v>
      </c>
      <c r="VTT1" s="4" t="s">
        <v>21594</v>
      </c>
      <c r="VTU1" s="4" t="s">
        <v>21595</v>
      </c>
      <c r="VTV1" s="4" t="s">
        <v>21596</v>
      </c>
      <c r="VTW1" s="4" t="s">
        <v>21597</v>
      </c>
      <c r="VTX1" s="4" t="s">
        <v>21598</v>
      </c>
      <c r="VTY1" s="4" t="s">
        <v>21599</v>
      </c>
      <c r="VTZ1" s="4" t="s">
        <v>21600</v>
      </c>
      <c r="VUA1" s="4" t="s">
        <v>21601</v>
      </c>
      <c r="VUB1" s="4" t="s">
        <v>21602</v>
      </c>
      <c r="VUC1" s="4" t="s">
        <v>21603</v>
      </c>
      <c r="VUD1" s="4" t="s">
        <v>21604</v>
      </c>
      <c r="VUE1" s="4" t="s">
        <v>21605</v>
      </c>
      <c r="VUF1" s="4" t="s">
        <v>21606</v>
      </c>
      <c r="VUG1" s="4" t="s">
        <v>21607</v>
      </c>
      <c r="VUH1" s="4" t="s">
        <v>21608</v>
      </c>
      <c r="VUI1" s="4" t="s">
        <v>21609</v>
      </c>
      <c r="VUJ1" s="4" t="s">
        <v>21610</v>
      </c>
      <c r="VUK1" s="4" t="s">
        <v>21611</v>
      </c>
      <c r="VUL1" s="4" t="s">
        <v>21612</v>
      </c>
      <c r="VUM1" s="4" t="s">
        <v>21613</v>
      </c>
      <c r="VUN1" s="4" t="s">
        <v>21614</v>
      </c>
      <c r="VUO1" s="4" t="s">
        <v>21615</v>
      </c>
      <c r="VUP1" s="4" t="s">
        <v>21616</v>
      </c>
      <c r="VUQ1" s="4" t="s">
        <v>21617</v>
      </c>
      <c r="VUR1" s="4" t="s">
        <v>21618</v>
      </c>
      <c r="VUS1" s="4" t="s">
        <v>21619</v>
      </c>
      <c r="VUT1" s="4" t="s">
        <v>21620</v>
      </c>
      <c r="VUU1" s="4" t="s">
        <v>21621</v>
      </c>
      <c r="VUV1" s="4" t="s">
        <v>21622</v>
      </c>
      <c r="VUW1" s="4" t="s">
        <v>21623</v>
      </c>
      <c r="VUX1" s="4" t="s">
        <v>21624</v>
      </c>
      <c r="VUY1" s="4" t="s">
        <v>21625</v>
      </c>
      <c r="VUZ1" s="4" t="s">
        <v>21626</v>
      </c>
      <c r="VVA1" s="4" t="s">
        <v>21627</v>
      </c>
      <c r="VVB1" s="4" t="s">
        <v>21628</v>
      </c>
      <c r="VVC1" s="4" t="s">
        <v>21629</v>
      </c>
      <c r="VVD1" s="4" t="s">
        <v>21630</v>
      </c>
      <c r="VVE1" s="4" t="s">
        <v>21631</v>
      </c>
      <c r="VVF1" s="4" t="s">
        <v>21632</v>
      </c>
      <c r="VVG1" s="4" t="s">
        <v>21633</v>
      </c>
      <c r="VVH1" s="4" t="s">
        <v>21634</v>
      </c>
      <c r="VVI1" s="4" t="s">
        <v>21635</v>
      </c>
      <c r="VVJ1" s="4" t="s">
        <v>21636</v>
      </c>
      <c r="VVK1" s="4" t="s">
        <v>21637</v>
      </c>
      <c r="VVL1" s="4" t="s">
        <v>21638</v>
      </c>
      <c r="VVM1" s="4" t="s">
        <v>21639</v>
      </c>
      <c r="VVN1" s="4" t="s">
        <v>21640</v>
      </c>
      <c r="VVO1" s="4" t="s">
        <v>21641</v>
      </c>
      <c r="VVP1" s="4" t="s">
        <v>21642</v>
      </c>
      <c r="VVQ1" s="4" t="s">
        <v>21643</v>
      </c>
      <c r="VVR1" s="4" t="s">
        <v>21644</v>
      </c>
      <c r="VVS1" s="4" t="s">
        <v>21645</v>
      </c>
      <c r="VVT1" s="4" t="s">
        <v>21646</v>
      </c>
      <c r="VVU1" s="4" t="s">
        <v>21647</v>
      </c>
      <c r="VVV1" s="4" t="s">
        <v>21648</v>
      </c>
      <c r="VVW1" s="4" t="s">
        <v>21649</v>
      </c>
      <c r="VVX1" s="4" t="s">
        <v>21650</v>
      </c>
      <c r="VVY1" s="4" t="s">
        <v>21651</v>
      </c>
      <c r="VVZ1" s="4" t="s">
        <v>21652</v>
      </c>
      <c r="VWA1" s="4" t="s">
        <v>21653</v>
      </c>
      <c r="VWB1" s="4" t="s">
        <v>21654</v>
      </c>
      <c r="VWC1" s="4" t="s">
        <v>21655</v>
      </c>
      <c r="VWD1" s="4" t="s">
        <v>21656</v>
      </c>
      <c r="VWE1" s="4" t="s">
        <v>21657</v>
      </c>
      <c r="VWF1" s="4" t="s">
        <v>21658</v>
      </c>
      <c r="VWG1" s="4" t="s">
        <v>21659</v>
      </c>
      <c r="VWH1" s="4" t="s">
        <v>21660</v>
      </c>
      <c r="VWI1" s="4" t="s">
        <v>21661</v>
      </c>
      <c r="VWJ1" s="4" t="s">
        <v>21662</v>
      </c>
      <c r="VWK1" s="4" t="s">
        <v>21663</v>
      </c>
      <c r="VWL1" s="4" t="s">
        <v>21664</v>
      </c>
      <c r="VWM1" s="4" t="s">
        <v>21665</v>
      </c>
      <c r="VWN1" s="4" t="s">
        <v>21666</v>
      </c>
      <c r="VWO1" s="4" t="s">
        <v>21667</v>
      </c>
      <c r="VWP1" s="4" t="s">
        <v>21668</v>
      </c>
      <c r="VWQ1" s="4" t="s">
        <v>21669</v>
      </c>
      <c r="VWR1" s="4" t="s">
        <v>21670</v>
      </c>
      <c r="VWS1" s="4" t="s">
        <v>21671</v>
      </c>
      <c r="VWT1" s="4" t="s">
        <v>21672</v>
      </c>
      <c r="VWU1" s="4" t="s">
        <v>21673</v>
      </c>
      <c r="VWV1" s="4" t="s">
        <v>21674</v>
      </c>
      <c r="VWW1" s="4" t="s">
        <v>21675</v>
      </c>
      <c r="VWX1" s="4" t="s">
        <v>21676</v>
      </c>
      <c r="VWY1" s="4" t="s">
        <v>21677</v>
      </c>
      <c r="VWZ1" s="4" t="s">
        <v>21678</v>
      </c>
      <c r="VXA1" s="4" t="s">
        <v>21679</v>
      </c>
      <c r="VXB1" s="4" t="s">
        <v>21680</v>
      </c>
      <c r="VXC1" s="4" t="s">
        <v>21681</v>
      </c>
      <c r="VXD1" s="4" t="s">
        <v>21682</v>
      </c>
      <c r="VXE1" s="4" t="s">
        <v>21683</v>
      </c>
      <c r="VXF1" s="4" t="s">
        <v>21684</v>
      </c>
      <c r="VXG1" s="4" t="s">
        <v>21685</v>
      </c>
      <c r="VXH1" s="4" t="s">
        <v>21686</v>
      </c>
      <c r="VXI1" s="4" t="s">
        <v>21687</v>
      </c>
      <c r="VXJ1" s="4" t="s">
        <v>21688</v>
      </c>
      <c r="VXK1" s="4" t="s">
        <v>21689</v>
      </c>
      <c r="VXL1" s="4" t="s">
        <v>21690</v>
      </c>
      <c r="VXM1" s="4" t="s">
        <v>21691</v>
      </c>
      <c r="VXN1" s="4" t="s">
        <v>21692</v>
      </c>
      <c r="VXO1" s="4" t="s">
        <v>21693</v>
      </c>
      <c r="VXP1" s="4" t="s">
        <v>21694</v>
      </c>
      <c r="VXQ1" s="4" t="s">
        <v>21695</v>
      </c>
      <c r="VXR1" s="4" t="s">
        <v>21696</v>
      </c>
      <c r="VXS1" s="4" t="s">
        <v>21697</v>
      </c>
      <c r="VXT1" s="4" t="s">
        <v>21698</v>
      </c>
      <c r="VXU1" s="4" t="s">
        <v>21699</v>
      </c>
      <c r="VXV1" s="4" t="s">
        <v>21700</v>
      </c>
      <c r="VXW1" s="4" t="s">
        <v>21701</v>
      </c>
      <c r="VXX1" s="4" t="s">
        <v>21702</v>
      </c>
      <c r="VXY1" s="4" t="s">
        <v>21703</v>
      </c>
      <c r="VXZ1" s="4" t="s">
        <v>21704</v>
      </c>
      <c r="VYA1" s="4" t="s">
        <v>21705</v>
      </c>
      <c r="VYB1" s="4" t="s">
        <v>21706</v>
      </c>
      <c r="VYC1" s="4" t="s">
        <v>21707</v>
      </c>
      <c r="VYD1" s="4" t="s">
        <v>21708</v>
      </c>
      <c r="VYE1" s="4" t="s">
        <v>21709</v>
      </c>
      <c r="VYF1" s="4" t="s">
        <v>21710</v>
      </c>
      <c r="VYG1" s="4" t="s">
        <v>21711</v>
      </c>
      <c r="VYH1" s="4" t="s">
        <v>21712</v>
      </c>
      <c r="VYI1" s="4" t="s">
        <v>21713</v>
      </c>
      <c r="VYJ1" s="4" t="s">
        <v>21714</v>
      </c>
      <c r="VYK1" s="4" t="s">
        <v>21715</v>
      </c>
      <c r="VYL1" s="4" t="s">
        <v>21716</v>
      </c>
      <c r="VYM1" s="4" t="s">
        <v>21717</v>
      </c>
      <c r="VYN1" s="4" t="s">
        <v>21718</v>
      </c>
      <c r="VYO1" s="4" t="s">
        <v>21719</v>
      </c>
      <c r="VYP1" s="4" t="s">
        <v>21720</v>
      </c>
      <c r="VYQ1" s="4" t="s">
        <v>21721</v>
      </c>
      <c r="VYR1" s="4" t="s">
        <v>21722</v>
      </c>
      <c r="VYS1" s="4" t="s">
        <v>21723</v>
      </c>
      <c r="VYT1" s="4" t="s">
        <v>21724</v>
      </c>
      <c r="VYU1" s="4" t="s">
        <v>21725</v>
      </c>
      <c r="VYV1" s="4" t="s">
        <v>21726</v>
      </c>
      <c r="VYW1" s="4" t="s">
        <v>21727</v>
      </c>
      <c r="VYX1" s="4" t="s">
        <v>21728</v>
      </c>
      <c r="VYY1" s="4" t="s">
        <v>21729</v>
      </c>
      <c r="VYZ1" s="4" t="s">
        <v>21730</v>
      </c>
      <c r="VZA1" s="4" t="s">
        <v>21731</v>
      </c>
      <c r="VZB1" s="4" t="s">
        <v>21732</v>
      </c>
      <c r="VZC1" s="4" t="s">
        <v>21733</v>
      </c>
      <c r="VZD1" s="4" t="s">
        <v>21734</v>
      </c>
      <c r="VZE1" s="4" t="s">
        <v>21735</v>
      </c>
      <c r="VZF1" s="4" t="s">
        <v>21736</v>
      </c>
      <c r="VZG1" s="4" t="s">
        <v>21737</v>
      </c>
      <c r="VZH1" s="4" t="s">
        <v>21738</v>
      </c>
      <c r="VZI1" s="4" t="s">
        <v>21739</v>
      </c>
      <c r="VZJ1" s="4" t="s">
        <v>21740</v>
      </c>
      <c r="VZK1" s="4" t="s">
        <v>21741</v>
      </c>
      <c r="VZL1" s="4" t="s">
        <v>21742</v>
      </c>
      <c r="VZM1" s="4" t="s">
        <v>21743</v>
      </c>
      <c r="VZN1" s="4" t="s">
        <v>21744</v>
      </c>
      <c r="VZO1" s="4" t="s">
        <v>21745</v>
      </c>
      <c r="VZP1" s="4" t="s">
        <v>21746</v>
      </c>
      <c r="VZQ1" s="4" t="s">
        <v>21747</v>
      </c>
      <c r="VZR1" s="4" t="s">
        <v>21748</v>
      </c>
      <c r="VZS1" s="4" t="s">
        <v>21749</v>
      </c>
      <c r="VZT1" s="4" t="s">
        <v>21750</v>
      </c>
      <c r="VZU1" s="4" t="s">
        <v>21751</v>
      </c>
      <c r="VZV1" s="4" t="s">
        <v>21752</v>
      </c>
      <c r="VZW1" s="4" t="s">
        <v>21753</v>
      </c>
      <c r="VZX1" s="4" t="s">
        <v>21754</v>
      </c>
      <c r="VZY1" s="4" t="s">
        <v>21755</v>
      </c>
      <c r="VZZ1" s="4" t="s">
        <v>21756</v>
      </c>
      <c r="WAA1" s="4" t="s">
        <v>21757</v>
      </c>
      <c r="WAB1" s="4" t="s">
        <v>21758</v>
      </c>
      <c r="WAC1" s="4" t="s">
        <v>21759</v>
      </c>
      <c r="WAD1" s="4" t="s">
        <v>21760</v>
      </c>
      <c r="WAE1" s="4" t="s">
        <v>21761</v>
      </c>
      <c r="WAF1" s="4" t="s">
        <v>21762</v>
      </c>
      <c r="WAG1" s="4" t="s">
        <v>21763</v>
      </c>
      <c r="WAH1" s="4" t="s">
        <v>21764</v>
      </c>
      <c r="WAI1" s="4" t="s">
        <v>21765</v>
      </c>
      <c r="WAJ1" s="4" t="s">
        <v>21766</v>
      </c>
      <c r="WAK1" s="4" t="s">
        <v>21767</v>
      </c>
      <c r="WAL1" s="4" t="s">
        <v>21768</v>
      </c>
      <c r="WAM1" s="4" t="s">
        <v>21769</v>
      </c>
      <c r="WAN1" s="4" t="s">
        <v>21770</v>
      </c>
      <c r="WAO1" s="4" t="s">
        <v>21771</v>
      </c>
      <c r="WAP1" s="4" t="s">
        <v>21772</v>
      </c>
      <c r="WAQ1" s="4" t="s">
        <v>21773</v>
      </c>
      <c r="WAR1" s="4" t="s">
        <v>21774</v>
      </c>
      <c r="WAS1" s="4" t="s">
        <v>21775</v>
      </c>
      <c r="WAT1" s="4" t="s">
        <v>21776</v>
      </c>
      <c r="WAU1" s="4" t="s">
        <v>21777</v>
      </c>
      <c r="WAV1" s="4" t="s">
        <v>21778</v>
      </c>
      <c r="WAW1" s="4" t="s">
        <v>21779</v>
      </c>
      <c r="WAX1" s="4" t="s">
        <v>21780</v>
      </c>
      <c r="WAY1" s="4" t="s">
        <v>21781</v>
      </c>
      <c r="WAZ1" s="4" t="s">
        <v>21782</v>
      </c>
      <c r="WBA1" s="4" t="s">
        <v>21783</v>
      </c>
      <c r="WBB1" s="4" t="s">
        <v>21784</v>
      </c>
      <c r="WBC1" s="4" t="s">
        <v>21785</v>
      </c>
      <c r="WBD1" s="4" t="s">
        <v>21786</v>
      </c>
      <c r="WBE1" s="4" t="s">
        <v>21787</v>
      </c>
      <c r="WBF1" s="4" t="s">
        <v>21788</v>
      </c>
      <c r="WBG1" s="4" t="s">
        <v>21789</v>
      </c>
      <c r="WBH1" s="4" t="s">
        <v>21790</v>
      </c>
      <c r="WBI1" s="4" t="s">
        <v>21791</v>
      </c>
      <c r="WBJ1" s="4" t="s">
        <v>21792</v>
      </c>
      <c r="WBK1" s="4" t="s">
        <v>21793</v>
      </c>
      <c r="WBL1" s="4" t="s">
        <v>21794</v>
      </c>
      <c r="WBM1" s="4" t="s">
        <v>21795</v>
      </c>
      <c r="WBN1" s="4" t="s">
        <v>21796</v>
      </c>
      <c r="WBO1" s="4" t="s">
        <v>21797</v>
      </c>
      <c r="WBP1" s="4" t="s">
        <v>21798</v>
      </c>
      <c r="WBQ1" s="4" t="s">
        <v>21799</v>
      </c>
      <c r="WBR1" s="4" t="s">
        <v>21800</v>
      </c>
      <c r="WBS1" s="4" t="s">
        <v>21801</v>
      </c>
      <c r="WBT1" s="4" t="s">
        <v>21802</v>
      </c>
      <c r="WBU1" s="4" t="s">
        <v>21803</v>
      </c>
      <c r="WBV1" s="4" t="s">
        <v>21804</v>
      </c>
      <c r="WBW1" s="4" t="s">
        <v>21805</v>
      </c>
      <c r="WBX1" s="4" t="s">
        <v>21806</v>
      </c>
      <c r="WBY1" s="4" t="s">
        <v>21807</v>
      </c>
      <c r="WBZ1" s="4" t="s">
        <v>21808</v>
      </c>
      <c r="WCA1" s="4" t="s">
        <v>21809</v>
      </c>
      <c r="WCB1" s="4" t="s">
        <v>21810</v>
      </c>
      <c r="WCC1" s="4" t="s">
        <v>21811</v>
      </c>
      <c r="WCD1" s="4" t="s">
        <v>21812</v>
      </c>
      <c r="WCE1" s="4" t="s">
        <v>21813</v>
      </c>
      <c r="WCF1" s="4" t="s">
        <v>21814</v>
      </c>
      <c r="WCG1" s="4" t="s">
        <v>21815</v>
      </c>
      <c r="WCH1" s="4" t="s">
        <v>21816</v>
      </c>
      <c r="WCI1" s="4" t="s">
        <v>21817</v>
      </c>
      <c r="WCJ1" s="4" t="s">
        <v>21818</v>
      </c>
      <c r="WCK1" s="4" t="s">
        <v>21819</v>
      </c>
      <c r="WCL1" s="4" t="s">
        <v>21820</v>
      </c>
      <c r="WCM1" s="4" t="s">
        <v>21821</v>
      </c>
      <c r="WCN1" s="4" t="s">
        <v>21822</v>
      </c>
      <c r="WCO1" s="4" t="s">
        <v>21823</v>
      </c>
      <c r="WCP1" s="4" t="s">
        <v>21824</v>
      </c>
      <c r="WCQ1" s="4" t="s">
        <v>21825</v>
      </c>
      <c r="WCR1" s="4" t="s">
        <v>21826</v>
      </c>
      <c r="WCS1" s="4" t="s">
        <v>21827</v>
      </c>
      <c r="WCT1" s="4" t="s">
        <v>21828</v>
      </c>
      <c r="WCU1" s="4" t="s">
        <v>21829</v>
      </c>
      <c r="WCV1" s="4" t="s">
        <v>21830</v>
      </c>
      <c r="WCW1" s="4" t="s">
        <v>21831</v>
      </c>
      <c r="WCX1" s="4" t="s">
        <v>21832</v>
      </c>
      <c r="WCY1" s="4" t="s">
        <v>21833</v>
      </c>
      <c r="WCZ1" s="4" t="s">
        <v>21834</v>
      </c>
      <c r="WDA1" s="4" t="s">
        <v>21835</v>
      </c>
      <c r="WDB1" s="4" t="s">
        <v>21836</v>
      </c>
      <c r="WDC1" s="4" t="s">
        <v>21837</v>
      </c>
      <c r="WDD1" s="4" t="s">
        <v>21838</v>
      </c>
      <c r="WDE1" s="4" t="s">
        <v>21839</v>
      </c>
      <c r="WDF1" s="4" t="s">
        <v>21840</v>
      </c>
      <c r="WDG1" s="4" t="s">
        <v>21841</v>
      </c>
      <c r="WDH1" s="4" t="s">
        <v>21842</v>
      </c>
      <c r="WDI1" s="4" t="s">
        <v>21843</v>
      </c>
      <c r="WDJ1" s="4" t="s">
        <v>21844</v>
      </c>
      <c r="WDK1" s="4" t="s">
        <v>21845</v>
      </c>
      <c r="WDL1" s="4" t="s">
        <v>21846</v>
      </c>
      <c r="WDM1" s="4" t="s">
        <v>21847</v>
      </c>
      <c r="WDN1" s="4" t="s">
        <v>21848</v>
      </c>
      <c r="WDO1" s="4" t="s">
        <v>21849</v>
      </c>
      <c r="WDP1" s="4" t="s">
        <v>21850</v>
      </c>
      <c r="WDQ1" s="4" t="s">
        <v>21851</v>
      </c>
      <c r="WDR1" s="4" t="s">
        <v>21852</v>
      </c>
      <c r="WDS1" s="4" t="s">
        <v>21853</v>
      </c>
      <c r="WDT1" s="4" t="s">
        <v>21854</v>
      </c>
      <c r="WDU1" s="4" t="s">
        <v>21855</v>
      </c>
      <c r="WDV1" s="4" t="s">
        <v>21856</v>
      </c>
      <c r="WDW1" s="4" t="s">
        <v>21857</v>
      </c>
      <c r="WDX1" s="4" t="s">
        <v>21858</v>
      </c>
      <c r="WDY1" s="4" t="s">
        <v>21859</v>
      </c>
      <c r="WDZ1" s="4" t="s">
        <v>21860</v>
      </c>
      <c r="WEA1" s="4" t="s">
        <v>21861</v>
      </c>
      <c r="WEB1" s="4" t="s">
        <v>21862</v>
      </c>
      <c r="WEC1" s="4" t="s">
        <v>21863</v>
      </c>
      <c r="WED1" s="4" t="s">
        <v>21864</v>
      </c>
      <c r="WEE1" s="4" t="s">
        <v>21865</v>
      </c>
      <c r="WEF1" s="4" t="s">
        <v>21866</v>
      </c>
      <c r="WEG1" s="4" t="s">
        <v>21867</v>
      </c>
      <c r="WEH1" s="4" t="s">
        <v>21868</v>
      </c>
      <c r="WEI1" s="4" t="s">
        <v>21869</v>
      </c>
      <c r="WEJ1" s="4" t="s">
        <v>21870</v>
      </c>
      <c r="WEK1" s="4" t="s">
        <v>21871</v>
      </c>
      <c r="WEL1" s="4" t="s">
        <v>21872</v>
      </c>
      <c r="WEM1" s="4" t="s">
        <v>21873</v>
      </c>
      <c r="WEN1" s="4" t="s">
        <v>21874</v>
      </c>
      <c r="WEO1" s="4" t="s">
        <v>21875</v>
      </c>
      <c r="WEP1" s="4" t="s">
        <v>21876</v>
      </c>
      <c r="WEQ1" s="4" t="s">
        <v>21877</v>
      </c>
      <c r="WER1" s="4" t="s">
        <v>21878</v>
      </c>
      <c r="WES1" s="4" t="s">
        <v>21879</v>
      </c>
      <c r="WET1" s="4" t="s">
        <v>21880</v>
      </c>
      <c r="WEU1" s="4" t="s">
        <v>21881</v>
      </c>
      <c r="WEV1" s="4" t="s">
        <v>21882</v>
      </c>
      <c r="WEW1" s="4" t="s">
        <v>21883</v>
      </c>
      <c r="WEX1" s="4" t="s">
        <v>21884</v>
      </c>
      <c r="WEY1" s="4" t="s">
        <v>21885</v>
      </c>
      <c r="WEZ1" s="4" t="s">
        <v>21886</v>
      </c>
      <c r="WFA1" s="4" t="s">
        <v>21887</v>
      </c>
      <c r="WFB1" s="4" t="s">
        <v>21888</v>
      </c>
      <c r="WFC1" s="4" t="s">
        <v>21889</v>
      </c>
      <c r="WFD1" s="4" t="s">
        <v>21890</v>
      </c>
      <c r="WFE1" s="4" t="s">
        <v>21891</v>
      </c>
      <c r="WFF1" s="4" t="s">
        <v>21892</v>
      </c>
      <c r="WFG1" s="4" t="s">
        <v>21893</v>
      </c>
      <c r="WFH1" s="4" t="s">
        <v>21894</v>
      </c>
      <c r="WFI1" s="4" t="s">
        <v>21895</v>
      </c>
      <c r="WFJ1" s="4" t="s">
        <v>21896</v>
      </c>
      <c r="WFK1" s="4" t="s">
        <v>21897</v>
      </c>
      <c r="WFL1" s="4" t="s">
        <v>21898</v>
      </c>
      <c r="WFM1" s="4" t="s">
        <v>21899</v>
      </c>
      <c r="WFN1" s="4" t="s">
        <v>21900</v>
      </c>
      <c r="WFO1" s="4" t="s">
        <v>21901</v>
      </c>
      <c r="WFP1" s="4" t="s">
        <v>21902</v>
      </c>
      <c r="WFQ1" s="4" t="s">
        <v>21903</v>
      </c>
      <c r="WFR1" s="4" t="s">
        <v>21904</v>
      </c>
      <c r="WFS1" s="4" t="s">
        <v>21905</v>
      </c>
      <c r="WFT1" s="4" t="s">
        <v>21906</v>
      </c>
      <c r="WFU1" s="4" t="s">
        <v>21907</v>
      </c>
      <c r="WFV1" s="4" t="s">
        <v>21908</v>
      </c>
      <c r="WFW1" s="4" t="s">
        <v>21909</v>
      </c>
      <c r="WFX1" s="4" t="s">
        <v>21910</v>
      </c>
      <c r="WFY1" s="4" t="s">
        <v>21911</v>
      </c>
      <c r="WFZ1" s="4" t="s">
        <v>21912</v>
      </c>
      <c r="WGA1" s="4" t="s">
        <v>21913</v>
      </c>
      <c r="WGB1" s="4" t="s">
        <v>21914</v>
      </c>
      <c r="WGC1" s="4" t="s">
        <v>21915</v>
      </c>
      <c r="WGD1" s="4" t="s">
        <v>21916</v>
      </c>
      <c r="WGE1" s="4" t="s">
        <v>21917</v>
      </c>
      <c r="WGF1" s="4" t="s">
        <v>21918</v>
      </c>
      <c r="WGG1" s="4" t="s">
        <v>21919</v>
      </c>
      <c r="WGH1" s="4" t="s">
        <v>21920</v>
      </c>
      <c r="WGI1" s="4" t="s">
        <v>21921</v>
      </c>
      <c r="WGJ1" s="4" t="s">
        <v>21922</v>
      </c>
      <c r="WGK1" s="4" t="s">
        <v>21923</v>
      </c>
      <c r="WGL1" s="4" t="s">
        <v>21924</v>
      </c>
      <c r="WGM1" s="4" t="s">
        <v>21925</v>
      </c>
      <c r="WGN1" s="4" t="s">
        <v>21926</v>
      </c>
      <c r="WGO1" s="4" t="s">
        <v>21927</v>
      </c>
      <c r="WGP1" s="4" t="s">
        <v>21928</v>
      </c>
      <c r="WGQ1" s="4" t="s">
        <v>21929</v>
      </c>
      <c r="WGR1" s="4" t="s">
        <v>21930</v>
      </c>
      <c r="WGS1" s="4" t="s">
        <v>21931</v>
      </c>
      <c r="WGT1" s="4" t="s">
        <v>21932</v>
      </c>
      <c r="WGU1" s="4" t="s">
        <v>21933</v>
      </c>
      <c r="WGV1" s="4" t="s">
        <v>21934</v>
      </c>
      <c r="WGW1" s="4" t="s">
        <v>21935</v>
      </c>
      <c r="WGX1" s="4" t="s">
        <v>21936</v>
      </c>
      <c r="WGY1" s="4" t="s">
        <v>21937</v>
      </c>
      <c r="WGZ1" s="4" t="s">
        <v>21938</v>
      </c>
      <c r="WHA1" s="4" t="s">
        <v>21939</v>
      </c>
      <c r="WHB1" s="4" t="s">
        <v>21940</v>
      </c>
      <c r="WHC1" s="4" t="s">
        <v>21941</v>
      </c>
      <c r="WHD1" s="4" t="s">
        <v>21942</v>
      </c>
      <c r="WHE1" s="4" t="s">
        <v>21943</v>
      </c>
      <c r="WHF1" s="4" t="s">
        <v>21944</v>
      </c>
      <c r="WHG1" s="4" t="s">
        <v>21945</v>
      </c>
      <c r="WHH1" s="4" t="s">
        <v>21946</v>
      </c>
      <c r="WHI1" s="4" t="s">
        <v>21947</v>
      </c>
      <c r="WHJ1" s="4" t="s">
        <v>21948</v>
      </c>
      <c r="WHK1" s="4" t="s">
        <v>21949</v>
      </c>
      <c r="WHL1" s="4" t="s">
        <v>21950</v>
      </c>
      <c r="WHM1" s="4" t="s">
        <v>21951</v>
      </c>
      <c r="WHN1" s="4" t="s">
        <v>21952</v>
      </c>
      <c r="WHO1" s="4" t="s">
        <v>21953</v>
      </c>
      <c r="WHP1" s="4" t="s">
        <v>21954</v>
      </c>
      <c r="WHQ1" s="4" t="s">
        <v>21955</v>
      </c>
      <c r="WHR1" s="4" t="s">
        <v>21956</v>
      </c>
      <c r="WHS1" s="4" t="s">
        <v>21957</v>
      </c>
      <c r="WHT1" s="4" t="s">
        <v>21958</v>
      </c>
      <c r="WHU1" s="4" t="s">
        <v>21959</v>
      </c>
      <c r="WHV1" s="4" t="s">
        <v>21960</v>
      </c>
      <c r="WHW1" s="4" t="s">
        <v>21961</v>
      </c>
      <c r="WHX1" s="4" t="s">
        <v>21962</v>
      </c>
      <c r="WHY1" s="4" t="s">
        <v>21963</v>
      </c>
      <c r="WHZ1" s="4" t="s">
        <v>21964</v>
      </c>
      <c r="WIA1" s="4" t="s">
        <v>21965</v>
      </c>
      <c r="WIB1" s="4" t="s">
        <v>21966</v>
      </c>
      <c r="WIC1" s="4" t="s">
        <v>21967</v>
      </c>
      <c r="WID1" s="4" t="s">
        <v>21968</v>
      </c>
      <c r="WIE1" s="4" t="s">
        <v>21969</v>
      </c>
      <c r="WIF1" s="4" t="s">
        <v>21970</v>
      </c>
      <c r="WIG1" s="4" t="s">
        <v>21971</v>
      </c>
      <c r="WIH1" s="4" t="s">
        <v>21972</v>
      </c>
      <c r="WII1" s="4" t="s">
        <v>21973</v>
      </c>
      <c r="WIJ1" s="4" t="s">
        <v>21974</v>
      </c>
      <c r="WIK1" s="4" t="s">
        <v>21975</v>
      </c>
      <c r="WIL1" s="4" t="s">
        <v>21976</v>
      </c>
      <c r="WIM1" s="4" t="s">
        <v>21977</v>
      </c>
      <c r="WIN1" s="4" t="s">
        <v>21978</v>
      </c>
      <c r="WIO1" s="4" t="s">
        <v>21979</v>
      </c>
      <c r="WIP1" s="4" t="s">
        <v>21980</v>
      </c>
      <c r="WIQ1" s="4" t="s">
        <v>21981</v>
      </c>
      <c r="WIR1" s="4" t="s">
        <v>21982</v>
      </c>
      <c r="WIS1" s="4" t="s">
        <v>21983</v>
      </c>
      <c r="WIT1" s="4" t="s">
        <v>21984</v>
      </c>
      <c r="WIU1" s="4" t="s">
        <v>21985</v>
      </c>
      <c r="WIV1" s="4" t="s">
        <v>21986</v>
      </c>
      <c r="WIW1" s="4" t="s">
        <v>21987</v>
      </c>
      <c r="WIX1" s="4" t="s">
        <v>21988</v>
      </c>
      <c r="WIY1" s="4" t="s">
        <v>21989</v>
      </c>
      <c r="WIZ1" s="4" t="s">
        <v>21990</v>
      </c>
      <c r="WJA1" s="4" t="s">
        <v>21991</v>
      </c>
      <c r="WJB1" s="4" t="s">
        <v>21992</v>
      </c>
      <c r="WJC1" s="4" t="s">
        <v>21993</v>
      </c>
      <c r="WJD1" s="4" t="s">
        <v>21994</v>
      </c>
      <c r="WJE1" s="4" t="s">
        <v>21995</v>
      </c>
      <c r="WJF1" s="4" t="s">
        <v>21996</v>
      </c>
      <c r="WJG1" s="4" t="s">
        <v>21997</v>
      </c>
      <c r="WJH1" s="4" t="s">
        <v>21998</v>
      </c>
      <c r="WJI1" s="4" t="s">
        <v>21999</v>
      </c>
      <c r="WJJ1" s="4" t="s">
        <v>22000</v>
      </c>
      <c r="WJK1" s="4" t="s">
        <v>22001</v>
      </c>
      <c r="WJL1" s="4" t="s">
        <v>22002</v>
      </c>
      <c r="WJM1" s="4" t="s">
        <v>22003</v>
      </c>
      <c r="WJN1" s="4" t="s">
        <v>22004</v>
      </c>
      <c r="WJO1" s="4" t="s">
        <v>22005</v>
      </c>
      <c r="WJP1" s="4" t="s">
        <v>22006</v>
      </c>
      <c r="WJQ1" s="4" t="s">
        <v>22007</v>
      </c>
      <c r="WJR1" s="4" t="s">
        <v>22008</v>
      </c>
      <c r="WJS1" s="4" t="s">
        <v>22009</v>
      </c>
      <c r="WJT1" s="4" t="s">
        <v>22010</v>
      </c>
      <c r="WJU1" s="4" t="s">
        <v>22011</v>
      </c>
      <c r="WJV1" s="4" t="s">
        <v>22012</v>
      </c>
      <c r="WJW1" s="4" t="s">
        <v>22013</v>
      </c>
      <c r="WJX1" s="4" t="s">
        <v>22014</v>
      </c>
      <c r="WJY1" s="4" t="s">
        <v>22015</v>
      </c>
      <c r="WJZ1" s="4" t="s">
        <v>22016</v>
      </c>
      <c r="WKA1" s="4" t="s">
        <v>22017</v>
      </c>
      <c r="WKB1" s="4" t="s">
        <v>22018</v>
      </c>
      <c r="WKC1" s="4" t="s">
        <v>22019</v>
      </c>
      <c r="WKD1" s="4" t="s">
        <v>22020</v>
      </c>
      <c r="WKE1" s="4" t="s">
        <v>22021</v>
      </c>
      <c r="WKF1" s="4" t="s">
        <v>22022</v>
      </c>
      <c r="WKG1" s="4" t="s">
        <v>22023</v>
      </c>
      <c r="WKH1" s="4" t="s">
        <v>22024</v>
      </c>
      <c r="WKI1" s="4" t="s">
        <v>22025</v>
      </c>
      <c r="WKJ1" s="4" t="s">
        <v>22026</v>
      </c>
      <c r="WKK1" s="4" t="s">
        <v>22027</v>
      </c>
      <c r="WKL1" s="4" t="s">
        <v>22028</v>
      </c>
      <c r="WKM1" s="4" t="s">
        <v>22029</v>
      </c>
      <c r="WKN1" s="4" t="s">
        <v>22030</v>
      </c>
      <c r="WKO1" s="4" t="s">
        <v>22031</v>
      </c>
      <c r="WKP1" s="4" t="s">
        <v>22032</v>
      </c>
      <c r="WKQ1" s="4" t="s">
        <v>22033</v>
      </c>
      <c r="WKR1" s="4" t="s">
        <v>22034</v>
      </c>
      <c r="WKS1" s="4" t="s">
        <v>22035</v>
      </c>
      <c r="WKT1" s="4" t="s">
        <v>22036</v>
      </c>
      <c r="WKU1" s="4" t="s">
        <v>22037</v>
      </c>
      <c r="WKV1" s="4" t="s">
        <v>22038</v>
      </c>
      <c r="WKW1" s="4" t="s">
        <v>22039</v>
      </c>
      <c r="WKX1" s="4" t="s">
        <v>22040</v>
      </c>
      <c r="WKY1" s="4" t="s">
        <v>22041</v>
      </c>
      <c r="WKZ1" s="4" t="s">
        <v>22042</v>
      </c>
      <c r="WLA1" s="4" t="s">
        <v>22043</v>
      </c>
      <c r="WLB1" s="4" t="s">
        <v>22044</v>
      </c>
      <c r="WLC1" s="4" t="s">
        <v>22045</v>
      </c>
      <c r="WLD1" s="4" t="s">
        <v>22046</v>
      </c>
      <c r="WLE1" s="4" t="s">
        <v>22047</v>
      </c>
      <c r="WLF1" s="4" t="s">
        <v>22048</v>
      </c>
      <c r="WLG1" s="4" t="s">
        <v>22049</v>
      </c>
      <c r="WLH1" s="4" t="s">
        <v>22050</v>
      </c>
      <c r="WLI1" s="4" t="s">
        <v>22051</v>
      </c>
      <c r="WLJ1" s="4" t="s">
        <v>22052</v>
      </c>
      <c r="WLK1" s="4" t="s">
        <v>22053</v>
      </c>
      <c r="WLL1" s="4" t="s">
        <v>22054</v>
      </c>
      <c r="WLM1" s="4" t="s">
        <v>22055</v>
      </c>
      <c r="WLN1" s="4" t="s">
        <v>22056</v>
      </c>
      <c r="WLO1" s="4" t="s">
        <v>22057</v>
      </c>
      <c r="WLP1" s="4" t="s">
        <v>22058</v>
      </c>
      <c r="WLQ1" s="4" t="s">
        <v>22059</v>
      </c>
      <c r="WLR1" s="4" t="s">
        <v>22060</v>
      </c>
      <c r="WLS1" s="4" t="s">
        <v>22061</v>
      </c>
      <c r="WLT1" s="4" t="s">
        <v>22062</v>
      </c>
      <c r="WLU1" s="4" t="s">
        <v>22063</v>
      </c>
      <c r="WLV1" s="4" t="s">
        <v>22064</v>
      </c>
      <c r="WLW1" s="4" t="s">
        <v>22065</v>
      </c>
      <c r="WLX1" s="4" t="s">
        <v>22066</v>
      </c>
      <c r="WLY1" s="4" t="s">
        <v>22067</v>
      </c>
      <c r="WLZ1" s="4" t="s">
        <v>22068</v>
      </c>
      <c r="WMA1" s="4" t="s">
        <v>22069</v>
      </c>
      <c r="WMB1" s="4" t="s">
        <v>22070</v>
      </c>
      <c r="WMC1" s="4" t="s">
        <v>22071</v>
      </c>
      <c r="WMD1" s="4" t="s">
        <v>22072</v>
      </c>
      <c r="WME1" s="4" t="s">
        <v>22073</v>
      </c>
      <c r="WMF1" s="4" t="s">
        <v>22074</v>
      </c>
      <c r="WMG1" s="4" t="s">
        <v>22075</v>
      </c>
      <c r="WMH1" s="4" t="s">
        <v>22076</v>
      </c>
      <c r="WMI1" s="4" t="s">
        <v>22077</v>
      </c>
      <c r="WMJ1" s="4" t="s">
        <v>22078</v>
      </c>
      <c r="WMK1" s="4" t="s">
        <v>22079</v>
      </c>
      <c r="WML1" s="4" t="s">
        <v>22080</v>
      </c>
      <c r="WMM1" s="4" t="s">
        <v>22081</v>
      </c>
      <c r="WMN1" s="4" t="s">
        <v>22082</v>
      </c>
      <c r="WMO1" s="4" t="s">
        <v>22083</v>
      </c>
      <c r="WMP1" s="4" t="s">
        <v>22084</v>
      </c>
      <c r="WMQ1" s="4" t="s">
        <v>22085</v>
      </c>
      <c r="WMR1" s="4" t="s">
        <v>22086</v>
      </c>
      <c r="WMS1" s="4" t="s">
        <v>22087</v>
      </c>
      <c r="WMT1" s="4" t="s">
        <v>22088</v>
      </c>
      <c r="WMU1" s="4" t="s">
        <v>22089</v>
      </c>
      <c r="WMV1" s="4" t="s">
        <v>22090</v>
      </c>
      <c r="WMW1" s="4" t="s">
        <v>22091</v>
      </c>
      <c r="WMX1" s="4" t="s">
        <v>22092</v>
      </c>
      <c r="WMY1" s="4" t="s">
        <v>22093</v>
      </c>
      <c r="WMZ1" s="4" t="s">
        <v>22094</v>
      </c>
      <c r="WNA1" s="4" t="s">
        <v>22095</v>
      </c>
      <c r="WNB1" s="4" t="s">
        <v>22096</v>
      </c>
      <c r="WNC1" s="4" t="s">
        <v>22097</v>
      </c>
      <c r="WND1" s="4" t="s">
        <v>22098</v>
      </c>
      <c r="WNE1" s="4" t="s">
        <v>22099</v>
      </c>
      <c r="WNF1" s="4" t="s">
        <v>22100</v>
      </c>
      <c r="WNG1" s="4" t="s">
        <v>22101</v>
      </c>
      <c r="WNH1" s="4" t="s">
        <v>22102</v>
      </c>
      <c r="WNI1" s="4" t="s">
        <v>22103</v>
      </c>
      <c r="WNJ1" s="4" t="s">
        <v>22104</v>
      </c>
      <c r="WNK1" s="4" t="s">
        <v>22105</v>
      </c>
      <c r="WNL1" s="4" t="s">
        <v>22106</v>
      </c>
      <c r="WNM1" s="4" t="s">
        <v>22107</v>
      </c>
      <c r="WNN1" s="4" t="s">
        <v>22108</v>
      </c>
      <c r="WNO1" s="4" t="s">
        <v>22109</v>
      </c>
      <c r="WNP1" s="4" t="s">
        <v>22110</v>
      </c>
      <c r="WNQ1" s="4" t="s">
        <v>22111</v>
      </c>
      <c r="WNR1" s="4" t="s">
        <v>22112</v>
      </c>
      <c r="WNS1" s="4" t="s">
        <v>22113</v>
      </c>
      <c r="WNT1" s="4" t="s">
        <v>22114</v>
      </c>
      <c r="WNU1" s="4" t="s">
        <v>22115</v>
      </c>
      <c r="WNV1" s="4" t="s">
        <v>22116</v>
      </c>
      <c r="WNW1" s="4" t="s">
        <v>22117</v>
      </c>
      <c r="WNX1" s="4" t="s">
        <v>22118</v>
      </c>
      <c r="WNY1" s="4" t="s">
        <v>22119</v>
      </c>
      <c r="WNZ1" s="4" t="s">
        <v>22120</v>
      </c>
      <c r="WOA1" s="4" t="s">
        <v>22121</v>
      </c>
      <c r="WOB1" s="4" t="s">
        <v>22122</v>
      </c>
      <c r="WOC1" s="4" t="s">
        <v>22123</v>
      </c>
      <c r="WOD1" s="4" t="s">
        <v>22124</v>
      </c>
      <c r="WOE1" s="4" t="s">
        <v>22125</v>
      </c>
      <c r="WOF1" s="4" t="s">
        <v>22126</v>
      </c>
      <c r="WOG1" s="4" t="s">
        <v>22127</v>
      </c>
      <c r="WOH1" s="4" t="s">
        <v>22128</v>
      </c>
      <c r="WOI1" s="4" t="s">
        <v>22129</v>
      </c>
      <c r="WOJ1" s="4" t="s">
        <v>22130</v>
      </c>
      <c r="WOK1" s="4" t="s">
        <v>22131</v>
      </c>
      <c r="WOL1" s="4" t="s">
        <v>22132</v>
      </c>
      <c r="WOM1" s="4" t="s">
        <v>22133</v>
      </c>
      <c r="WON1" s="4" t="s">
        <v>22134</v>
      </c>
      <c r="WOO1" s="4" t="s">
        <v>22135</v>
      </c>
      <c r="WOP1" s="4" t="s">
        <v>22136</v>
      </c>
      <c r="WOQ1" s="4" t="s">
        <v>22137</v>
      </c>
      <c r="WOR1" s="4" t="s">
        <v>22138</v>
      </c>
      <c r="WOS1" s="4" t="s">
        <v>22139</v>
      </c>
      <c r="WOT1" s="4" t="s">
        <v>22140</v>
      </c>
      <c r="WOU1" s="4" t="s">
        <v>22141</v>
      </c>
      <c r="WOV1" s="4" t="s">
        <v>22142</v>
      </c>
      <c r="WOW1" s="4" t="s">
        <v>22143</v>
      </c>
      <c r="WOX1" s="4" t="s">
        <v>22144</v>
      </c>
      <c r="WOY1" s="4" t="s">
        <v>22145</v>
      </c>
      <c r="WOZ1" s="4" t="s">
        <v>22146</v>
      </c>
      <c r="WPA1" s="4" t="s">
        <v>22147</v>
      </c>
      <c r="WPB1" s="4" t="s">
        <v>22148</v>
      </c>
      <c r="WPC1" s="4" t="s">
        <v>22149</v>
      </c>
      <c r="WPD1" s="4" t="s">
        <v>22150</v>
      </c>
      <c r="WPE1" s="4" t="s">
        <v>22151</v>
      </c>
      <c r="WPF1" s="4" t="s">
        <v>22152</v>
      </c>
      <c r="WPG1" s="4" t="s">
        <v>22153</v>
      </c>
      <c r="WPH1" s="4" t="s">
        <v>22154</v>
      </c>
      <c r="WPI1" s="4" t="s">
        <v>22155</v>
      </c>
      <c r="WPJ1" s="4" t="s">
        <v>22156</v>
      </c>
      <c r="WPK1" s="4" t="s">
        <v>22157</v>
      </c>
      <c r="WPL1" s="4" t="s">
        <v>22158</v>
      </c>
      <c r="WPM1" s="4" t="s">
        <v>22159</v>
      </c>
      <c r="WPN1" s="4" t="s">
        <v>22160</v>
      </c>
      <c r="WPO1" s="4" t="s">
        <v>22161</v>
      </c>
      <c r="WPP1" s="4" t="s">
        <v>22162</v>
      </c>
      <c r="WPQ1" s="4" t="s">
        <v>22163</v>
      </c>
      <c r="WPR1" s="4" t="s">
        <v>22164</v>
      </c>
      <c r="WPS1" s="4" t="s">
        <v>22165</v>
      </c>
      <c r="WPT1" s="4" t="s">
        <v>22166</v>
      </c>
      <c r="WPU1" s="4" t="s">
        <v>22167</v>
      </c>
      <c r="WPV1" s="4" t="s">
        <v>22168</v>
      </c>
      <c r="WPW1" s="4" t="s">
        <v>22169</v>
      </c>
      <c r="WPX1" s="4" t="s">
        <v>22170</v>
      </c>
      <c r="WPY1" s="4" t="s">
        <v>22171</v>
      </c>
      <c r="WPZ1" s="4" t="s">
        <v>22172</v>
      </c>
      <c r="WQA1" s="4" t="s">
        <v>22173</v>
      </c>
      <c r="WQB1" s="4" t="s">
        <v>22174</v>
      </c>
      <c r="WQC1" s="4" t="s">
        <v>22175</v>
      </c>
      <c r="WQD1" s="4" t="s">
        <v>22176</v>
      </c>
      <c r="WQE1" s="4" t="s">
        <v>22177</v>
      </c>
      <c r="WQF1" s="4" t="s">
        <v>22178</v>
      </c>
      <c r="WQG1" s="4" t="s">
        <v>22179</v>
      </c>
      <c r="WQH1" s="4" t="s">
        <v>22180</v>
      </c>
      <c r="WQI1" s="4" t="s">
        <v>22181</v>
      </c>
      <c r="WQJ1" s="4" t="s">
        <v>22182</v>
      </c>
      <c r="WQK1" s="4" t="s">
        <v>22183</v>
      </c>
      <c r="WQL1" s="4" t="s">
        <v>22184</v>
      </c>
      <c r="WQM1" s="4" t="s">
        <v>22185</v>
      </c>
      <c r="WQN1" s="4" t="s">
        <v>22186</v>
      </c>
      <c r="WQO1" s="4" t="s">
        <v>22187</v>
      </c>
      <c r="WQP1" s="4" t="s">
        <v>22188</v>
      </c>
      <c r="WQQ1" s="4" t="s">
        <v>22189</v>
      </c>
      <c r="WQR1" s="4" t="s">
        <v>22190</v>
      </c>
      <c r="WQS1" s="4" t="s">
        <v>22191</v>
      </c>
      <c r="WQT1" s="4" t="s">
        <v>22192</v>
      </c>
      <c r="WQU1" s="4" t="s">
        <v>22193</v>
      </c>
      <c r="WQV1" s="4" t="s">
        <v>22194</v>
      </c>
      <c r="WQW1" s="4" t="s">
        <v>22195</v>
      </c>
      <c r="WQX1" s="4" t="s">
        <v>22196</v>
      </c>
      <c r="WQY1" s="4" t="s">
        <v>22197</v>
      </c>
      <c r="WQZ1" s="4" t="s">
        <v>22198</v>
      </c>
      <c r="WRA1" s="4" t="s">
        <v>22199</v>
      </c>
      <c r="WRB1" s="4" t="s">
        <v>22200</v>
      </c>
      <c r="WRC1" s="4" t="s">
        <v>22201</v>
      </c>
      <c r="WRD1" s="4" t="s">
        <v>22202</v>
      </c>
      <c r="WRE1" s="4" t="s">
        <v>22203</v>
      </c>
      <c r="WRF1" s="4" t="s">
        <v>22204</v>
      </c>
      <c r="WRG1" s="4" t="s">
        <v>22205</v>
      </c>
      <c r="WRH1" s="4" t="s">
        <v>22206</v>
      </c>
      <c r="WRI1" s="4" t="s">
        <v>22207</v>
      </c>
      <c r="WRJ1" s="4" t="s">
        <v>22208</v>
      </c>
      <c r="WRK1" s="4" t="s">
        <v>22209</v>
      </c>
      <c r="WRL1" s="4" t="s">
        <v>22210</v>
      </c>
      <c r="WRM1" s="4" t="s">
        <v>22211</v>
      </c>
      <c r="WRN1" s="4" t="s">
        <v>22212</v>
      </c>
      <c r="WRO1" s="4" t="s">
        <v>22213</v>
      </c>
      <c r="WRP1" s="4" t="s">
        <v>22214</v>
      </c>
      <c r="WRQ1" s="4" t="s">
        <v>22215</v>
      </c>
      <c r="WRR1" s="4" t="s">
        <v>22216</v>
      </c>
      <c r="WRS1" s="4" t="s">
        <v>22217</v>
      </c>
      <c r="WRT1" s="4" t="s">
        <v>22218</v>
      </c>
      <c r="WRU1" s="4" t="s">
        <v>22219</v>
      </c>
      <c r="WRV1" s="4" t="s">
        <v>22220</v>
      </c>
      <c r="WRW1" s="4" t="s">
        <v>22221</v>
      </c>
      <c r="WRX1" s="4" t="s">
        <v>22222</v>
      </c>
      <c r="WRY1" s="4" t="s">
        <v>22223</v>
      </c>
      <c r="WRZ1" s="4" t="s">
        <v>22224</v>
      </c>
      <c r="WSA1" s="4" t="s">
        <v>22225</v>
      </c>
      <c r="WSB1" s="4" t="s">
        <v>22226</v>
      </c>
      <c r="WSC1" s="4" t="s">
        <v>22227</v>
      </c>
      <c r="WSD1" s="4" t="s">
        <v>22228</v>
      </c>
      <c r="WSE1" s="4" t="s">
        <v>22229</v>
      </c>
      <c r="WSF1" s="4" t="s">
        <v>22230</v>
      </c>
      <c r="WSG1" s="4" t="s">
        <v>22231</v>
      </c>
      <c r="WSH1" s="4" t="s">
        <v>22232</v>
      </c>
      <c r="WSI1" s="4" t="s">
        <v>22233</v>
      </c>
      <c r="WSJ1" s="4" t="s">
        <v>22234</v>
      </c>
      <c r="WSK1" s="4" t="s">
        <v>22235</v>
      </c>
      <c r="WSL1" s="4" t="s">
        <v>22236</v>
      </c>
      <c r="WSM1" s="4" t="s">
        <v>22237</v>
      </c>
      <c r="WSN1" s="4" t="s">
        <v>22238</v>
      </c>
      <c r="WSO1" s="4" t="s">
        <v>22239</v>
      </c>
      <c r="WSP1" s="4" t="s">
        <v>22240</v>
      </c>
      <c r="WSQ1" s="4" t="s">
        <v>22241</v>
      </c>
      <c r="WSR1" s="4" t="s">
        <v>22242</v>
      </c>
      <c r="WSS1" s="4" t="s">
        <v>22243</v>
      </c>
      <c r="WST1" s="4" t="s">
        <v>22244</v>
      </c>
      <c r="WSU1" s="4" t="s">
        <v>22245</v>
      </c>
      <c r="WSV1" s="4" t="s">
        <v>22246</v>
      </c>
      <c r="WSW1" s="4" t="s">
        <v>22247</v>
      </c>
      <c r="WSX1" s="4" t="s">
        <v>22248</v>
      </c>
      <c r="WSY1" s="4" t="s">
        <v>22249</v>
      </c>
      <c r="WSZ1" s="4" t="s">
        <v>22250</v>
      </c>
      <c r="WTA1" s="4" t="s">
        <v>22251</v>
      </c>
      <c r="WTB1" s="4" t="s">
        <v>22252</v>
      </c>
      <c r="WTC1" s="4" t="s">
        <v>22253</v>
      </c>
      <c r="WTD1" s="4" t="s">
        <v>22254</v>
      </c>
      <c r="WTE1" s="4" t="s">
        <v>22255</v>
      </c>
      <c r="WTF1" s="4" t="s">
        <v>22256</v>
      </c>
      <c r="WTG1" s="4" t="s">
        <v>22257</v>
      </c>
      <c r="WTH1" s="4" t="s">
        <v>22258</v>
      </c>
      <c r="WTI1" s="4" t="s">
        <v>22259</v>
      </c>
      <c r="WTJ1" s="4" t="s">
        <v>22260</v>
      </c>
      <c r="WTK1" s="4" t="s">
        <v>22261</v>
      </c>
      <c r="WTL1" s="4" t="s">
        <v>22262</v>
      </c>
      <c r="WTM1" s="4" t="s">
        <v>22263</v>
      </c>
      <c r="WTN1" s="4" t="s">
        <v>22264</v>
      </c>
      <c r="WTO1" s="4" t="s">
        <v>22265</v>
      </c>
      <c r="WTP1" s="4" t="s">
        <v>22266</v>
      </c>
      <c r="WTQ1" s="4" t="s">
        <v>22267</v>
      </c>
      <c r="WTR1" s="4" t="s">
        <v>22268</v>
      </c>
      <c r="WTS1" s="4" t="s">
        <v>22269</v>
      </c>
      <c r="WTT1" s="4" t="s">
        <v>22270</v>
      </c>
      <c r="WTU1" s="4" t="s">
        <v>22271</v>
      </c>
      <c r="WTV1" s="4" t="s">
        <v>22272</v>
      </c>
      <c r="WTW1" s="4" t="s">
        <v>22273</v>
      </c>
      <c r="WTX1" s="4" t="s">
        <v>22274</v>
      </c>
      <c r="WTY1" s="4" t="s">
        <v>22275</v>
      </c>
      <c r="WTZ1" s="4" t="s">
        <v>22276</v>
      </c>
      <c r="WUA1" s="4" t="s">
        <v>22277</v>
      </c>
      <c r="WUB1" s="4" t="s">
        <v>22278</v>
      </c>
      <c r="WUC1" s="4" t="s">
        <v>22279</v>
      </c>
      <c r="WUD1" s="4" t="s">
        <v>22280</v>
      </c>
      <c r="WUE1" s="4" t="s">
        <v>22281</v>
      </c>
      <c r="WUF1" s="4" t="s">
        <v>22282</v>
      </c>
      <c r="WUG1" s="4" t="s">
        <v>22283</v>
      </c>
      <c r="WUH1" s="4" t="s">
        <v>22284</v>
      </c>
      <c r="WUI1" s="4" t="s">
        <v>22285</v>
      </c>
      <c r="WUJ1" s="4" t="s">
        <v>22286</v>
      </c>
      <c r="WUK1" s="4" t="s">
        <v>22287</v>
      </c>
      <c r="WUL1" s="4" t="s">
        <v>22288</v>
      </c>
      <c r="WUM1" s="4" t="s">
        <v>22289</v>
      </c>
      <c r="WUN1" s="4" t="s">
        <v>22290</v>
      </c>
      <c r="WUO1" s="4" t="s">
        <v>22291</v>
      </c>
      <c r="WUP1" s="4" t="s">
        <v>22292</v>
      </c>
      <c r="WUQ1" s="4" t="s">
        <v>22293</v>
      </c>
      <c r="WUR1" s="4" t="s">
        <v>22294</v>
      </c>
      <c r="WUS1" s="4" t="s">
        <v>22295</v>
      </c>
      <c r="WUT1" s="4" t="s">
        <v>22296</v>
      </c>
      <c r="WUU1" s="4" t="s">
        <v>22297</v>
      </c>
      <c r="WUV1" s="4" t="s">
        <v>22298</v>
      </c>
      <c r="WUW1" s="4" t="s">
        <v>22299</v>
      </c>
      <c r="WUX1" s="4" t="s">
        <v>22300</v>
      </c>
      <c r="WUY1" s="4" t="s">
        <v>22301</v>
      </c>
      <c r="WUZ1" s="4" t="s">
        <v>22302</v>
      </c>
      <c r="WVA1" s="4" t="s">
        <v>22303</v>
      </c>
      <c r="WVB1" s="4" t="s">
        <v>22304</v>
      </c>
      <c r="WVC1" s="4" t="s">
        <v>22305</v>
      </c>
      <c r="WVD1" s="4" t="s">
        <v>22306</v>
      </c>
      <c r="WVE1" s="4" t="s">
        <v>22307</v>
      </c>
      <c r="WVF1" s="4" t="s">
        <v>22308</v>
      </c>
      <c r="WVG1" s="4" t="s">
        <v>22309</v>
      </c>
      <c r="WVH1" s="4" t="s">
        <v>22310</v>
      </c>
      <c r="WVI1" s="4" t="s">
        <v>22311</v>
      </c>
      <c r="WVJ1" s="4" t="s">
        <v>22312</v>
      </c>
      <c r="WVK1" s="4" t="s">
        <v>22313</v>
      </c>
      <c r="WVL1" s="4" t="s">
        <v>22314</v>
      </c>
      <c r="WVM1" s="4" t="s">
        <v>22315</v>
      </c>
      <c r="WVN1" s="4" t="s">
        <v>22316</v>
      </c>
      <c r="WVO1" s="4" t="s">
        <v>22317</v>
      </c>
      <c r="WVP1" s="4" t="s">
        <v>22318</v>
      </c>
      <c r="WVQ1" s="4" t="s">
        <v>22319</v>
      </c>
      <c r="WVR1" s="4" t="s">
        <v>22320</v>
      </c>
      <c r="WVS1" s="4" t="s">
        <v>22321</v>
      </c>
      <c r="WVT1" s="4" t="s">
        <v>22322</v>
      </c>
      <c r="WVU1" s="4" t="s">
        <v>22323</v>
      </c>
      <c r="WVV1" s="4" t="s">
        <v>22324</v>
      </c>
      <c r="WVW1" s="4" t="s">
        <v>22325</v>
      </c>
      <c r="WVX1" s="4" t="s">
        <v>22326</v>
      </c>
      <c r="WVY1" s="4" t="s">
        <v>22327</v>
      </c>
      <c r="WVZ1" s="4" t="s">
        <v>22328</v>
      </c>
      <c r="WWA1" s="4" t="s">
        <v>22329</v>
      </c>
      <c r="WWB1" s="4" t="s">
        <v>22330</v>
      </c>
      <c r="WWC1" s="4" t="s">
        <v>22331</v>
      </c>
      <c r="WWD1" s="4" t="s">
        <v>22332</v>
      </c>
      <c r="WWE1" s="4" t="s">
        <v>22333</v>
      </c>
      <c r="WWF1" s="4" t="s">
        <v>22334</v>
      </c>
      <c r="WWG1" s="4" t="s">
        <v>22335</v>
      </c>
      <c r="WWH1" s="4" t="s">
        <v>22336</v>
      </c>
      <c r="WWI1" s="4" t="s">
        <v>22337</v>
      </c>
      <c r="WWJ1" s="4" t="s">
        <v>22338</v>
      </c>
      <c r="WWK1" s="4" t="s">
        <v>22339</v>
      </c>
      <c r="WWL1" s="4" t="s">
        <v>22340</v>
      </c>
      <c r="WWM1" s="4" t="s">
        <v>22341</v>
      </c>
      <c r="WWN1" s="4" t="s">
        <v>22342</v>
      </c>
      <c r="WWO1" s="4" t="s">
        <v>22343</v>
      </c>
      <c r="WWP1" s="4" t="s">
        <v>22344</v>
      </c>
      <c r="WWQ1" s="4" t="s">
        <v>22345</v>
      </c>
      <c r="WWR1" s="4" t="s">
        <v>22346</v>
      </c>
      <c r="WWS1" s="4" t="s">
        <v>22347</v>
      </c>
      <c r="WWT1" s="4" t="s">
        <v>22348</v>
      </c>
      <c r="WWU1" s="4" t="s">
        <v>22349</v>
      </c>
      <c r="WWV1" s="4" t="s">
        <v>22350</v>
      </c>
      <c r="WWW1" s="4" t="s">
        <v>22351</v>
      </c>
      <c r="WWX1" s="4" t="s">
        <v>22352</v>
      </c>
      <c r="WWY1" s="4" t="s">
        <v>22353</v>
      </c>
      <c r="WWZ1" s="4" t="s">
        <v>22354</v>
      </c>
      <c r="WXA1" s="4" t="s">
        <v>22355</v>
      </c>
      <c r="WXB1" s="4" t="s">
        <v>22356</v>
      </c>
      <c r="WXC1" s="4" t="s">
        <v>22357</v>
      </c>
      <c r="WXD1" s="4" t="s">
        <v>22358</v>
      </c>
      <c r="WXE1" s="4" t="s">
        <v>22359</v>
      </c>
      <c r="WXF1" s="4" t="s">
        <v>22360</v>
      </c>
      <c r="WXG1" s="4" t="s">
        <v>22361</v>
      </c>
      <c r="WXH1" s="4" t="s">
        <v>22362</v>
      </c>
      <c r="WXI1" s="4" t="s">
        <v>22363</v>
      </c>
      <c r="WXJ1" s="4" t="s">
        <v>22364</v>
      </c>
      <c r="WXK1" s="4" t="s">
        <v>22365</v>
      </c>
      <c r="WXL1" s="4" t="s">
        <v>22366</v>
      </c>
      <c r="WXM1" s="4" t="s">
        <v>22367</v>
      </c>
      <c r="WXN1" s="4" t="s">
        <v>22368</v>
      </c>
      <c r="WXO1" s="4" t="s">
        <v>22369</v>
      </c>
      <c r="WXP1" s="4" t="s">
        <v>22370</v>
      </c>
      <c r="WXQ1" s="4" t="s">
        <v>22371</v>
      </c>
      <c r="WXR1" s="4" t="s">
        <v>22372</v>
      </c>
      <c r="WXS1" s="4" t="s">
        <v>22373</v>
      </c>
      <c r="WXT1" s="4" t="s">
        <v>22374</v>
      </c>
      <c r="WXU1" s="4" t="s">
        <v>22375</v>
      </c>
      <c r="WXV1" s="4" t="s">
        <v>22376</v>
      </c>
      <c r="WXW1" s="4" t="s">
        <v>22377</v>
      </c>
      <c r="WXX1" s="4" t="s">
        <v>22378</v>
      </c>
      <c r="WXY1" s="4" t="s">
        <v>22379</v>
      </c>
      <c r="WXZ1" s="4" t="s">
        <v>22380</v>
      </c>
      <c r="WYA1" s="4" t="s">
        <v>22381</v>
      </c>
      <c r="WYB1" s="4" t="s">
        <v>22382</v>
      </c>
      <c r="WYC1" s="4" t="s">
        <v>22383</v>
      </c>
      <c r="WYD1" s="4" t="s">
        <v>22384</v>
      </c>
      <c r="WYE1" s="4" t="s">
        <v>22385</v>
      </c>
      <c r="WYF1" s="4" t="s">
        <v>22386</v>
      </c>
      <c r="WYG1" s="4" t="s">
        <v>22387</v>
      </c>
      <c r="WYH1" s="4" t="s">
        <v>22388</v>
      </c>
      <c r="WYI1" s="4" t="s">
        <v>22389</v>
      </c>
      <c r="WYJ1" s="4" t="s">
        <v>22390</v>
      </c>
      <c r="WYK1" s="4" t="s">
        <v>22391</v>
      </c>
      <c r="WYL1" s="4" t="s">
        <v>22392</v>
      </c>
      <c r="WYM1" s="4" t="s">
        <v>22393</v>
      </c>
      <c r="WYN1" s="4" t="s">
        <v>22394</v>
      </c>
      <c r="WYO1" s="4" t="s">
        <v>22395</v>
      </c>
      <c r="WYP1" s="4" t="s">
        <v>22396</v>
      </c>
      <c r="WYQ1" s="4" t="s">
        <v>22397</v>
      </c>
      <c r="WYR1" s="4" t="s">
        <v>22398</v>
      </c>
      <c r="WYS1" s="4" t="s">
        <v>22399</v>
      </c>
      <c r="WYT1" s="4" t="s">
        <v>22400</v>
      </c>
      <c r="WYU1" s="4" t="s">
        <v>22401</v>
      </c>
      <c r="WYV1" s="4" t="s">
        <v>22402</v>
      </c>
      <c r="WYW1" s="4" t="s">
        <v>22403</v>
      </c>
      <c r="WYX1" s="4" t="s">
        <v>22404</v>
      </c>
      <c r="WYY1" s="4" t="s">
        <v>22405</v>
      </c>
      <c r="WYZ1" s="4" t="s">
        <v>22406</v>
      </c>
      <c r="WZA1" s="4" t="s">
        <v>22407</v>
      </c>
      <c r="WZB1" s="4" t="s">
        <v>22408</v>
      </c>
      <c r="WZC1" s="4" t="s">
        <v>22409</v>
      </c>
      <c r="WZD1" s="4" t="s">
        <v>22410</v>
      </c>
      <c r="WZE1" s="4" t="s">
        <v>22411</v>
      </c>
      <c r="WZF1" s="4" t="s">
        <v>22412</v>
      </c>
      <c r="WZG1" s="4" t="s">
        <v>22413</v>
      </c>
      <c r="WZH1" s="4" t="s">
        <v>22414</v>
      </c>
      <c r="WZI1" s="4" t="s">
        <v>22415</v>
      </c>
      <c r="WZJ1" s="4" t="s">
        <v>22416</v>
      </c>
      <c r="WZK1" s="4" t="s">
        <v>22417</v>
      </c>
      <c r="WZL1" s="4" t="s">
        <v>22418</v>
      </c>
      <c r="WZM1" s="4" t="s">
        <v>22419</v>
      </c>
      <c r="WZN1" s="4" t="s">
        <v>22420</v>
      </c>
      <c r="WZO1" s="4" t="s">
        <v>22421</v>
      </c>
      <c r="WZP1" s="4" t="s">
        <v>22422</v>
      </c>
      <c r="WZQ1" s="4" t="s">
        <v>22423</v>
      </c>
      <c r="WZR1" s="4" t="s">
        <v>22424</v>
      </c>
      <c r="WZS1" s="4" t="s">
        <v>22425</v>
      </c>
      <c r="WZT1" s="4" t="s">
        <v>22426</v>
      </c>
      <c r="WZU1" s="4" t="s">
        <v>22427</v>
      </c>
      <c r="WZV1" s="4" t="s">
        <v>22428</v>
      </c>
      <c r="WZW1" s="4" t="s">
        <v>22429</v>
      </c>
      <c r="WZX1" s="4" t="s">
        <v>22430</v>
      </c>
      <c r="WZY1" s="4" t="s">
        <v>22431</v>
      </c>
      <c r="WZZ1" s="4" t="s">
        <v>22432</v>
      </c>
      <c r="XAA1" s="4" t="s">
        <v>22433</v>
      </c>
      <c r="XAB1" s="4" t="s">
        <v>22434</v>
      </c>
      <c r="XAC1" s="4" t="s">
        <v>22435</v>
      </c>
      <c r="XAD1" s="4" t="s">
        <v>22436</v>
      </c>
      <c r="XAE1" s="4" t="s">
        <v>22437</v>
      </c>
      <c r="XAF1" s="4" t="s">
        <v>22438</v>
      </c>
      <c r="XAG1" s="4" t="s">
        <v>22439</v>
      </c>
      <c r="XAH1" s="4" t="s">
        <v>22440</v>
      </c>
      <c r="XAI1" s="4" t="s">
        <v>22441</v>
      </c>
      <c r="XAJ1" s="4" t="s">
        <v>22442</v>
      </c>
      <c r="XAK1" s="4" t="s">
        <v>22443</v>
      </c>
      <c r="XAL1" s="4" t="s">
        <v>22444</v>
      </c>
      <c r="XAM1" s="4" t="s">
        <v>22445</v>
      </c>
      <c r="XAN1" s="4" t="s">
        <v>22446</v>
      </c>
      <c r="XAO1" s="4" t="s">
        <v>22447</v>
      </c>
      <c r="XAP1" s="4" t="s">
        <v>22448</v>
      </c>
      <c r="XAQ1" s="4" t="s">
        <v>22449</v>
      </c>
      <c r="XAR1" s="4" t="s">
        <v>22450</v>
      </c>
      <c r="XAS1" s="4" t="s">
        <v>22451</v>
      </c>
      <c r="XAT1" s="4" t="s">
        <v>22452</v>
      </c>
      <c r="XAU1" s="4" t="s">
        <v>22453</v>
      </c>
      <c r="XAV1" s="4" t="s">
        <v>22454</v>
      </c>
      <c r="XAW1" s="4" t="s">
        <v>22455</v>
      </c>
      <c r="XAX1" s="4" t="s">
        <v>22456</v>
      </c>
      <c r="XAY1" s="4" t="s">
        <v>22457</v>
      </c>
      <c r="XAZ1" s="4" t="s">
        <v>22458</v>
      </c>
      <c r="XBA1" s="4" t="s">
        <v>22459</v>
      </c>
      <c r="XBB1" s="4" t="s">
        <v>22460</v>
      </c>
      <c r="XBC1" s="4" t="s">
        <v>22461</v>
      </c>
      <c r="XBD1" s="4" t="s">
        <v>22462</v>
      </c>
      <c r="XBE1" s="4" t="s">
        <v>22463</v>
      </c>
      <c r="XBF1" s="4" t="s">
        <v>22464</v>
      </c>
      <c r="XBG1" s="4" t="s">
        <v>22465</v>
      </c>
      <c r="XBH1" s="4" t="s">
        <v>22466</v>
      </c>
      <c r="XBI1" s="4" t="s">
        <v>22467</v>
      </c>
      <c r="XBJ1" s="4" t="s">
        <v>22468</v>
      </c>
      <c r="XBK1" s="4" t="s">
        <v>22469</v>
      </c>
      <c r="XBL1" s="4" t="s">
        <v>22470</v>
      </c>
      <c r="XBM1" s="4" t="s">
        <v>22471</v>
      </c>
      <c r="XBN1" s="4" t="s">
        <v>22472</v>
      </c>
      <c r="XBO1" s="4" t="s">
        <v>22473</v>
      </c>
      <c r="XBP1" s="4" t="s">
        <v>22474</v>
      </c>
      <c r="XBQ1" s="4" t="s">
        <v>22475</v>
      </c>
      <c r="XBR1" s="4" t="s">
        <v>22476</v>
      </c>
      <c r="XBS1" s="4" t="s">
        <v>22477</v>
      </c>
      <c r="XBT1" s="4" t="s">
        <v>22478</v>
      </c>
      <c r="XBU1" s="4" t="s">
        <v>22479</v>
      </c>
      <c r="XBV1" s="4" t="s">
        <v>22480</v>
      </c>
      <c r="XBW1" s="4" t="s">
        <v>22481</v>
      </c>
      <c r="XBX1" s="4" t="s">
        <v>22482</v>
      </c>
      <c r="XBY1" s="4" t="s">
        <v>22483</v>
      </c>
      <c r="XBZ1" s="4" t="s">
        <v>22484</v>
      </c>
      <c r="XCA1" s="4" t="s">
        <v>22485</v>
      </c>
      <c r="XCB1" s="4" t="s">
        <v>22486</v>
      </c>
      <c r="XCC1" s="4" t="s">
        <v>22487</v>
      </c>
      <c r="XCD1" s="4" t="s">
        <v>22488</v>
      </c>
      <c r="XCE1" s="4" t="s">
        <v>22489</v>
      </c>
      <c r="XCF1" s="4" t="s">
        <v>22490</v>
      </c>
      <c r="XCG1" s="4" t="s">
        <v>22491</v>
      </c>
      <c r="XCH1" s="4" t="s">
        <v>22492</v>
      </c>
      <c r="XCI1" s="4" t="s">
        <v>22493</v>
      </c>
      <c r="XCJ1" s="4" t="s">
        <v>22494</v>
      </c>
      <c r="XCK1" s="4" t="s">
        <v>22495</v>
      </c>
      <c r="XCL1" s="4" t="s">
        <v>22496</v>
      </c>
      <c r="XCM1" s="4" t="s">
        <v>22497</v>
      </c>
      <c r="XCN1" s="4" t="s">
        <v>22498</v>
      </c>
      <c r="XCO1" s="4" t="s">
        <v>22499</v>
      </c>
      <c r="XCP1" s="4" t="s">
        <v>22500</v>
      </c>
      <c r="XCQ1" s="4" t="s">
        <v>22501</v>
      </c>
      <c r="XCR1" s="4" t="s">
        <v>22502</v>
      </c>
      <c r="XCS1" s="4" t="s">
        <v>22503</v>
      </c>
      <c r="XCT1" s="4" t="s">
        <v>22504</v>
      </c>
      <c r="XCU1" s="4" t="s">
        <v>22505</v>
      </c>
      <c r="XCV1" s="4" t="s">
        <v>22506</v>
      </c>
      <c r="XCW1" s="4" t="s">
        <v>22507</v>
      </c>
      <c r="XCX1" s="4" t="s">
        <v>22508</v>
      </c>
      <c r="XCY1" s="4" t="s">
        <v>22509</v>
      </c>
      <c r="XCZ1" s="4" t="s">
        <v>22510</v>
      </c>
      <c r="XDA1" s="4" t="s">
        <v>22511</v>
      </c>
      <c r="XDB1" s="4" t="s">
        <v>22512</v>
      </c>
      <c r="XDC1" s="4" t="s">
        <v>22513</v>
      </c>
      <c r="XDD1" s="4" t="s">
        <v>22514</v>
      </c>
      <c r="XDE1" s="4" t="s">
        <v>22515</v>
      </c>
      <c r="XDF1" s="4" t="s">
        <v>22516</v>
      </c>
      <c r="XDG1" s="4" t="s">
        <v>22517</v>
      </c>
      <c r="XDH1" s="4" t="s">
        <v>22518</v>
      </c>
      <c r="XDI1" s="4" t="s">
        <v>22519</v>
      </c>
      <c r="XDJ1" s="4" t="s">
        <v>22520</v>
      </c>
      <c r="XDK1" s="4" t="s">
        <v>22521</v>
      </c>
      <c r="XDL1" s="4" t="s">
        <v>22522</v>
      </c>
      <c r="XDM1" s="4" t="s">
        <v>22523</v>
      </c>
      <c r="XDN1" s="4" t="s">
        <v>22524</v>
      </c>
      <c r="XDO1" s="4" t="s">
        <v>22525</v>
      </c>
      <c r="XDP1" s="4" t="s">
        <v>22526</v>
      </c>
      <c r="XDQ1" s="4" t="s">
        <v>22527</v>
      </c>
      <c r="XDR1" s="4" t="s">
        <v>22528</v>
      </c>
      <c r="XDS1" s="4" t="s">
        <v>22529</v>
      </c>
      <c r="XDT1" s="4" t="s">
        <v>22530</v>
      </c>
      <c r="XDU1" s="4" t="s">
        <v>22531</v>
      </c>
      <c r="XDV1" s="4" t="s">
        <v>22532</v>
      </c>
      <c r="XDW1" s="4" t="s">
        <v>22533</v>
      </c>
      <c r="XDX1" s="4" t="s">
        <v>22534</v>
      </c>
      <c r="XDY1" s="4" t="s">
        <v>22535</v>
      </c>
      <c r="XDZ1" s="4" t="s">
        <v>22536</v>
      </c>
      <c r="XEA1" s="4" t="s">
        <v>22537</v>
      </c>
      <c r="XEB1" s="4" t="s">
        <v>22538</v>
      </c>
      <c r="XEC1" s="4" t="s">
        <v>22539</v>
      </c>
      <c r="XED1" s="4" t="s">
        <v>22540</v>
      </c>
      <c r="XEE1" s="4" t="s">
        <v>22541</v>
      </c>
      <c r="XEF1" s="4" t="s">
        <v>22542</v>
      </c>
      <c r="XEG1" s="4" t="s">
        <v>22543</v>
      </c>
      <c r="XEH1" s="4" t="s">
        <v>22544</v>
      </c>
      <c r="XEI1" s="4" t="s">
        <v>22545</v>
      </c>
      <c r="XEJ1" s="4" t="s">
        <v>22546</v>
      </c>
      <c r="XEK1" s="4" t="s">
        <v>22547</v>
      </c>
      <c r="XEL1" s="4" t="s">
        <v>22548</v>
      </c>
      <c r="XEM1" s="4" t="s">
        <v>22549</v>
      </c>
      <c r="XEN1" s="4" t="s">
        <v>22550</v>
      </c>
      <c r="XEO1" s="4" t="s">
        <v>22551</v>
      </c>
      <c r="XEP1" s="4" t="s">
        <v>22552</v>
      </c>
      <c r="XEQ1" s="4" t="s">
        <v>22553</v>
      </c>
      <c r="XER1" s="4" t="s">
        <v>22554</v>
      </c>
      <c r="XES1" s="4" t="s">
        <v>22555</v>
      </c>
      <c r="XET1" s="4" t="s">
        <v>22556</v>
      </c>
      <c r="XEU1" s="4" t="s">
        <v>22557</v>
      </c>
      <c r="XEV1" s="4" t="s">
        <v>22558</v>
      </c>
      <c r="XEW1" s="4" t="s">
        <v>22559</v>
      </c>
      <c r="XEX1" s="4" t="s">
        <v>22560</v>
      </c>
      <c r="XEY1" s="4" t="s">
        <v>22561</v>
      </c>
      <c r="XEZ1" s="4" t="s">
        <v>22562</v>
      </c>
      <c r="XFA1" s="4" t="s">
        <v>22563</v>
      </c>
      <c r="XFB1" s="4" t="s">
        <v>22564</v>
      </c>
      <c r="XFC1" s="4" t="s">
        <v>22565</v>
      </c>
      <c r="XFD1" s="4" t="s">
        <v>22566</v>
      </c>
    </row>
    <row r="2" spans="1:16384" x14ac:dyDescent="0.3">
      <c r="A2" s="2" t="s">
        <v>490</v>
      </c>
      <c r="B2" s="5">
        <v>43713</v>
      </c>
      <c r="C2" s="2" t="s">
        <v>491</v>
      </c>
      <c r="D2" t="s">
        <v>6138</v>
      </c>
      <c r="E2" s="2">
        <v>2</v>
      </c>
      <c r="F2" s="2" t="str">
        <f>_xlfn.XLOOKUP(C2, customers!$A:$A, customers!$B:$B, 0)</f>
        <v>Aloisia Allner</v>
      </c>
      <c r="G2" s="2" t="str">
        <f>IF(_xlfn.XLOOKUP(C2, customers!$A:$A, customers!$C:$C, "")="", "", _xlfn.XLOOKUP(C2, customers!$A:$A, customers!$C:$C, ""))</f>
        <v>aallner0@lulu.com</v>
      </c>
      <c r="H2" s="2" t="str">
        <f>_xlfn.XLOOKUP(C2, customers!$A:$A, customers!$G:$G, 0)</f>
        <v>United States</v>
      </c>
      <c r="I2" t="str">
        <f>INDEX(products!$A:$G, MATCH(ORDERS!$D2, products!$A:$A, 0), MATCH(ORDERS!I$1, products!$A$1:$G$1, 0))</f>
        <v>Rob</v>
      </c>
      <c r="J2" t="str">
        <f>INDEX(products!$A:$G, MATCH(ORDERS!$D2, products!$A:$A, 0), MATCH(ORDERS!J$1, products!$A$1:$G$1, 0))</f>
        <v>M</v>
      </c>
      <c r="K2" s="6">
        <f>INDEX(products!$A:$G, MATCH(ORDERS!$D2, products!$A:$A, 0), MATCH(ORDERS!K$1, products!$A$1:$G$1, 0))</f>
        <v>1</v>
      </c>
      <c r="L2" s="8">
        <f>INDEX(products!$A:$G, MATCH(ORDERS!$D2, products!$A:$A, 0), MATCH(ORDERS!L$1, products!$A$1:$G$1, 0))</f>
        <v>9.9499999999999993</v>
      </c>
      <c r="M2" s="8">
        <f>L2*E2</f>
        <v>19.899999999999999</v>
      </c>
      <c r="N2" t="str" cm="1">
        <f t="array" ref="N2">_xlfn.IFS(I2="Rob", "Robusta", I2="Exc", "Excelsa", I2="Ara", "Arabica", I2="Lib", "Liberica")</f>
        <v>Robusta</v>
      </c>
      <c r="O2" t="str" cm="1">
        <f t="array" ref="O2">_xlfn.IFS(J2="M", "Medium", J2="L", "Light", J2="D", "Dark")</f>
        <v>Medium</v>
      </c>
    </row>
    <row r="3" spans="1:16384" x14ac:dyDescent="0.3">
      <c r="A3" s="2" t="s">
        <v>490</v>
      </c>
      <c r="B3" s="5">
        <v>43713</v>
      </c>
      <c r="C3" s="2" t="s">
        <v>491</v>
      </c>
      <c r="D3" t="s">
        <v>6139</v>
      </c>
      <c r="E3" s="2">
        <v>5</v>
      </c>
      <c r="F3" s="2" t="str">
        <f>_xlfn.XLOOKUP(C3, customers!$A:$A, customers!$B:$B, 0)</f>
        <v>Aloisia Allner</v>
      </c>
      <c r="G3" s="2" t="str">
        <f>IF(_xlfn.XLOOKUP(C3, customers!$A:$A, customers!$C:$C, "")="", "", _xlfn.XLOOKUP(C3, customers!$A:$A, customers!$C:$C, ""))</f>
        <v>aallner0@lulu.com</v>
      </c>
      <c r="H3" s="2" t="str">
        <f>_xlfn.XLOOKUP(C3, customers!$A:$A, customers!$G:$G, 0)</f>
        <v>United States</v>
      </c>
      <c r="I3" t="str">
        <f>INDEX(products!$A:$G, MATCH(ORDERS!$D3, products!$A:$A, 0), MATCH(ORDERS!I$1, products!$A$1:$G$1, 0))</f>
        <v>Exc</v>
      </c>
      <c r="J3" t="str">
        <f>INDEX(products!$A:$G, MATCH(ORDERS!$D3, products!$A:$A, 0), MATCH(ORDERS!J$1, products!$A$1:$G$1, 0))</f>
        <v>M</v>
      </c>
      <c r="K3" s="6">
        <f>INDEX(products!$A:$G, MATCH(ORDERS!$D3, products!$A:$A, 0), MATCH(ORDERS!K$1, products!$A$1:$G$1, 0))</f>
        <v>0.5</v>
      </c>
      <c r="L3" s="8">
        <f>INDEX(products!$A:$G, MATCH(ORDERS!$D3, products!$A:$A, 0), MATCH(ORDERS!L$1, products!$A$1:$G$1, 0))</f>
        <v>8.25</v>
      </c>
      <c r="M3" s="8">
        <f t="shared" ref="M3:M66" si="0">L3*E3</f>
        <v>41.25</v>
      </c>
      <c r="N3" t="str" cm="1">
        <f t="array" ref="N3">_xlfn.IFS(I3="Rob", "Robusta", I3="Exc", "Excelsa", I3="Ara", "Arabica", I3="Lib", "Liberica")</f>
        <v>Excelsa</v>
      </c>
      <c r="O3" t="str" cm="1">
        <f t="array" ref="O3">_xlfn.IFS(J3="M", "Medium", J3="L", "Light", J3="D", "Dark")</f>
        <v>Medium</v>
      </c>
    </row>
    <row r="4" spans="1:16384" x14ac:dyDescent="0.3">
      <c r="A4" s="2" t="s">
        <v>501</v>
      </c>
      <c r="B4" s="5">
        <v>44364</v>
      </c>
      <c r="C4" s="2" t="s">
        <v>502</v>
      </c>
      <c r="D4" t="s">
        <v>6140</v>
      </c>
      <c r="E4" s="2">
        <v>1</v>
      </c>
      <c r="F4" s="2" t="str">
        <f>_xlfn.XLOOKUP(C4, customers!$A:$A, customers!$B:$B, 0)</f>
        <v>Jami Redholes</v>
      </c>
      <c r="G4" s="2" t="str">
        <f>IF(_xlfn.XLOOKUP(C4, customers!$A:$A, customers!$C:$C, "")="", "", _xlfn.XLOOKUP(C4, customers!$A:$A, customers!$C:$C, ""))</f>
        <v>jredholes2@tmall.com</v>
      </c>
      <c r="H4" s="2" t="str">
        <f>_xlfn.XLOOKUP(C4, customers!$A:$A, customers!$G:$G, 0)</f>
        <v>United States</v>
      </c>
      <c r="I4" t="str">
        <f>INDEX(products!$A:$G, MATCH(ORDERS!$D4, products!$A:$A, 0), MATCH(ORDERS!I$1, products!$A$1:$G$1, 0))</f>
        <v>Ara</v>
      </c>
      <c r="J4" t="str">
        <f>INDEX(products!$A:$G, MATCH(ORDERS!$D4, products!$A:$A, 0), MATCH(ORDERS!J$1, products!$A$1:$G$1, 0))</f>
        <v>L</v>
      </c>
      <c r="K4" s="6">
        <f>INDEX(products!$A:$G, MATCH(ORDERS!$D4, products!$A:$A, 0), MATCH(ORDERS!K$1, products!$A$1:$G$1, 0))</f>
        <v>1</v>
      </c>
      <c r="L4" s="8">
        <f>INDEX(products!$A:$G, MATCH(ORDERS!$D4, products!$A:$A, 0), MATCH(ORDERS!L$1, products!$A$1:$G$1, 0))</f>
        <v>12.95</v>
      </c>
      <c r="M4" s="8">
        <f t="shared" si="0"/>
        <v>12.95</v>
      </c>
      <c r="N4" t="str" cm="1">
        <f t="array" ref="N4">_xlfn.IFS(I4="Rob", "Robusta", I4="Exc", "Excelsa", I4="Ara", "Arabica", I4="Lib", "Liberica")</f>
        <v>Arabica</v>
      </c>
      <c r="O4" t="str" cm="1">
        <f t="array" ref="O4">_xlfn.IFS(J4="M", "Medium", J4="L", "Light", J4="D", "Dark")</f>
        <v>Light</v>
      </c>
    </row>
    <row r="5" spans="1:16384" x14ac:dyDescent="0.3">
      <c r="A5" s="2" t="s">
        <v>512</v>
      </c>
      <c r="B5" s="5">
        <v>44392</v>
      </c>
      <c r="C5" s="2" t="s">
        <v>513</v>
      </c>
      <c r="D5" t="s">
        <v>6141</v>
      </c>
      <c r="E5" s="2">
        <v>2</v>
      </c>
      <c r="F5" s="2" t="str">
        <f>_xlfn.XLOOKUP(C5, customers!$A:$A, customers!$B:$B, 0)</f>
        <v>Christoffer O' Shea</v>
      </c>
      <c r="G5" s="2" t="str">
        <f>IF(_xlfn.XLOOKUP(C5, customers!$A:$A, customers!$C:$C, "")="", "", _xlfn.XLOOKUP(C5, customers!$A:$A, customers!$C:$C, ""))</f>
        <v/>
      </c>
      <c r="H5" s="2" t="str">
        <f>_xlfn.XLOOKUP(C5, customers!$A:$A, customers!$G:$G, 0)</f>
        <v>Ireland</v>
      </c>
      <c r="I5" t="str">
        <f>INDEX(products!$A:$G, MATCH(ORDERS!$D5, products!$A:$A, 0), MATCH(ORDERS!I$1, products!$A$1:$G$1, 0))</f>
        <v>Exc</v>
      </c>
      <c r="J5" t="str">
        <f>INDEX(products!$A:$G, MATCH(ORDERS!$D5, products!$A:$A, 0), MATCH(ORDERS!J$1, products!$A$1:$G$1, 0))</f>
        <v>M</v>
      </c>
      <c r="K5" s="6">
        <f>INDEX(products!$A:$G, MATCH(ORDERS!$D5, products!$A:$A, 0), MATCH(ORDERS!K$1, products!$A$1:$G$1, 0))</f>
        <v>1</v>
      </c>
      <c r="L5" s="8">
        <f>INDEX(products!$A:$G, MATCH(ORDERS!$D5, products!$A:$A, 0), MATCH(ORDERS!L$1, products!$A$1:$G$1, 0))</f>
        <v>13.75</v>
      </c>
      <c r="M5" s="8">
        <f t="shared" si="0"/>
        <v>27.5</v>
      </c>
      <c r="N5" t="str" cm="1">
        <f t="array" ref="N5">_xlfn.IFS(I5="Rob", "Robusta", I5="Exc", "Excelsa", I5="Ara", "Arabica", I5="Lib", "Liberica")</f>
        <v>Excelsa</v>
      </c>
      <c r="O5" t="str" cm="1">
        <f t="array" ref="O5">_xlfn.IFS(J5="M", "Medium", J5="L", "Light", J5="D", "Dark")</f>
        <v>Medium</v>
      </c>
    </row>
    <row r="6" spans="1:16384" x14ac:dyDescent="0.3">
      <c r="A6" s="2" t="s">
        <v>512</v>
      </c>
      <c r="B6" s="5">
        <v>44392</v>
      </c>
      <c r="C6" s="2" t="s">
        <v>513</v>
      </c>
      <c r="D6" t="s">
        <v>6142</v>
      </c>
      <c r="E6" s="2">
        <v>2</v>
      </c>
      <c r="F6" s="2" t="str">
        <f>_xlfn.XLOOKUP(C6, customers!$A:$A, customers!$B:$B, 0)</f>
        <v>Christoffer O' Shea</v>
      </c>
      <c r="G6" s="2" t="str">
        <f>IF(_xlfn.XLOOKUP(C6, customers!$A:$A, customers!$C:$C, "")="", "", _xlfn.XLOOKUP(C6, customers!$A:$A, customers!$C:$C, ""))</f>
        <v/>
      </c>
      <c r="H6" s="2" t="str">
        <f>_xlfn.XLOOKUP(C6, customers!$A:$A, customers!$G:$G, 0)</f>
        <v>Ireland</v>
      </c>
      <c r="I6" t="str">
        <f>INDEX(products!$A:$G, MATCH(ORDERS!$D6, products!$A:$A, 0), MATCH(ORDERS!I$1, products!$A$1:$G$1, 0))</f>
        <v>Rob</v>
      </c>
      <c r="J6" t="str">
        <f>INDEX(products!$A:$G, MATCH(ORDERS!$D6, products!$A:$A, 0), MATCH(ORDERS!J$1, products!$A$1:$G$1, 0))</f>
        <v>L</v>
      </c>
      <c r="K6" s="6">
        <f>INDEX(products!$A:$G, MATCH(ORDERS!$D6, products!$A:$A, 0), MATCH(ORDERS!K$1, products!$A$1:$G$1, 0))</f>
        <v>2.5</v>
      </c>
      <c r="L6" s="8">
        <f>INDEX(products!$A:$G, MATCH(ORDERS!$D6, products!$A:$A, 0), MATCH(ORDERS!L$1, products!$A$1:$G$1, 0))</f>
        <v>27.484999999999996</v>
      </c>
      <c r="M6" s="8">
        <f t="shared" si="0"/>
        <v>54.969999999999992</v>
      </c>
      <c r="N6" t="str" cm="1">
        <f t="array" ref="N6">_xlfn.IFS(I6="Rob", "Robusta", I6="Exc", "Excelsa", I6="Ara", "Arabica", I6="Lib", "Liberica")</f>
        <v>Robusta</v>
      </c>
      <c r="O6" t="str" cm="1">
        <f t="array" ref="O6">_xlfn.IFS(J6="M", "Medium", J6="L", "Light", J6="D", "Dark")</f>
        <v>Light</v>
      </c>
    </row>
    <row r="7" spans="1:16384" x14ac:dyDescent="0.3">
      <c r="A7" s="2" t="s">
        <v>519</v>
      </c>
      <c r="B7" s="5">
        <v>44412</v>
      </c>
      <c r="C7" s="2" t="s">
        <v>520</v>
      </c>
      <c r="D7" t="s">
        <v>6143</v>
      </c>
      <c r="E7" s="2">
        <v>3</v>
      </c>
      <c r="F7" s="2" t="str">
        <f>_xlfn.XLOOKUP(C7, customers!$A:$A, customers!$B:$B, 0)</f>
        <v>Beryle Cottier</v>
      </c>
      <c r="G7" s="2" t="str">
        <f>IF(_xlfn.XLOOKUP(C7, customers!$A:$A, customers!$C:$C, "")="", "", _xlfn.XLOOKUP(C7, customers!$A:$A, customers!$C:$C, ""))</f>
        <v/>
      </c>
      <c r="H7" s="2" t="str">
        <f>_xlfn.XLOOKUP(C7, customers!$A:$A, customers!$G:$G, 0)</f>
        <v>United States</v>
      </c>
      <c r="I7" t="str">
        <f>INDEX(products!$A:$G, MATCH(ORDERS!$D7, products!$A:$A, 0), MATCH(ORDERS!I$1, products!$A$1:$G$1, 0))</f>
        <v>Lib</v>
      </c>
      <c r="J7" t="str">
        <f>INDEX(products!$A:$G, MATCH(ORDERS!$D7, products!$A:$A, 0), MATCH(ORDERS!J$1, products!$A$1:$G$1, 0))</f>
        <v>D</v>
      </c>
      <c r="K7" s="6">
        <f>INDEX(products!$A:$G, MATCH(ORDERS!$D7, products!$A:$A, 0), MATCH(ORDERS!K$1, products!$A$1:$G$1, 0))</f>
        <v>1</v>
      </c>
      <c r="L7" s="8">
        <f>INDEX(products!$A:$G, MATCH(ORDERS!$D7, products!$A:$A, 0), MATCH(ORDERS!L$1, products!$A$1:$G$1, 0))</f>
        <v>12.95</v>
      </c>
      <c r="M7" s="8">
        <f t="shared" si="0"/>
        <v>38.849999999999994</v>
      </c>
      <c r="N7" t="str" cm="1">
        <f t="array" ref="N7">_xlfn.IFS(I7="Rob", "Robusta", I7="Exc", "Excelsa", I7="Ara", "Arabica", I7="Lib", "Liberica")</f>
        <v>Liberica</v>
      </c>
      <c r="O7" t="str" cm="1">
        <f t="array" ref="O7">_xlfn.IFS(J7="M", "Medium", J7="L", "Light", J7="D", "Dark")</f>
        <v>Dark</v>
      </c>
    </row>
    <row r="8" spans="1:16384" x14ac:dyDescent="0.3">
      <c r="A8" s="2" t="s">
        <v>524</v>
      </c>
      <c r="B8" s="5">
        <v>44582</v>
      </c>
      <c r="C8" s="2" t="s">
        <v>525</v>
      </c>
      <c r="D8" t="s">
        <v>6144</v>
      </c>
      <c r="E8" s="2">
        <v>3</v>
      </c>
      <c r="F8" s="2" t="str">
        <f>_xlfn.XLOOKUP(C8, customers!$A:$A, customers!$B:$B, 0)</f>
        <v>Shaylynn Lobe</v>
      </c>
      <c r="G8" s="2" t="str">
        <f>IF(_xlfn.XLOOKUP(C8, customers!$A:$A, customers!$C:$C, "")="", "", _xlfn.XLOOKUP(C8, customers!$A:$A, customers!$C:$C, ""))</f>
        <v>slobe6@nifty.com</v>
      </c>
      <c r="H8" s="2" t="str">
        <f>_xlfn.XLOOKUP(C8, customers!$A:$A, customers!$G:$G, 0)</f>
        <v>United States</v>
      </c>
      <c r="I8" t="str">
        <f>INDEX(products!$A:$G, MATCH(ORDERS!$D8, products!$A:$A, 0), MATCH(ORDERS!I$1, products!$A$1:$G$1, 0))</f>
        <v>Exc</v>
      </c>
      <c r="J8" t="str">
        <f>INDEX(products!$A:$G, MATCH(ORDERS!$D8, products!$A:$A, 0), MATCH(ORDERS!J$1, products!$A$1:$G$1, 0))</f>
        <v>D</v>
      </c>
      <c r="K8" s="6">
        <f>INDEX(products!$A:$G, MATCH(ORDERS!$D8, products!$A:$A, 0), MATCH(ORDERS!K$1, products!$A$1:$G$1, 0))</f>
        <v>0.5</v>
      </c>
      <c r="L8" s="8">
        <f>INDEX(products!$A:$G, MATCH(ORDERS!$D8, products!$A:$A, 0), MATCH(ORDERS!L$1, products!$A$1:$G$1, 0))</f>
        <v>7.29</v>
      </c>
      <c r="M8" s="8">
        <f t="shared" si="0"/>
        <v>21.87</v>
      </c>
      <c r="N8" t="str" cm="1">
        <f t="array" ref="N8">_xlfn.IFS(I8="Rob", "Robusta", I8="Exc", "Excelsa", I8="Ara", "Arabica", I8="Lib", "Liberica")</f>
        <v>Excelsa</v>
      </c>
      <c r="O8" t="str" cm="1">
        <f t="array" ref="O8">_xlfn.IFS(J8="M", "Medium", J8="L", "Light", J8="D", "Dark")</f>
        <v>Dark</v>
      </c>
    </row>
    <row r="9" spans="1:16384" x14ac:dyDescent="0.3">
      <c r="A9" s="2" t="s">
        <v>530</v>
      </c>
      <c r="B9" s="5">
        <v>44701</v>
      </c>
      <c r="C9" s="2" t="s">
        <v>531</v>
      </c>
      <c r="D9" t="s">
        <v>6145</v>
      </c>
      <c r="E9" s="2">
        <v>1</v>
      </c>
      <c r="F9" s="2" t="str">
        <f>_xlfn.XLOOKUP(C9, customers!$A:$A, customers!$B:$B, 0)</f>
        <v>Melvin Wharfe</v>
      </c>
      <c r="G9" s="2" t="str">
        <f>IF(_xlfn.XLOOKUP(C9, customers!$A:$A, customers!$C:$C, "")="", "", _xlfn.XLOOKUP(C9, customers!$A:$A, customers!$C:$C, ""))</f>
        <v/>
      </c>
      <c r="H9" s="2" t="str">
        <f>_xlfn.XLOOKUP(C9, customers!$A:$A, customers!$G:$G, 0)</f>
        <v>Ireland</v>
      </c>
      <c r="I9" t="str">
        <f>INDEX(products!$A:$G, MATCH(ORDERS!$D9, products!$A:$A, 0), MATCH(ORDERS!I$1, products!$A$1:$G$1, 0))</f>
        <v>Lib</v>
      </c>
      <c r="J9" t="str">
        <f>INDEX(products!$A:$G, MATCH(ORDERS!$D9, products!$A:$A, 0), MATCH(ORDERS!J$1, products!$A$1:$G$1, 0))</f>
        <v>L</v>
      </c>
      <c r="K9" s="6">
        <f>INDEX(products!$A:$G, MATCH(ORDERS!$D9, products!$A:$A, 0), MATCH(ORDERS!K$1, products!$A$1:$G$1, 0))</f>
        <v>0.2</v>
      </c>
      <c r="L9" s="8">
        <f>INDEX(products!$A:$G, MATCH(ORDERS!$D9, products!$A:$A, 0), MATCH(ORDERS!L$1, products!$A$1:$G$1, 0))</f>
        <v>4.7549999999999999</v>
      </c>
      <c r="M9" s="8">
        <f t="shared" si="0"/>
        <v>4.7549999999999999</v>
      </c>
      <c r="N9" t="str" cm="1">
        <f t="array" ref="N9">_xlfn.IFS(I9="Rob", "Robusta", I9="Exc", "Excelsa", I9="Ara", "Arabica", I9="Lib", "Liberica")</f>
        <v>Liberica</v>
      </c>
      <c r="O9" t="str" cm="1">
        <f t="array" ref="O9">_xlfn.IFS(J9="M", "Medium", J9="L", "Light", J9="D", "Dark")</f>
        <v>Light</v>
      </c>
    </row>
    <row r="10" spans="1:16384" x14ac:dyDescent="0.3">
      <c r="A10" s="2" t="s">
        <v>535</v>
      </c>
      <c r="B10" s="5">
        <v>43467</v>
      </c>
      <c r="C10" s="2" t="s">
        <v>536</v>
      </c>
      <c r="D10" t="s">
        <v>6146</v>
      </c>
      <c r="E10" s="2">
        <v>3</v>
      </c>
      <c r="F10" s="2" t="str">
        <f>_xlfn.XLOOKUP(C10, customers!$A:$A, customers!$B:$B, 0)</f>
        <v>Guthrey Petracci</v>
      </c>
      <c r="G10" s="2" t="str">
        <f>IF(_xlfn.XLOOKUP(C10, customers!$A:$A, customers!$C:$C, "")="", "", _xlfn.XLOOKUP(C10, customers!$A:$A, customers!$C:$C, ""))</f>
        <v>gpetracci8@livejournal.com</v>
      </c>
      <c r="H10" s="2" t="str">
        <f>_xlfn.XLOOKUP(C10, customers!$A:$A, customers!$G:$G, 0)</f>
        <v>United States</v>
      </c>
      <c r="I10" t="str">
        <f>INDEX(products!$A:$G, MATCH(ORDERS!$D10, products!$A:$A, 0), MATCH(ORDERS!I$1, products!$A$1:$G$1, 0))</f>
        <v>Rob</v>
      </c>
      <c r="J10" t="str">
        <f>INDEX(products!$A:$G, MATCH(ORDERS!$D10, products!$A:$A, 0), MATCH(ORDERS!J$1, products!$A$1:$G$1, 0))</f>
        <v>M</v>
      </c>
      <c r="K10" s="6">
        <f>INDEX(products!$A:$G, MATCH(ORDERS!$D10, products!$A:$A, 0), MATCH(ORDERS!K$1, products!$A$1:$G$1, 0))</f>
        <v>0.5</v>
      </c>
      <c r="L10" s="8">
        <f>INDEX(products!$A:$G, MATCH(ORDERS!$D10, products!$A:$A, 0), MATCH(ORDERS!L$1, products!$A$1:$G$1, 0))</f>
        <v>5.97</v>
      </c>
      <c r="M10" s="8">
        <f t="shared" si="0"/>
        <v>17.91</v>
      </c>
      <c r="N10" t="str" cm="1">
        <f t="array" ref="N10">_xlfn.IFS(I10="Rob", "Robusta", I10="Exc", "Excelsa", I10="Ara", "Arabica", I10="Lib", "Liberica")</f>
        <v>Robusta</v>
      </c>
      <c r="O10" t="str" cm="1">
        <f t="array" ref="O10">_xlfn.IFS(J10="M", "Medium", J10="L", "Light", J10="D", "Dark")</f>
        <v>Medium</v>
      </c>
    </row>
    <row r="11" spans="1:16384" x14ac:dyDescent="0.3">
      <c r="A11" s="2" t="s">
        <v>541</v>
      </c>
      <c r="B11" s="5">
        <v>43713</v>
      </c>
      <c r="C11" s="2" t="s">
        <v>542</v>
      </c>
      <c r="D11" t="s">
        <v>6146</v>
      </c>
      <c r="E11" s="2">
        <v>1</v>
      </c>
      <c r="F11" s="2" t="str">
        <f>_xlfn.XLOOKUP(C11, customers!$A:$A, customers!$B:$B, 0)</f>
        <v>Rodger Raven</v>
      </c>
      <c r="G11" s="2" t="str">
        <f>IF(_xlfn.XLOOKUP(C11, customers!$A:$A, customers!$C:$C, "")="", "", _xlfn.XLOOKUP(C11, customers!$A:$A, customers!$C:$C, ""))</f>
        <v>rraven9@ed.gov</v>
      </c>
      <c r="H11" s="2" t="str">
        <f>_xlfn.XLOOKUP(C11, customers!$A:$A, customers!$G:$G, 0)</f>
        <v>United States</v>
      </c>
      <c r="I11" t="str">
        <f>INDEX(products!$A:$G, MATCH(ORDERS!$D11, products!$A:$A, 0), MATCH(ORDERS!I$1, products!$A$1:$G$1, 0))</f>
        <v>Rob</v>
      </c>
      <c r="J11" t="str">
        <f>INDEX(products!$A:$G, MATCH(ORDERS!$D11, products!$A:$A, 0), MATCH(ORDERS!J$1, products!$A$1:$G$1, 0))</f>
        <v>M</v>
      </c>
      <c r="K11" s="6">
        <f>INDEX(products!$A:$G, MATCH(ORDERS!$D11, products!$A:$A, 0), MATCH(ORDERS!K$1, products!$A$1:$G$1, 0))</f>
        <v>0.5</v>
      </c>
      <c r="L11" s="8">
        <f>INDEX(products!$A:$G, MATCH(ORDERS!$D11, products!$A:$A, 0), MATCH(ORDERS!L$1, products!$A$1:$G$1, 0))</f>
        <v>5.97</v>
      </c>
      <c r="M11" s="8">
        <f t="shared" si="0"/>
        <v>5.97</v>
      </c>
      <c r="N11" t="str" cm="1">
        <f t="array" ref="N11">_xlfn.IFS(I11="Rob", "Robusta", I11="Exc", "Excelsa", I11="Ara", "Arabica", I11="Lib", "Liberica")</f>
        <v>Robusta</v>
      </c>
      <c r="O11" t="str" cm="1">
        <f t="array" ref="O11">_xlfn.IFS(J11="M", "Medium", J11="L", "Light", J11="D", "Dark")</f>
        <v>Medium</v>
      </c>
    </row>
    <row r="12" spans="1:16384" x14ac:dyDescent="0.3">
      <c r="A12" s="2" t="s">
        <v>547</v>
      </c>
      <c r="B12" s="5">
        <v>44263</v>
      </c>
      <c r="C12" s="2" t="s">
        <v>548</v>
      </c>
      <c r="D12" t="s">
        <v>6147</v>
      </c>
      <c r="E12" s="2">
        <v>4</v>
      </c>
      <c r="F12" s="2" t="str">
        <f>_xlfn.XLOOKUP(C12, customers!$A:$A, customers!$B:$B, 0)</f>
        <v>Ferrell Ferber</v>
      </c>
      <c r="G12" s="2" t="str">
        <f>IF(_xlfn.XLOOKUP(C12, customers!$A:$A, customers!$C:$C, "")="", "", _xlfn.XLOOKUP(C12, customers!$A:$A, customers!$C:$C, ""))</f>
        <v>fferbera@businesswire.com</v>
      </c>
      <c r="H12" s="2" t="str">
        <f>_xlfn.XLOOKUP(C12, customers!$A:$A, customers!$G:$G, 0)</f>
        <v>United States</v>
      </c>
      <c r="I12" t="str">
        <f>INDEX(products!$A:$G, MATCH(ORDERS!$D12, products!$A:$A, 0), MATCH(ORDERS!I$1, products!$A$1:$G$1, 0))</f>
        <v>Ara</v>
      </c>
      <c r="J12" t="str">
        <f>INDEX(products!$A:$G, MATCH(ORDERS!$D12, products!$A:$A, 0), MATCH(ORDERS!J$1, products!$A$1:$G$1, 0))</f>
        <v>D</v>
      </c>
      <c r="K12" s="6">
        <f>INDEX(products!$A:$G, MATCH(ORDERS!$D12, products!$A:$A, 0), MATCH(ORDERS!K$1, products!$A$1:$G$1, 0))</f>
        <v>1</v>
      </c>
      <c r="L12" s="8">
        <f>INDEX(products!$A:$G, MATCH(ORDERS!$D12, products!$A:$A, 0), MATCH(ORDERS!L$1, products!$A$1:$G$1, 0))</f>
        <v>9.9499999999999993</v>
      </c>
      <c r="M12" s="8">
        <f t="shared" si="0"/>
        <v>39.799999999999997</v>
      </c>
      <c r="N12" t="str" cm="1">
        <f t="array" ref="N12">_xlfn.IFS(I12="Rob", "Robusta", I12="Exc", "Excelsa", I12="Ara", "Arabica", I12="Lib", "Liberica")</f>
        <v>Arabica</v>
      </c>
      <c r="O12" t="str" cm="1">
        <f t="array" ref="O12">_xlfn.IFS(J12="M", "Medium", J12="L", "Light", J12="D", "Dark")</f>
        <v>Dark</v>
      </c>
    </row>
    <row r="13" spans="1:16384" x14ac:dyDescent="0.3">
      <c r="A13" s="2" t="s">
        <v>553</v>
      </c>
      <c r="B13" s="5">
        <v>44132</v>
      </c>
      <c r="C13" s="2" t="s">
        <v>554</v>
      </c>
      <c r="D13" t="s">
        <v>6148</v>
      </c>
      <c r="E13" s="2">
        <v>5</v>
      </c>
      <c r="F13" s="2" t="str">
        <f>_xlfn.XLOOKUP(C13, customers!$A:$A, customers!$B:$B, 0)</f>
        <v>Duky Phizackerly</v>
      </c>
      <c r="G13" s="2" t="str">
        <f>IF(_xlfn.XLOOKUP(C13, customers!$A:$A, customers!$C:$C, "")="", "", _xlfn.XLOOKUP(C13, customers!$A:$A, customers!$C:$C, ""))</f>
        <v>dphizackerlyb@utexas.edu</v>
      </c>
      <c r="H13" s="2" t="str">
        <f>_xlfn.XLOOKUP(C13, customers!$A:$A, customers!$G:$G, 0)</f>
        <v>United States</v>
      </c>
      <c r="I13" t="str">
        <f>INDEX(products!$A:$G, MATCH(ORDERS!$D13, products!$A:$A, 0), MATCH(ORDERS!I$1, products!$A$1:$G$1, 0))</f>
        <v>Exc</v>
      </c>
      <c r="J13" t="str">
        <f>INDEX(products!$A:$G, MATCH(ORDERS!$D13, products!$A:$A, 0), MATCH(ORDERS!J$1, products!$A$1:$G$1, 0))</f>
        <v>L</v>
      </c>
      <c r="K13" s="6">
        <f>INDEX(products!$A:$G, MATCH(ORDERS!$D13, products!$A:$A, 0), MATCH(ORDERS!K$1, products!$A$1:$G$1, 0))</f>
        <v>2.5</v>
      </c>
      <c r="L13" s="8">
        <f>INDEX(products!$A:$G, MATCH(ORDERS!$D13, products!$A:$A, 0), MATCH(ORDERS!L$1, products!$A$1:$G$1, 0))</f>
        <v>34.154999999999994</v>
      </c>
      <c r="M13" s="8">
        <f t="shared" si="0"/>
        <v>170.77499999999998</v>
      </c>
      <c r="N13" t="str" cm="1">
        <f t="array" ref="N13">_xlfn.IFS(I13="Rob", "Robusta", I13="Exc", "Excelsa", I13="Ara", "Arabica", I13="Lib", "Liberica")</f>
        <v>Excelsa</v>
      </c>
      <c r="O13" t="str" cm="1">
        <f t="array" ref="O13">_xlfn.IFS(J13="M", "Medium", J13="L", "Light", J13="D", "Dark")</f>
        <v>Light</v>
      </c>
    </row>
    <row r="14" spans="1:16384" x14ac:dyDescent="0.3">
      <c r="A14" s="2" t="s">
        <v>559</v>
      </c>
      <c r="B14" s="5">
        <v>44744</v>
      </c>
      <c r="C14" s="2" t="s">
        <v>560</v>
      </c>
      <c r="D14" t="s">
        <v>6138</v>
      </c>
      <c r="E14" s="2">
        <v>5</v>
      </c>
      <c r="F14" s="2" t="str">
        <f>_xlfn.XLOOKUP(C14, customers!$A:$A, customers!$B:$B, 0)</f>
        <v>Rosaleen Scholar</v>
      </c>
      <c r="G14" s="2" t="str">
        <f>IF(_xlfn.XLOOKUP(C14, customers!$A:$A, customers!$C:$C, "")="", "", _xlfn.XLOOKUP(C14, customers!$A:$A, customers!$C:$C, ""))</f>
        <v>rscholarc@nyu.edu</v>
      </c>
      <c r="H14" s="2" t="str">
        <f>_xlfn.XLOOKUP(C14, customers!$A:$A, customers!$G:$G, 0)</f>
        <v>United States</v>
      </c>
      <c r="I14" t="str">
        <f>INDEX(products!$A:$G, MATCH(ORDERS!$D14, products!$A:$A, 0), MATCH(ORDERS!I$1, products!$A$1:$G$1, 0))</f>
        <v>Rob</v>
      </c>
      <c r="J14" t="str">
        <f>INDEX(products!$A:$G, MATCH(ORDERS!$D14, products!$A:$A, 0), MATCH(ORDERS!J$1, products!$A$1:$G$1, 0))</f>
        <v>M</v>
      </c>
      <c r="K14" s="6">
        <f>INDEX(products!$A:$G, MATCH(ORDERS!$D14, products!$A:$A, 0), MATCH(ORDERS!K$1, products!$A$1:$G$1, 0))</f>
        <v>1</v>
      </c>
      <c r="L14" s="8">
        <f>INDEX(products!$A:$G, MATCH(ORDERS!$D14, products!$A:$A, 0), MATCH(ORDERS!L$1, products!$A$1:$G$1, 0))</f>
        <v>9.9499999999999993</v>
      </c>
      <c r="M14" s="8">
        <f t="shared" si="0"/>
        <v>49.75</v>
      </c>
      <c r="N14" t="str" cm="1">
        <f t="array" ref="N14">_xlfn.IFS(I14="Rob", "Robusta", I14="Exc", "Excelsa", I14="Ara", "Arabica", I14="Lib", "Liberica")</f>
        <v>Robusta</v>
      </c>
      <c r="O14" t="str" cm="1">
        <f t="array" ref="O14">_xlfn.IFS(J14="M", "Medium", J14="L", "Light", J14="D", "Dark")</f>
        <v>Medium</v>
      </c>
    </row>
    <row r="15" spans="1:16384" x14ac:dyDescent="0.3">
      <c r="A15" s="2" t="s">
        <v>565</v>
      </c>
      <c r="B15" s="5">
        <v>43973</v>
      </c>
      <c r="C15" s="2" t="s">
        <v>566</v>
      </c>
      <c r="D15" t="s">
        <v>6149</v>
      </c>
      <c r="E15" s="2">
        <v>2</v>
      </c>
      <c r="F15" s="2" t="str">
        <f>_xlfn.XLOOKUP(C15, customers!$A:$A, customers!$B:$B, 0)</f>
        <v>Terence Vanyutin</v>
      </c>
      <c r="G15" s="2" t="str">
        <f>IF(_xlfn.XLOOKUP(C15, customers!$A:$A, customers!$C:$C, "")="", "", _xlfn.XLOOKUP(C15, customers!$A:$A, customers!$C:$C, ""))</f>
        <v>tvanyutind@wix.com</v>
      </c>
      <c r="H15" s="2" t="str">
        <f>_xlfn.XLOOKUP(C15, customers!$A:$A, customers!$G:$G, 0)</f>
        <v>United States</v>
      </c>
      <c r="I15" t="str">
        <f>INDEX(products!$A:$G, MATCH(ORDERS!$D15, products!$A:$A, 0), MATCH(ORDERS!I$1, products!$A$1:$G$1, 0))</f>
        <v>Rob</v>
      </c>
      <c r="J15" t="str">
        <f>INDEX(products!$A:$G, MATCH(ORDERS!$D15, products!$A:$A, 0), MATCH(ORDERS!J$1, products!$A$1:$G$1, 0))</f>
        <v>D</v>
      </c>
      <c r="K15" s="6">
        <f>INDEX(products!$A:$G, MATCH(ORDERS!$D15, products!$A:$A, 0), MATCH(ORDERS!K$1, products!$A$1:$G$1, 0))</f>
        <v>2.5</v>
      </c>
      <c r="L15" s="8">
        <f>INDEX(products!$A:$G, MATCH(ORDERS!$D15, products!$A:$A, 0), MATCH(ORDERS!L$1, products!$A$1:$G$1, 0))</f>
        <v>20.584999999999997</v>
      </c>
      <c r="M15" s="8">
        <f t="shared" si="0"/>
        <v>41.169999999999995</v>
      </c>
      <c r="N15" t="str" cm="1">
        <f t="array" ref="N15">_xlfn.IFS(I15="Rob", "Robusta", I15="Exc", "Excelsa", I15="Ara", "Arabica", I15="Lib", "Liberica")</f>
        <v>Robusta</v>
      </c>
      <c r="O15" t="str" cm="1">
        <f t="array" ref="O15">_xlfn.IFS(J15="M", "Medium", J15="L", "Light", J15="D", "Dark")</f>
        <v>Dark</v>
      </c>
    </row>
    <row r="16" spans="1:16384" x14ac:dyDescent="0.3">
      <c r="A16" s="2" t="s">
        <v>570</v>
      </c>
      <c r="B16" s="5">
        <v>44656</v>
      </c>
      <c r="C16" s="2" t="s">
        <v>571</v>
      </c>
      <c r="D16" t="s">
        <v>6150</v>
      </c>
      <c r="E16" s="2">
        <v>3</v>
      </c>
      <c r="F16" s="2" t="str">
        <f>_xlfn.XLOOKUP(C16, customers!$A:$A, customers!$B:$B, 0)</f>
        <v>Patrice Trobe</v>
      </c>
      <c r="G16" s="2" t="str">
        <f>IF(_xlfn.XLOOKUP(C16, customers!$A:$A, customers!$C:$C, "")="", "", _xlfn.XLOOKUP(C16, customers!$A:$A, customers!$C:$C, ""))</f>
        <v>ptrobee@wunderground.com</v>
      </c>
      <c r="H16" s="2" t="str">
        <f>_xlfn.XLOOKUP(C16, customers!$A:$A, customers!$G:$G, 0)</f>
        <v>United States</v>
      </c>
      <c r="I16" t="str">
        <f>INDEX(products!$A:$G, MATCH(ORDERS!$D16, products!$A:$A, 0), MATCH(ORDERS!I$1, products!$A$1:$G$1, 0))</f>
        <v>Lib</v>
      </c>
      <c r="J16" t="str">
        <f>INDEX(products!$A:$G, MATCH(ORDERS!$D16, products!$A:$A, 0), MATCH(ORDERS!J$1, products!$A$1:$G$1, 0))</f>
        <v>D</v>
      </c>
      <c r="K16" s="6">
        <f>INDEX(products!$A:$G, MATCH(ORDERS!$D16, products!$A:$A, 0), MATCH(ORDERS!K$1, products!$A$1:$G$1, 0))</f>
        <v>0.2</v>
      </c>
      <c r="L16" s="8">
        <f>INDEX(products!$A:$G, MATCH(ORDERS!$D16, products!$A:$A, 0), MATCH(ORDERS!L$1, products!$A$1:$G$1, 0))</f>
        <v>3.8849999999999998</v>
      </c>
      <c r="M16" s="8">
        <f t="shared" si="0"/>
        <v>11.654999999999999</v>
      </c>
      <c r="N16" t="str" cm="1">
        <f t="array" ref="N16">_xlfn.IFS(I16="Rob", "Robusta", I16="Exc", "Excelsa", I16="Ara", "Arabica", I16="Lib", "Liberica")</f>
        <v>Liberica</v>
      </c>
      <c r="O16" t="str" cm="1">
        <f t="array" ref="O16">_xlfn.IFS(J16="M", "Medium", J16="L", "Light", J16="D", "Dark")</f>
        <v>Dark</v>
      </c>
    </row>
    <row r="17" spans="1:15" x14ac:dyDescent="0.3">
      <c r="A17" s="2" t="s">
        <v>576</v>
      </c>
      <c r="B17" s="5">
        <v>44719</v>
      </c>
      <c r="C17" s="2" t="s">
        <v>577</v>
      </c>
      <c r="D17" t="s">
        <v>6151</v>
      </c>
      <c r="E17" s="2">
        <v>5</v>
      </c>
      <c r="F17" s="2" t="str">
        <f>_xlfn.XLOOKUP(C17, customers!$A:$A, customers!$B:$B, 0)</f>
        <v>Llywellyn Oscroft</v>
      </c>
      <c r="G17" s="2" t="str">
        <f>IF(_xlfn.XLOOKUP(C17, customers!$A:$A, customers!$C:$C, "")="", "", _xlfn.XLOOKUP(C17, customers!$A:$A, customers!$C:$C, ""))</f>
        <v>loscroftf@ebay.co.uk</v>
      </c>
      <c r="H17" s="2" t="str">
        <f>_xlfn.XLOOKUP(C17, customers!$A:$A, customers!$G:$G, 0)</f>
        <v>United States</v>
      </c>
      <c r="I17" t="str">
        <f>INDEX(products!$A:$G, MATCH(ORDERS!$D17, products!$A:$A, 0), MATCH(ORDERS!I$1, products!$A$1:$G$1, 0))</f>
        <v>Rob</v>
      </c>
      <c r="J17" t="str">
        <f>INDEX(products!$A:$G, MATCH(ORDERS!$D17, products!$A:$A, 0), MATCH(ORDERS!J$1, products!$A$1:$G$1, 0))</f>
        <v>M</v>
      </c>
      <c r="K17" s="6">
        <f>INDEX(products!$A:$G, MATCH(ORDERS!$D17, products!$A:$A, 0), MATCH(ORDERS!K$1, products!$A$1:$G$1, 0))</f>
        <v>2.5</v>
      </c>
      <c r="L17" s="8">
        <f>INDEX(products!$A:$G, MATCH(ORDERS!$D17, products!$A:$A, 0), MATCH(ORDERS!L$1, products!$A$1:$G$1, 0))</f>
        <v>22.884999999999998</v>
      </c>
      <c r="M17" s="8">
        <f t="shared" si="0"/>
        <v>114.42499999999998</v>
      </c>
      <c r="N17" t="str" cm="1">
        <f t="array" ref="N17">_xlfn.IFS(I17="Rob", "Robusta", I17="Exc", "Excelsa", I17="Ara", "Arabica", I17="Lib", "Liberica")</f>
        <v>Robusta</v>
      </c>
      <c r="O17" t="str" cm="1">
        <f t="array" ref="O17">_xlfn.IFS(J17="M", "Medium", J17="L", "Light", J17="D", "Dark")</f>
        <v>Medium</v>
      </c>
    </row>
    <row r="18" spans="1:15" x14ac:dyDescent="0.3">
      <c r="A18" s="2" t="s">
        <v>581</v>
      </c>
      <c r="B18" s="5">
        <v>43544</v>
      </c>
      <c r="C18" s="2" t="s">
        <v>582</v>
      </c>
      <c r="D18" t="s">
        <v>6152</v>
      </c>
      <c r="E18" s="2">
        <v>6</v>
      </c>
      <c r="F18" s="2" t="str">
        <f>_xlfn.XLOOKUP(C18, customers!$A:$A, customers!$B:$B, 0)</f>
        <v>Minni Alabaster</v>
      </c>
      <c r="G18" s="2" t="str">
        <f>IF(_xlfn.XLOOKUP(C18, customers!$A:$A, customers!$C:$C, "")="", "", _xlfn.XLOOKUP(C18, customers!$A:$A, customers!$C:$C, ""))</f>
        <v>malabasterg@hexun.com</v>
      </c>
      <c r="H18" s="2" t="str">
        <f>_xlfn.XLOOKUP(C18, customers!$A:$A, customers!$G:$G, 0)</f>
        <v>United States</v>
      </c>
      <c r="I18" t="str">
        <f>INDEX(products!$A:$G, MATCH(ORDERS!$D18, products!$A:$A, 0), MATCH(ORDERS!I$1, products!$A$1:$G$1, 0))</f>
        <v>Ara</v>
      </c>
      <c r="J18" t="str">
        <f>INDEX(products!$A:$G, MATCH(ORDERS!$D18, products!$A:$A, 0), MATCH(ORDERS!J$1, products!$A$1:$G$1, 0))</f>
        <v>M</v>
      </c>
      <c r="K18" s="6">
        <f>INDEX(products!$A:$G, MATCH(ORDERS!$D18, products!$A:$A, 0), MATCH(ORDERS!K$1, products!$A$1:$G$1, 0))</f>
        <v>0.2</v>
      </c>
      <c r="L18" s="8">
        <f>INDEX(products!$A:$G, MATCH(ORDERS!$D18, products!$A:$A, 0), MATCH(ORDERS!L$1, products!$A$1:$G$1, 0))</f>
        <v>3.375</v>
      </c>
      <c r="M18" s="8">
        <f t="shared" si="0"/>
        <v>20.25</v>
      </c>
      <c r="N18" t="str" cm="1">
        <f t="array" ref="N18">_xlfn.IFS(I18="Rob", "Robusta", I18="Exc", "Excelsa", I18="Ara", "Arabica", I18="Lib", "Liberica")</f>
        <v>Arabica</v>
      </c>
      <c r="O18" t="str" cm="1">
        <f t="array" ref="O18">_xlfn.IFS(J18="M", "Medium", J18="L", "Light", J18="D", "Dark")</f>
        <v>Medium</v>
      </c>
    </row>
    <row r="19" spans="1:15" x14ac:dyDescent="0.3">
      <c r="A19" s="2" t="s">
        <v>587</v>
      </c>
      <c r="B19" s="5">
        <v>43757</v>
      </c>
      <c r="C19" s="2" t="s">
        <v>588</v>
      </c>
      <c r="D19" t="s">
        <v>6140</v>
      </c>
      <c r="E19" s="2">
        <v>6</v>
      </c>
      <c r="F19" s="2" t="str">
        <f>_xlfn.XLOOKUP(C19, customers!$A:$A, customers!$B:$B, 0)</f>
        <v>Rhianon Broxup</v>
      </c>
      <c r="G19" s="2" t="str">
        <f>IF(_xlfn.XLOOKUP(C19, customers!$A:$A, customers!$C:$C, "")="", "", _xlfn.XLOOKUP(C19, customers!$A:$A, customers!$C:$C, ""))</f>
        <v>rbroxuph@jimdo.com</v>
      </c>
      <c r="H19" s="2" t="str">
        <f>_xlfn.XLOOKUP(C19, customers!$A:$A, customers!$G:$G, 0)</f>
        <v>United States</v>
      </c>
      <c r="I19" t="str">
        <f>INDEX(products!$A:$G, MATCH(ORDERS!$D19, products!$A:$A, 0), MATCH(ORDERS!I$1, products!$A$1:$G$1, 0))</f>
        <v>Ara</v>
      </c>
      <c r="J19" t="str">
        <f>INDEX(products!$A:$G, MATCH(ORDERS!$D19, products!$A:$A, 0), MATCH(ORDERS!J$1, products!$A$1:$G$1, 0))</f>
        <v>L</v>
      </c>
      <c r="K19" s="6">
        <f>INDEX(products!$A:$G, MATCH(ORDERS!$D19, products!$A:$A, 0), MATCH(ORDERS!K$1, products!$A$1:$G$1, 0))</f>
        <v>1</v>
      </c>
      <c r="L19" s="8">
        <f>INDEX(products!$A:$G, MATCH(ORDERS!$D19, products!$A:$A, 0), MATCH(ORDERS!L$1, products!$A$1:$G$1, 0))</f>
        <v>12.95</v>
      </c>
      <c r="M19" s="8">
        <f t="shared" si="0"/>
        <v>77.699999999999989</v>
      </c>
      <c r="N19" t="str" cm="1">
        <f t="array" ref="N19">_xlfn.IFS(I19="Rob", "Robusta", I19="Exc", "Excelsa", I19="Ara", "Arabica", I19="Lib", "Liberica")</f>
        <v>Arabica</v>
      </c>
      <c r="O19" t="str" cm="1">
        <f t="array" ref="O19">_xlfn.IFS(J19="M", "Medium", J19="L", "Light", J19="D", "Dark")</f>
        <v>Light</v>
      </c>
    </row>
    <row r="20" spans="1:15" x14ac:dyDescent="0.3">
      <c r="A20" s="2" t="s">
        <v>593</v>
      </c>
      <c r="B20" s="5">
        <v>43629</v>
      </c>
      <c r="C20" s="2" t="s">
        <v>594</v>
      </c>
      <c r="D20" t="s">
        <v>6149</v>
      </c>
      <c r="E20" s="2">
        <v>4</v>
      </c>
      <c r="F20" s="2" t="str">
        <f>_xlfn.XLOOKUP(C20, customers!$A:$A, customers!$B:$B, 0)</f>
        <v>Pall Redford</v>
      </c>
      <c r="G20" s="2" t="str">
        <f>IF(_xlfn.XLOOKUP(C20, customers!$A:$A, customers!$C:$C, "")="", "", _xlfn.XLOOKUP(C20, customers!$A:$A, customers!$C:$C, ""))</f>
        <v>predfordi@ow.ly</v>
      </c>
      <c r="H20" s="2" t="str">
        <f>_xlfn.XLOOKUP(C20, customers!$A:$A, customers!$G:$G, 0)</f>
        <v>Ireland</v>
      </c>
      <c r="I20" t="str">
        <f>INDEX(products!$A:$G, MATCH(ORDERS!$D20, products!$A:$A, 0), MATCH(ORDERS!I$1, products!$A$1:$G$1, 0))</f>
        <v>Rob</v>
      </c>
      <c r="J20" t="str">
        <f>INDEX(products!$A:$G, MATCH(ORDERS!$D20, products!$A:$A, 0), MATCH(ORDERS!J$1, products!$A$1:$G$1, 0))</f>
        <v>D</v>
      </c>
      <c r="K20" s="6">
        <f>INDEX(products!$A:$G, MATCH(ORDERS!$D20, products!$A:$A, 0), MATCH(ORDERS!K$1, products!$A$1:$G$1, 0))</f>
        <v>2.5</v>
      </c>
      <c r="L20" s="8">
        <f>INDEX(products!$A:$G, MATCH(ORDERS!$D20, products!$A:$A, 0), MATCH(ORDERS!L$1, products!$A$1:$G$1, 0))</f>
        <v>20.584999999999997</v>
      </c>
      <c r="M20" s="8">
        <f t="shared" si="0"/>
        <v>82.339999999999989</v>
      </c>
      <c r="N20" t="str" cm="1">
        <f t="array" ref="N20">_xlfn.IFS(I20="Rob", "Robusta", I20="Exc", "Excelsa", I20="Ara", "Arabica", I20="Lib", "Liberica")</f>
        <v>Robusta</v>
      </c>
      <c r="O20" t="str" cm="1">
        <f t="array" ref="O20">_xlfn.IFS(J20="M", "Medium", J20="L", "Light", J20="D", "Dark")</f>
        <v>Dark</v>
      </c>
    </row>
    <row r="21" spans="1:15" x14ac:dyDescent="0.3">
      <c r="A21" s="2" t="s">
        <v>598</v>
      </c>
      <c r="B21" s="5">
        <v>44169</v>
      </c>
      <c r="C21" s="2" t="s">
        <v>599</v>
      </c>
      <c r="D21" t="s">
        <v>6152</v>
      </c>
      <c r="E21" s="2">
        <v>5</v>
      </c>
      <c r="F21" s="2" t="str">
        <f>_xlfn.XLOOKUP(C21, customers!$A:$A, customers!$B:$B, 0)</f>
        <v>Aurea Corradino</v>
      </c>
      <c r="G21" s="2" t="str">
        <f>IF(_xlfn.XLOOKUP(C21, customers!$A:$A, customers!$C:$C, "")="", "", _xlfn.XLOOKUP(C21, customers!$A:$A, customers!$C:$C, ""))</f>
        <v>acorradinoj@harvard.edu</v>
      </c>
      <c r="H21" s="2" t="str">
        <f>_xlfn.XLOOKUP(C21, customers!$A:$A, customers!$G:$G, 0)</f>
        <v>United States</v>
      </c>
      <c r="I21" t="str">
        <f>INDEX(products!$A:$G, MATCH(ORDERS!$D21, products!$A:$A, 0), MATCH(ORDERS!I$1, products!$A$1:$G$1, 0))</f>
        <v>Ara</v>
      </c>
      <c r="J21" t="str">
        <f>INDEX(products!$A:$G, MATCH(ORDERS!$D21, products!$A:$A, 0), MATCH(ORDERS!J$1, products!$A$1:$G$1, 0))</f>
        <v>M</v>
      </c>
      <c r="K21" s="6">
        <f>INDEX(products!$A:$G, MATCH(ORDERS!$D21, products!$A:$A, 0), MATCH(ORDERS!K$1, products!$A$1:$G$1, 0))</f>
        <v>0.2</v>
      </c>
      <c r="L21" s="8">
        <f>INDEX(products!$A:$G, MATCH(ORDERS!$D21, products!$A:$A, 0), MATCH(ORDERS!L$1, products!$A$1:$G$1, 0))</f>
        <v>3.375</v>
      </c>
      <c r="M21" s="8">
        <f t="shared" si="0"/>
        <v>16.875</v>
      </c>
      <c r="N21" t="str" cm="1">
        <f t="array" ref="N21">_xlfn.IFS(I21="Rob", "Robusta", I21="Exc", "Excelsa", I21="Ara", "Arabica", I21="Lib", "Liberica")</f>
        <v>Arabica</v>
      </c>
      <c r="O21" t="str" cm="1">
        <f t="array" ref="O21">_xlfn.IFS(J21="M", "Medium", J21="L", "Light", J21="D", "Dark")</f>
        <v>Medium</v>
      </c>
    </row>
    <row r="22" spans="1:15" x14ac:dyDescent="0.3">
      <c r="A22" s="2" t="s">
        <v>598</v>
      </c>
      <c r="B22" s="5">
        <v>44169</v>
      </c>
      <c r="C22" s="2" t="s">
        <v>599</v>
      </c>
      <c r="D22" t="s">
        <v>6153</v>
      </c>
      <c r="E22" s="2">
        <v>4</v>
      </c>
      <c r="F22" s="2" t="str">
        <f>_xlfn.XLOOKUP(C22, customers!$A:$A, customers!$B:$B, 0)</f>
        <v>Aurea Corradino</v>
      </c>
      <c r="G22" s="2" t="str">
        <f>IF(_xlfn.XLOOKUP(C22, customers!$A:$A, customers!$C:$C, "")="", "", _xlfn.XLOOKUP(C22, customers!$A:$A, customers!$C:$C, ""))</f>
        <v>acorradinoj@harvard.edu</v>
      </c>
      <c r="H22" s="2" t="str">
        <f>_xlfn.XLOOKUP(C22, customers!$A:$A, customers!$G:$G, 0)</f>
        <v>United States</v>
      </c>
      <c r="I22" t="str">
        <f>INDEX(products!$A:$G, MATCH(ORDERS!$D22, products!$A:$A, 0), MATCH(ORDERS!I$1, products!$A$1:$G$1, 0))</f>
        <v>Exc</v>
      </c>
      <c r="J22" t="str">
        <f>INDEX(products!$A:$G, MATCH(ORDERS!$D22, products!$A:$A, 0), MATCH(ORDERS!J$1, products!$A$1:$G$1, 0))</f>
        <v>D</v>
      </c>
      <c r="K22" s="6">
        <f>INDEX(products!$A:$G, MATCH(ORDERS!$D22, products!$A:$A, 0), MATCH(ORDERS!K$1, products!$A$1:$G$1, 0))</f>
        <v>0.2</v>
      </c>
      <c r="L22" s="8">
        <f>INDEX(products!$A:$G, MATCH(ORDERS!$D22, products!$A:$A, 0), MATCH(ORDERS!L$1, products!$A$1:$G$1, 0))</f>
        <v>3.645</v>
      </c>
      <c r="M22" s="8">
        <f t="shared" si="0"/>
        <v>14.58</v>
      </c>
      <c r="N22" t="str" cm="1">
        <f t="array" ref="N22">_xlfn.IFS(I22="Rob", "Robusta", I22="Exc", "Excelsa", I22="Ara", "Arabica", I22="Lib", "Liberica")</f>
        <v>Excelsa</v>
      </c>
      <c r="O22" t="str" cm="1">
        <f t="array" ref="O22">_xlfn.IFS(J22="M", "Medium", J22="L", "Light", J22="D", "Dark")</f>
        <v>Dark</v>
      </c>
    </row>
    <row r="23" spans="1:15" x14ac:dyDescent="0.3">
      <c r="A23" s="2" t="s">
        <v>608</v>
      </c>
      <c r="B23" s="5">
        <v>44169</v>
      </c>
      <c r="C23" s="2" t="s">
        <v>609</v>
      </c>
      <c r="D23" t="s">
        <v>6154</v>
      </c>
      <c r="E23" s="2">
        <v>6</v>
      </c>
      <c r="F23" s="2" t="str">
        <f>_xlfn.XLOOKUP(C23, customers!$A:$A, customers!$B:$B, 0)</f>
        <v>Avrit Davidowsky</v>
      </c>
      <c r="G23" s="2" t="str">
        <f>IF(_xlfn.XLOOKUP(C23, customers!$A:$A, customers!$C:$C, "")="", "", _xlfn.XLOOKUP(C23, customers!$A:$A, customers!$C:$C, ""))</f>
        <v>adavidowskyl@netvibes.com</v>
      </c>
      <c r="H23" s="2" t="str">
        <f>_xlfn.XLOOKUP(C23, customers!$A:$A, customers!$G:$G, 0)</f>
        <v>United States</v>
      </c>
      <c r="I23" t="str">
        <f>INDEX(products!$A:$G, MATCH(ORDERS!$D23, products!$A:$A, 0), MATCH(ORDERS!I$1, products!$A$1:$G$1, 0))</f>
        <v>Ara</v>
      </c>
      <c r="J23" t="str">
        <f>INDEX(products!$A:$G, MATCH(ORDERS!$D23, products!$A:$A, 0), MATCH(ORDERS!J$1, products!$A$1:$G$1, 0))</f>
        <v>D</v>
      </c>
      <c r="K23" s="6">
        <f>INDEX(products!$A:$G, MATCH(ORDERS!$D23, products!$A:$A, 0), MATCH(ORDERS!K$1, products!$A$1:$G$1, 0))</f>
        <v>0.2</v>
      </c>
      <c r="L23" s="8">
        <f>INDEX(products!$A:$G, MATCH(ORDERS!$D23, products!$A:$A, 0), MATCH(ORDERS!L$1, products!$A$1:$G$1, 0))</f>
        <v>2.9849999999999999</v>
      </c>
      <c r="M23" s="8">
        <f t="shared" si="0"/>
        <v>17.91</v>
      </c>
      <c r="N23" t="str" cm="1">
        <f t="array" ref="N23">_xlfn.IFS(I23="Rob", "Robusta", I23="Exc", "Excelsa", I23="Ara", "Arabica", I23="Lib", "Liberica")</f>
        <v>Arabica</v>
      </c>
      <c r="O23" t="str" cm="1">
        <f t="array" ref="O23">_xlfn.IFS(J23="M", "Medium", J23="L", "Light", J23="D", "Dark")</f>
        <v>Dark</v>
      </c>
    </row>
    <row r="24" spans="1:15" x14ac:dyDescent="0.3">
      <c r="A24" s="2" t="s">
        <v>614</v>
      </c>
      <c r="B24" s="5">
        <v>44218</v>
      </c>
      <c r="C24" s="2" t="s">
        <v>615</v>
      </c>
      <c r="D24" t="s">
        <v>6151</v>
      </c>
      <c r="E24" s="2">
        <v>4</v>
      </c>
      <c r="F24" s="2" t="str">
        <f>_xlfn.XLOOKUP(C24, customers!$A:$A, customers!$B:$B, 0)</f>
        <v>Annabel Antuk</v>
      </c>
      <c r="G24" s="2" t="str">
        <f>IF(_xlfn.XLOOKUP(C24, customers!$A:$A, customers!$C:$C, "")="", "", _xlfn.XLOOKUP(C24, customers!$A:$A, customers!$C:$C, ""))</f>
        <v>aantukm@kickstarter.com</v>
      </c>
      <c r="H24" s="2" t="str">
        <f>_xlfn.XLOOKUP(C24, customers!$A:$A, customers!$G:$G, 0)</f>
        <v>United States</v>
      </c>
      <c r="I24" t="str">
        <f>INDEX(products!$A:$G, MATCH(ORDERS!$D24, products!$A:$A, 0), MATCH(ORDERS!I$1, products!$A$1:$G$1, 0))</f>
        <v>Rob</v>
      </c>
      <c r="J24" t="str">
        <f>INDEX(products!$A:$G, MATCH(ORDERS!$D24, products!$A:$A, 0), MATCH(ORDERS!J$1, products!$A$1:$G$1, 0))</f>
        <v>M</v>
      </c>
      <c r="K24" s="6">
        <f>INDEX(products!$A:$G, MATCH(ORDERS!$D24, products!$A:$A, 0), MATCH(ORDERS!K$1, products!$A$1:$G$1, 0))</f>
        <v>2.5</v>
      </c>
      <c r="L24" s="8">
        <f>INDEX(products!$A:$G, MATCH(ORDERS!$D24, products!$A:$A, 0), MATCH(ORDERS!L$1, products!$A$1:$G$1, 0))</f>
        <v>22.884999999999998</v>
      </c>
      <c r="M24" s="8">
        <f t="shared" si="0"/>
        <v>91.539999999999992</v>
      </c>
      <c r="N24" t="str" cm="1">
        <f t="array" ref="N24">_xlfn.IFS(I24="Rob", "Robusta", I24="Exc", "Excelsa", I24="Ara", "Arabica", I24="Lib", "Liberica")</f>
        <v>Robusta</v>
      </c>
      <c r="O24" t="str" cm="1">
        <f t="array" ref="O24">_xlfn.IFS(J24="M", "Medium", J24="L", "Light", J24="D", "Dark")</f>
        <v>Medium</v>
      </c>
    </row>
    <row r="25" spans="1:15" x14ac:dyDescent="0.3">
      <c r="A25" s="2" t="s">
        <v>620</v>
      </c>
      <c r="B25" s="5">
        <v>44603</v>
      </c>
      <c r="C25" s="2" t="s">
        <v>621</v>
      </c>
      <c r="D25" t="s">
        <v>6154</v>
      </c>
      <c r="E25" s="2">
        <v>4</v>
      </c>
      <c r="F25" s="2" t="str">
        <f>_xlfn.XLOOKUP(C25, customers!$A:$A, customers!$B:$B, 0)</f>
        <v>Iorgo Kleinert</v>
      </c>
      <c r="G25" s="2" t="str">
        <f>IF(_xlfn.XLOOKUP(C25, customers!$A:$A, customers!$C:$C, "")="", "", _xlfn.XLOOKUP(C25, customers!$A:$A, customers!$C:$C, ""))</f>
        <v>ikleinertn@timesonline.co.uk</v>
      </c>
      <c r="H25" s="2" t="str">
        <f>_xlfn.XLOOKUP(C25, customers!$A:$A, customers!$G:$G, 0)</f>
        <v>United States</v>
      </c>
      <c r="I25" t="str">
        <f>INDEX(products!$A:$G, MATCH(ORDERS!$D25, products!$A:$A, 0), MATCH(ORDERS!I$1, products!$A$1:$G$1, 0))</f>
        <v>Ara</v>
      </c>
      <c r="J25" t="str">
        <f>INDEX(products!$A:$G, MATCH(ORDERS!$D25, products!$A:$A, 0), MATCH(ORDERS!J$1, products!$A$1:$G$1, 0))</f>
        <v>D</v>
      </c>
      <c r="K25" s="6">
        <f>INDEX(products!$A:$G, MATCH(ORDERS!$D25, products!$A:$A, 0), MATCH(ORDERS!K$1, products!$A$1:$G$1, 0))</f>
        <v>0.2</v>
      </c>
      <c r="L25" s="8">
        <f>INDEX(products!$A:$G, MATCH(ORDERS!$D25, products!$A:$A, 0), MATCH(ORDERS!L$1, products!$A$1:$G$1, 0))</f>
        <v>2.9849999999999999</v>
      </c>
      <c r="M25" s="8">
        <f t="shared" si="0"/>
        <v>11.94</v>
      </c>
      <c r="N25" t="str" cm="1">
        <f t="array" ref="N25">_xlfn.IFS(I25="Rob", "Robusta", I25="Exc", "Excelsa", I25="Ara", "Arabica", I25="Lib", "Liberica")</f>
        <v>Arabica</v>
      </c>
      <c r="O25" t="str" cm="1">
        <f t="array" ref="O25">_xlfn.IFS(J25="M", "Medium", J25="L", "Light", J25="D", "Dark")</f>
        <v>Dark</v>
      </c>
    </row>
    <row r="26" spans="1:15" x14ac:dyDescent="0.3">
      <c r="A26" s="2" t="s">
        <v>626</v>
      </c>
      <c r="B26" s="5">
        <v>44454</v>
      </c>
      <c r="C26" s="2" t="s">
        <v>627</v>
      </c>
      <c r="D26" t="s">
        <v>6155</v>
      </c>
      <c r="E26" s="2">
        <v>1</v>
      </c>
      <c r="F26" s="2" t="str">
        <f>_xlfn.XLOOKUP(C26, customers!$A:$A, customers!$B:$B, 0)</f>
        <v>Chrisy Blofeld</v>
      </c>
      <c r="G26" s="2" t="str">
        <f>IF(_xlfn.XLOOKUP(C26, customers!$A:$A, customers!$C:$C, "")="", "", _xlfn.XLOOKUP(C26, customers!$A:$A, customers!$C:$C, ""))</f>
        <v>cblofeldo@amazon.co.uk</v>
      </c>
      <c r="H26" s="2" t="str">
        <f>_xlfn.XLOOKUP(C26, customers!$A:$A, customers!$G:$G, 0)</f>
        <v>United States</v>
      </c>
      <c r="I26" t="str">
        <f>INDEX(products!$A:$G, MATCH(ORDERS!$D26, products!$A:$A, 0), MATCH(ORDERS!I$1, products!$A$1:$G$1, 0))</f>
        <v>Ara</v>
      </c>
      <c r="J26" t="str">
        <f>INDEX(products!$A:$G, MATCH(ORDERS!$D26, products!$A:$A, 0), MATCH(ORDERS!J$1, products!$A$1:$G$1, 0))</f>
        <v>M</v>
      </c>
      <c r="K26" s="6">
        <f>INDEX(products!$A:$G, MATCH(ORDERS!$D26, products!$A:$A, 0), MATCH(ORDERS!K$1, products!$A$1:$G$1, 0))</f>
        <v>1</v>
      </c>
      <c r="L26" s="8">
        <f>INDEX(products!$A:$G, MATCH(ORDERS!$D26, products!$A:$A, 0), MATCH(ORDERS!L$1, products!$A$1:$G$1, 0))</f>
        <v>11.25</v>
      </c>
      <c r="M26" s="8">
        <f t="shared" si="0"/>
        <v>11.25</v>
      </c>
      <c r="N26" t="str" cm="1">
        <f t="array" ref="N26">_xlfn.IFS(I26="Rob", "Robusta", I26="Exc", "Excelsa", I26="Ara", "Arabica", I26="Lib", "Liberica")</f>
        <v>Arabica</v>
      </c>
      <c r="O26" t="str" cm="1">
        <f t="array" ref="O26">_xlfn.IFS(J26="M", "Medium", J26="L", "Light", J26="D", "Dark")</f>
        <v>Medium</v>
      </c>
    </row>
    <row r="27" spans="1:15" x14ac:dyDescent="0.3">
      <c r="A27" s="2" t="s">
        <v>632</v>
      </c>
      <c r="B27" s="5">
        <v>44128</v>
      </c>
      <c r="C27" s="2" t="s">
        <v>633</v>
      </c>
      <c r="D27" t="s">
        <v>6156</v>
      </c>
      <c r="E27" s="2">
        <v>3</v>
      </c>
      <c r="F27" s="2" t="str">
        <f>_xlfn.XLOOKUP(C27, customers!$A:$A, customers!$B:$B, 0)</f>
        <v>Culley Farris</v>
      </c>
      <c r="G27" s="2" t="str">
        <f>IF(_xlfn.XLOOKUP(C27, customers!$A:$A, customers!$C:$C, "")="", "", _xlfn.XLOOKUP(C27, customers!$A:$A, customers!$C:$C, ""))</f>
        <v/>
      </c>
      <c r="H27" s="2" t="str">
        <f>_xlfn.XLOOKUP(C27, customers!$A:$A, customers!$G:$G, 0)</f>
        <v>United States</v>
      </c>
      <c r="I27" t="str">
        <f>INDEX(products!$A:$G, MATCH(ORDERS!$D27, products!$A:$A, 0), MATCH(ORDERS!I$1, products!$A$1:$G$1, 0))</f>
        <v>Exc</v>
      </c>
      <c r="J27" t="str">
        <f>INDEX(products!$A:$G, MATCH(ORDERS!$D27, products!$A:$A, 0), MATCH(ORDERS!J$1, products!$A$1:$G$1, 0))</f>
        <v>M</v>
      </c>
      <c r="K27" s="6">
        <f>INDEX(products!$A:$G, MATCH(ORDERS!$D27, products!$A:$A, 0), MATCH(ORDERS!K$1, products!$A$1:$G$1, 0))</f>
        <v>0.2</v>
      </c>
      <c r="L27" s="8">
        <f>INDEX(products!$A:$G, MATCH(ORDERS!$D27, products!$A:$A, 0), MATCH(ORDERS!L$1, products!$A$1:$G$1, 0))</f>
        <v>4.125</v>
      </c>
      <c r="M27" s="8">
        <f t="shared" si="0"/>
        <v>12.375</v>
      </c>
      <c r="N27" t="str" cm="1">
        <f t="array" ref="N27">_xlfn.IFS(I27="Rob", "Robusta", I27="Exc", "Excelsa", I27="Ara", "Arabica", I27="Lib", "Liberica")</f>
        <v>Excelsa</v>
      </c>
      <c r="O27" t="str" cm="1">
        <f t="array" ref="O27">_xlfn.IFS(J27="M", "Medium", J27="L", "Light", J27="D", "Dark")</f>
        <v>Medium</v>
      </c>
    </row>
    <row r="28" spans="1:15" x14ac:dyDescent="0.3">
      <c r="A28" s="2" t="s">
        <v>637</v>
      </c>
      <c r="B28" s="5">
        <v>43516</v>
      </c>
      <c r="C28" s="2" t="s">
        <v>638</v>
      </c>
      <c r="D28" t="s">
        <v>6157</v>
      </c>
      <c r="E28" s="2">
        <v>4</v>
      </c>
      <c r="F28" s="2" t="str">
        <f>_xlfn.XLOOKUP(C28, customers!$A:$A, customers!$B:$B, 0)</f>
        <v>Selene Shales</v>
      </c>
      <c r="G28" s="2" t="str">
        <f>IF(_xlfn.XLOOKUP(C28, customers!$A:$A, customers!$C:$C, "")="", "", _xlfn.XLOOKUP(C28, customers!$A:$A, customers!$C:$C, ""))</f>
        <v>sshalesq@umich.edu</v>
      </c>
      <c r="H28" s="2" t="str">
        <f>_xlfn.XLOOKUP(C28, customers!$A:$A, customers!$G:$G, 0)</f>
        <v>United States</v>
      </c>
      <c r="I28" t="str">
        <f>INDEX(products!$A:$G, MATCH(ORDERS!$D28, products!$A:$A, 0), MATCH(ORDERS!I$1, products!$A$1:$G$1, 0))</f>
        <v>Ara</v>
      </c>
      <c r="J28" t="str">
        <f>INDEX(products!$A:$G, MATCH(ORDERS!$D28, products!$A:$A, 0), MATCH(ORDERS!J$1, products!$A$1:$G$1, 0))</f>
        <v>M</v>
      </c>
      <c r="K28" s="6">
        <f>INDEX(products!$A:$G, MATCH(ORDERS!$D28, products!$A:$A, 0), MATCH(ORDERS!K$1, products!$A$1:$G$1, 0))</f>
        <v>0.5</v>
      </c>
      <c r="L28" s="8">
        <f>INDEX(products!$A:$G, MATCH(ORDERS!$D28, products!$A:$A, 0), MATCH(ORDERS!L$1, products!$A$1:$G$1, 0))</f>
        <v>6.75</v>
      </c>
      <c r="M28" s="8">
        <f t="shared" si="0"/>
        <v>27</v>
      </c>
      <c r="N28" t="str" cm="1">
        <f t="array" ref="N28">_xlfn.IFS(I28="Rob", "Robusta", I28="Exc", "Excelsa", I28="Ara", "Arabica", I28="Lib", "Liberica")</f>
        <v>Arabica</v>
      </c>
      <c r="O28" t="str" cm="1">
        <f t="array" ref="O28">_xlfn.IFS(J28="M", "Medium", J28="L", "Light", J28="D", "Dark")</f>
        <v>Medium</v>
      </c>
    </row>
    <row r="29" spans="1:15" x14ac:dyDescent="0.3">
      <c r="A29" s="2" t="s">
        <v>643</v>
      </c>
      <c r="B29" s="5">
        <v>43746</v>
      </c>
      <c r="C29" s="2" t="s">
        <v>644</v>
      </c>
      <c r="D29" t="s">
        <v>6152</v>
      </c>
      <c r="E29" s="2">
        <v>5</v>
      </c>
      <c r="F29" s="2" t="str">
        <f>_xlfn.XLOOKUP(C29, customers!$A:$A, customers!$B:$B, 0)</f>
        <v>Vivie Danneil</v>
      </c>
      <c r="G29" s="2" t="str">
        <f>IF(_xlfn.XLOOKUP(C29, customers!$A:$A, customers!$C:$C, "")="", "", _xlfn.XLOOKUP(C29, customers!$A:$A, customers!$C:$C, ""))</f>
        <v>vdanneilr@mtv.com</v>
      </c>
      <c r="H29" s="2" t="str">
        <f>_xlfn.XLOOKUP(C29, customers!$A:$A, customers!$G:$G, 0)</f>
        <v>Ireland</v>
      </c>
      <c r="I29" t="str">
        <f>INDEX(products!$A:$G, MATCH(ORDERS!$D29, products!$A:$A, 0), MATCH(ORDERS!I$1, products!$A$1:$G$1, 0))</f>
        <v>Ara</v>
      </c>
      <c r="J29" t="str">
        <f>INDEX(products!$A:$G, MATCH(ORDERS!$D29, products!$A:$A, 0), MATCH(ORDERS!J$1, products!$A$1:$G$1, 0))</f>
        <v>M</v>
      </c>
      <c r="K29" s="6">
        <f>INDEX(products!$A:$G, MATCH(ORDERS!$D29, products!$A:$A, 0), MATCH(ORDERS!K$1, products!$A$1:$G$1, 0))</f>
        <v>0.2</v>
      </c>
      <c r="L29" s="8">
        <f>INDEX(products!$A:$G, MATCH(ORDERS!$D29, products!$A:$A, 0), MATCH(ORDERS!L$1, products!$A$1:$G$1, 0))</f>
        <v>3.375</v>
      </c>
      <c r="M29" s="8">
        <f t="shared" si="0"/>
        <v>16.875</v>
      </c>
      <c r="N29" t="str" cm="1">
        <f t="array" ref="N29">_xlfn.IFS(I29="Rob", "Robusta", I29="Exc", "Excelsa", I29="Ara", "Arabica", I29="Lib", "Liberica")</f>
        <v>Arabica</v>
      </c>
      <c r="O29" t="str" cm="1">
        <f t="array" ref="O29">_xlfn.IFS(J29="M", "Medium", J29="L", "Light", J29="D", "Dark")</f>
        <v>Medium</v>
      </c>
    </row>
    <row r="30" spans="1:15" x14ac:dyDescent="0.3">
      <c r="A30" s="2" t="s">
        <v>649</v>
      </c>
      <c r="B30" s="5">
        <v>44775</v>
      </c>
      <c r="C30" s="2" t="s">
        <v>650</v>
      </c>
      <c r="D30" t="s">
        <v>6158</v>
      </c>
      <c r="E30" s="2">
        <v>3</v>
      </c>
      <c r="F30" s="2" t="str">
        <f>_xlfn.XLOOKUP(C30, customers!$A:$A, customers!$B:$B, 0)</f>
        <v>Theresita Newbury</v>
      </c>
      <c r="G30" s="2" t="str">
        <f>IF(_xlfn.XLOOKUP(C30, customers!$A:$A, customers!$C:$C, "")="", "", _xlfn.XLOOKUP(C30, customers!$A:$A, customers!$C:$C, ""))</f>
        <v>tnewburys@usda.gov</v>
      </c>
      <c r="H30" s="2" t="str">
        <f>_xlfn.XLOOKUP(C30, customers!$A:$A, customers!$G:$G, 0)</f>
        <v>Ireland</v>
      </c>
      <c r="I30" t="str">
        <f>INDEX(products!$A:$G, MATCH(ORDERS!$D30, products!$A:$A, 0), MATCH(ORDERS!I$1, products!$A$1:$G$1, 0))</f>
        <v>Ara</v>
      </c>
      <c r="J30" t="str">
        <f>INDEX(products!$A:$G, MATCH(ORDERS!$D30, products!$A:$A, 0), MATCH(ORDERS!J$1, products!$A$1:$G$1, 0))</f>
        <v>D</v>
      </c>
      <c r="K30" s="6">
        <f>INDEX(products!$A:$G, MATCH(ORDERS!$D30, products!$A:$A, 0), MATCH(ORDERS!K$1, products!$A$1:$G$1, 0))</f>
        <v>0.5</v>
      </c>
      <c r="L30" s="8">
        <f>INDEX(products!$A:$G, MATCH(ORDERS!$D30, products!$A:$A, 0), MATCH(ORDERS!L$1, products!$A$1:$G$1, 0))</f>
        <v>5.97</v>
      </c>
      <c r="M30" s="8">
        <f t="shared" si="0"/>
        <v>17.91</v>
      </c>
      <c r="N30" t="str" cm="1">
        <f t="array" ref="N30">_xlfn.IFS(I30="Rob", "Robusta", I30="Exc", "Excelsa", I30="Ara", "Arabica", I30="Lib", "Liberica")</f>
        <v>Arabica</v>
      </c>
      <c r="O30" t="str" cm="1">
        <f t="array" ref="O30">_xlfn.IFS(J30="M", "Medium", J30="L", "Light", J30="D", "Dark")</f>
        <v>Dark</v>
      </c>
    </row>
    <row r="31" spans="1:15" x14ac:dyDescent="0.3">
      <c r="A31" s="2" t="s">
        <v>655</v>
      </c>
      <c r="B31" s="5">
        <v>43516</v>
      </c>
      <c r="C31" s="2" t="s">
        <v>656</v>
      </c>
      <c r="D31" t="s">
        <v>6147</v>
      </c>
      <c r="E31" s="2">
        <v>4</v>
      </c>
      <c r="F31" s="2" t="str">
        <f>_xlfn.XLOOKUP(C31, customers!$A:$A, customers!$B:$B, 0)</f>
        <v>Mozelle Calcutt</v>
      </c>
      <c r="G31" s="2" t="str">
        <f>IF(_xlfn.XLOOKUP(C31, customers!$A:$A, customers!$C:$C, "")="", "", _xlfn.XLOOKUP(C31, customers!$A:$A, customers!$C:$C, ""))</f>
        <v>mcalcuttt@baidu.com</v>
      </c>
      <c r="H31" s="2" t="str">
        <f>_xlfn.XLOOKUP(C31, customers!$A:$A, customers!$G:$G, 0)</f>
        <v>Ireland</v>
      </c>
      <c r="I31" t="str">
        <f>INDEX(products!$A:$G, MATCH(ORDERS!$D31, products!$A:$A, 0), MATCH(ORDERS!I$1, products!$A$1:$G$1, 0))</f>
        <v>Ara</v>
      </c>
      <c r="J31" t="str">
        <f>INDEX(products!$A:$G, MATCH(ORDERS!$D31, products!$A:$A, 0), MATCH(ORDERS!J$1, products!$A$1:$G$1, 0))</f>
        <v>D</v>
      </c>
      <c r="K31" s="6">
        <f>INDEX(products!$A:$G, MATCH(ORDERS!$D31, products!$A:$A, 0), MATCH(ORDERS!K$1, products!$A$1:$G$1, 0))</f>
        <v>1</v>
      </c>
      <c r="L31" s="8">
        <f>INDEX(products!$A:$G, MATCH(ORDERS!$D31, products!$A:$A, 0), MATCH(ORDERS!L$1, products!$A$1:$G$1, 0))</f>
        <v>9.9499999999999993</v>
      </c>
      <c r="M31" s="8">
        <f t="shared" si="0"/>
        <v>39.799999999999997</v>
      </c>
      <c r="N31" t="str" cm="1">
        <f t="array" ref="N31">_xlfn.IFS(I31="Rob", "Robusta", I31="Exc", "Excelsa", I31="Ara", "Arabica", I31="Lib", "Liberica")</f>
        <v>Arabica</v>
      </c>
      <c r="O31" t="str" cm="1">
        <f t="array" ref="O31">_xlfn.IFS(J31="M", "Medium", J31="L", "Light", J31="D", "Dark")</f>
        <v>Dark</v>
      </c>
    </row>
    <row r="32" spans="1:15" x14ac:dyDescent="0.3">
      <c r="A32" s="2" t="s">
        <v>661</v>
      </c>
      <c r="B32" s="5">
        <v>44464</v>
      </c>
      <c r="C32" s="2" t="s">
        <v>662</v>
      </c>
      <c r="D32" t="s">
        <v>6159</v>
      </c>
      <c r="E32" s="2">
        <v>5</v>
      </c>
      <c r="F32" s="2" t="str">
        <f>_xlfn.XLOOKUP(C32, customers!$A:$A, customers!$B:$B, 0)</f>
        <v>Adrian Swaine</v>
      </c>
      <c r="G32" s="2" t="str">
        <f>IF(_xlfn.XLOOKUP(C32, customers!$A:$A, customers!$C:$C, "")="", "", _xlfn.XLOOKUP(C32, customers!$A:$A, customers!$C:$C, ""))</f>
        <v/>
      </c>
      <c r="H32" s="2" t="str">
        <f>_xlfn.XLOOKUP(C32, customers!$A:$A, customers!$G:$G, 0)</f>
        <v>United States</v>
      </c>
      <c r="I32" t="str">
        <f>INDEX(products!$A:$G, MATCH(ORDERS!$D32, products!$A:$A, 0), MATCH(ORDERS!I$1, products!$A$1:$G$1, 0))</f>
        <v>Lib</v>
      </c>
      <c r="J32" t="str">
        <f>INDEX(products!$A:$G, MATCH(ORDERS!$D32, products!$A:$A, 0), MATCH(ORDERS!J$1, products!$A$1:$G$1, 0))</f>
        <v>M</v>
      </c>
      <c r="K32" s="6">
        <f>INDEX(products!$A:$G, MATCH(ORDERS!$D32, products!$A:$A, 0), MATCH(ORDERS!K$1, products!$A$1:$G$1, 0))</f>
        <v>0.2</v>
      </c>
      <c r="L32" s="8">
        <f>INDEX(products!$A:$G, MATCH(ORDERS!$D32, products!$A:$A, 0), MATCH(ORDERS!L$1, products!$A$1:$G$1, 0))</f>
        <v>4.3650000000000002</v>
      </c>
      <c r="M32" s="8">
        <f t="shared" si="0"/>
        <v>21.825000000000003</v>
      </c>
      <c r="N32" t="str" cm="1">
        <f t="array" ref="N32">_xlfn.IFS(I32="Rob", "Robusta", I32="Exc", "Excelsa", I32="Ara", "Arabica", I32="Lib", "Liberica")</f>
        <v>Liberica</v>
      </c>
      <c r="O32" t="str" cm="1">
        <f t="array" ref="O32">_xlfn.IFS(J32="M", "Medium", J32="L", "Light", J32="D", "Dark")</f>
        <v>Medium</v>
      </c>
    </row>
    <row r="33" spans="1:15" x14ac:dyDescent="0.3">
      <c r="A33" s="2" t="s">
        <v>661</v>
      </c>
      <c r="B33" s="5">
        <v>44464</v>
      </c>
      <c r="C33" s="2" t="s">
        <v>662</v>
      </c>
      <c r="D33" t="s">
        <v>6158</v>
      </c>
      <c r="E33" s="2">
        <v>6</v>
      </c>
      <c r="F33" s="2" t="str">
        <f>_xlfn.XLOOKUP(C33, customers!$A:$A, customers!$B:$B, 0)</f>
        <v>Adrian Swaine</v>
      </c>
      <c r="G33" s="2" t="str">
        <f>IF(_xlfn.XLOOKUP(C33, customers!$A:$A, customers!$C:$C, "")="", "", _xlfn.XLOOKUP(C33, customers!$A:$A, customers!$C:$C, ""))</f>
        <v/>
      </c>
      <c r="H33" s="2" t="str">
        <f>_xlfn.XLOOKUP(C33, customers!$A:$A, customers!$G:$G, 0)</f>
        <v>United States</v>
      </c>
      <c r="I33" t="str">
        <f>INDEX(products!$A:$G, MATCH(ORDERS!$D33, products!$A:$A, 0), MATCH(ORDERS!I$1, products!$A$1:$G$1, 0))</f>
        <v>Ara</v>
      </c>
      <c r="J33" t="str">
        <f>INDEX(products!$A:$G, MATCH(ORDERS!$D33, products!$A:$A, 0), MATCH(ORDERS!J$1, products!$A$1:$G$1, 0))</f>
        <v>D</v>
      </c>
      <c r="K33" s="6">
        <f>INDEX(products!$A:$G, MATCH(ORDERS!$D33, products!$A:$A, 0), MATCH(ORDERS!K$1, products!$A$1:$G$1, 0))</f>
        <v>0.5</v>
      </c>
      <c r="L33" s="8">
        <f>INDEX(products!$A:$G, MATCH(ORDERS!$D33, products!$A:$A, 0), MATCH(ORDERS!L$1, products!$A$1:$G$1, 0))</f>
        <v>5.97</v>
      </c>
      <c r="M33" s="8">
        <f t="shared" si="0"/>
        <v>35.82</v>
      </c>
      <c r="N33" t="str" cm="1">
        <f t="array" ref="N33">_xlfn.IFS(I33="Rob", "Robusta", I33="Exc", "Excelsa", I33="Ara", "Arabica", I33="Lib", "Liberica")</f>
        <v>Arabica</v>
      </c>
      <c r="O33" t="str" cm="1">
        <f t="array" ref="O33">_xlfn.IFS(J33="M", "Medium", J33="L", "Light", J33="D", "Dark")</f>
        <v>Dark</v>
      </c>
    </row>
    <row r="34" spans="1:15" x14ac:dyDescent="0.3">
      <c r="A34" s="2" t="s">
        <v>661</v>
      </c>
      <c r="B34" s="5">
        <v>44464</v>
      </c>
      <c r="C34" s="2" t="s">
        <v>662</v>
      </c>
      <c r="D34" t="s">
        <v>6160</v>
      </c>
      <c r="E34" s="2">
        <v>6</v>
      </c>
      <c r="F34" s="2" t="str">
        <f>_xlfn.XLOOKUP(C34, customers!$A:$A, customers!$B:$B, 0)</f>
        <v>Adrian Swaine</v>
      </c>
      <c r="G34" s="2" t="str">
        <f>IF(_xlfn.XLOOKUP(C34, customers!$A:$A, customers!$C:$C, "")="", "", _xlfn.XLOOKUP(C34, customers!$A:$A, customers!$C:$C, ""))</f>
        <v/>
      </c>
      <c r="H34" s="2" t="str">
        <f>_xlfn.XLOOKUP(C34, customers!$A:$A, customers!$G:$G, 0)</f>
        <v>United States</v>
      </c>
      <c r="I34" t="str">
        <f>INDEX(products!$A:$G, MATCH(ORDERS!$D34, products!$A:$A, 0), MATCH(ORDERS!I$1, products!$A$1:$G$1, 0))</f>
        <v>Lib</v>
      </c>
      <c r="J34" t="str">
        <f>INDEX(products!$A:$G, MATCH(ORDERS!$D34, products!$A:$A, 0), MATCH(ORDERS!J$1, products!$A$1:$G$1, 0))</f>
        <v>M</v>
      </c>
      <c r="K34" s="6">
        <f>INDEX(products!$A:$G, MATCH(ORDERS!$D34, products!$A:$A, 0), MATCH(ORDERS!K$1, products!$A$1:$G$1, 0))</f>
        <v>0.5</v>
      </c>
      <c r="L34" s="8">
        <f>INDEX(products!$A:$G, MATCH(ORDERS!$D34, products!$A:$A, 0), MATCH(ORDERS!L$1, products!$A$1:$G$1, 0))</f>
        <v>8.73</v>
      </c>
      <c r="M34" s="8">
        <f t="shared" si="0"/>
        <v>52.38</v>
      </c>
      <c r="N34" t="str" cm="1">
        <f t="array" ref="N34">_xlfn.IFS(I34="Rob", "Robusta", I34="Exc", "Excelsa", I34="Ara", "Arabica", I34="Lib", "Liberica")</f>
        <v>Liberica</v>
      </c>
      <c r="O34" t="str" cm="1">
        <f t="array" ref="O34">_xlfn.IFS(J34="M", "Medium", J34="L", "Light", J34="D", "Dark")</f>
        <v>Medium</v>
      </c>
    </row>
    <row r="35" spans="1:15" x14ac:dyDescent="0.3">
      <c r="A35" s="2" t="s">
        <v>676</v>
      </c>
      <c r="B35" s="5">
        <v>44394</v>
      </c>
      <c r="C35" s="2" t="s">
        <v>677</v>
      </c>
      <c r="D35" t="s">
        <v>6145</v>
      </c>
      <c r="E35" s="2">
        <v>5</v>
      </c>
      <c r="F35" s="2" t="str">
        <f>_xlfn.XLOOKUP(C35, customers!$A:$A, customers!$B:$B, 0)</f>
        <v>Gallard Gatheral</v>
      </c>
      <c r="G35" s="2" t="str">
        <f>IF(_xlfn.XLOOKUP(C35, customers!$A:$A, customers!$C:$C, "")="", "", _xlfn.XLOOKUP(C35, customers!$A:$A, customers!$C:$C, ""))</f>
        <v>ggatheralx@123-reg.co.uk</v>
      </c>
      <c r="H35" s="2" t="str">
        <f>_xlfn.XLOOKUP(C35, customers!$A:$A, customers!$G:$G, 0)</f>
        <v>United States</v>
      </c>
      <c r="I35" t="str">
        <f>INDEX(products!$A:$G, MATCH(ORDERS!$D35, products!$A:$A, 0), MATCH(ORDERS!I$1, products!$A$1:$G$1, 0))</f>
        <v>Lib</v>
      </c>
      <c r="J35" t="str">
        <f>INDEX(products!$A:$G, MATCH(ORDERS!$D35, products!$A:$A, 0), MATCH(ORDERS!J$1, products!$A$1:$G$1, 0))</f>
        <v>L</v>
      </c>
      <c r="K35" s="6">
        <f>INDEX(products!$A:$G, MATCH(ORDERS!$D35, products!$A:$A, 0), MATCH(ORDERS!K$1, products!$A$1:$G$1, 0))</f>
        <v>0.2</v>
      </c>
      <c r="L35" s="8">
        <f>INDEX(products!$A:$G, MATCH(ORDERS!$D35, products!$A:$A, 0), MATCH(ORDERS!L$1, products!$A$1:$G$1, 0))</f>
        <v>4.7549999999999999</v>
      </c>
      <c r="M35" s="8">
        <f t="shared" si="0"/>
        <v>23.774999999999999</v>
      </c>
      <c r="N35" t="str" cm="1">
        <f t="array" ref="N35">_xlfn.IFS(I35="Rob", "Robusta", I35="Exc", "Excelsa", I35="Ara", "Arabica", I35="Lib", "Liberica")</f>
        <v>Liberica</v>
      </c>
      <c r="O35" t="str" cm="1">
        <f t="array" ref="O35">_xlfn.IFS(J35="M", "Medium", J35="L", "Light", J35="D", "Dark")</f>
        <v>Light</v>
      </c>
    </row>
    <row r="36" spans="1:15" x14ac:dyDescent="0.3">
      <c r="A36" s="2" t="s">
        <v>681</v>
      </c>
      <c r="B36" s="5">
        <v>44011</v>
      </c>
      <c r="C36" s="2" t="s">
        <v>682</v>
      </c>
      <c r="D36" t="s">
        <v>6161</v>
      </c>
      <c r="E36" s="2">
        <v>6</v>
      </c>
      <c r="F36" s="2" t="str">
        <f>_xlfn.XLOOKUP(C36, customers!$A:$A, customers!$B:$B, 0)</f>
        <v>Una Welberry</v>
      </c>
      <c r="G36" s="2" t="str">
        <f>IF(_xlfn.XLOOKUP(C36, customers!$A:$A, customers!$C:$C, "")="", "", _xlfn.XLOOKUP(C36, customers!$A:$A, customers!$C:$C, ""))</f>
        <v>uwelberryy@ebay.co.uk</v>
      </c>
      <c r="H36" s="2" t="str">
        <f>_xlfn.XLOOKUP(C36, customers!$A:$A, customers!$G:$G, 0)</f>
        <v>United Kingdom</v>
      </c>
      <c r="I36" t="str">
        <f>INDEX(products!$A:$G, MATCH(ORDERS!$D36, products!$A:$A, 0), MATCH(ORDERS!I$1, products!$A$1:$G$1, 0))</f>
        <v>Lib</v>
      </c>
      <c r="J36" t="str">
        <f>INDEX(products!$A:$G, MATCH(ORDERS!$D36, products!$A:$A, 0), MATCH(ORDERS!J$1, products!$A$1:$G$1, 0))</f>
        <v>L</v>
      </c>
      <c r="K36" s="6">
        <f>INDEX(products!$A:$G, MATCH(ORDERS!$D36, products!$A:$A, 0), MATCH(ORDERS!K$1, products!$A$1:$G$1, 0))</f>
        <v>0.5</v>
      </c>
      <c r="L36" s="8">
        <f>INDEX(products!$A:$G, MATCH(ORDERS!$D36, products!$A:$A, 0), MATCH(ORDERS!L$1, products!$A$1:$G$1, 0))</f>
        <v>9.51</v>
      </c>
      <c r="M36" s="8">
        <f t="shared" si="0"/>
        <v>57.06</v>
      </c>
      <c r="N36" t="str" cm="1">
        <f t="array" ref="N36">_xlfn.IFS(I36="Rob", "Robusta", I36="Exc", "Excelsa", I36="Ara", "Arabica", I36="Lib", "Liberica")</f>
        <v>Liberica</v>
      </c>
      <c r="O36" t="str" cm="1">
        <f t="array" ref="O36">_xlfn.IFS(J36="M", "Medium", J36="L", "Light", J36="D", "Dark")</f>
        <v>Light</v>
      </c>
    </row>
    <row r="37" spans="1:15" x14ac:dyDescent="0.3">
      <c r="A37" s="2" t="s">
        <v>687</v>
      </c>
      <c r="B37" s="5">
        <v>44348</v>
      </c>
      <c r="C37" s="2" t="s">
        <v>688</v>
      </c>
      <c r="D37" t="s">
        <v>6158</v>
      </c>
      <c r="E37" s="2">
        <v>6</v>
      </c>
      <c r="F37" s="2" t="str">
        <f>_xlfn.XLOOKUP(C37, customers!$A:$A, customers!$B:$B, 0)</f>
        <v>Faber Eilhart</v>
      </c>
      <c r="G37" s="2" t="str">
        <f>IF(_xlfn.XLOOKUP(C37, customers!$A:$A, customers!$C:$C, "")="", "", _xlfn.XLOOKUP(C37, customers!$A:$A, customers!$C:$C, ""))</f>
        <v>feilhartz@who.int</v>
      </c>
      <c r="H37" s="2" t="str">
        <f>_xlfn.XLOOKUP(C37, customers!$A:$A, customers!$G:$G, 0)</f>
        <v>United States</v>
      </c>
      <c r="I37" t="str">
        <f>INDEX(products!$A:$G, MATCH(ORDERS!$D37, products!$A:$A, 0), MATCH(ORDERS!I$1, products!$A$1:$G$1, 0))</f>
        <v>Ara</v>
      </c>
      <c r="J37" t="str">
        <f>INDEX(products!$A:$G, MATCH(ORDERS!$D37, products!$A:$A, 0), MATCH(ORDERS!J$1, products!$A$1:$G$1, 0))</f>
        <v>D</v>
      </c>
      <c r="K37" s="6">
        <f>INDEX(products!$A:$G, MATCH(ORDERS!$D37, products!$A:$A, 0), MATCH(ORDERS!K$1, products!$A$1:$G$1, 0))</f>
        <v>0.5</v>
      </c>
      <c r="L37" s="8">
        <f>INDEX(products!$A:$G, MATCH(ORDERS!$D37, products!$A:$A, 0), MATCH(ORDERS!L$1, products!$A$1:$G$1, 0))</f>
        <v>5.97</v>
      </c>
      <c r="M37" s="8">
        <f t="shared" si="0"/>
        <v>35.82</v>
      </c>
      <c r="N37" t="str" cm="1">
        <f t="array" ref="N37">_xlfn.IFS(I37="Rob", "Robusta", I37="Exc", "Excelsa", I37="Ara", "Arabica", I37="Lib", "Liberica")</f>
        <v>Arabica</v>
      </c>
      <c r="O37" t="str" cm="1">
        <f t="array" ref="O37">_xlfn.IFS(J37="M", "Medium", J37="L", "Light", J37="D", "Dark")</f>
        <v>Dark</v>
      </c>
    </row>
    <row r="38" spans="1:15" x14ac:dyDescent="0.3">
      <c r="A38" s="2" t="s">
        <v>693</v>
      </c>
      <c r="B38" s="5">
        <v>44233</v>
      </c>
      <c r="C38" s="2" t="s">
        <v>694</v>
      </c>
      <c r="D38" t="s">
        <v>6159</v>
      </c>
      <c r="E38" s="2">
        <v>2</v>
      </c>
      <c r="F38" s="2" t="str">
        <f>_xlfn.XLOOKUP(C38, customers!$A:$A, customers!$B:$B, 0)</f>
        <v>Zorina Ponting</v>
      </c>
      <c r="G38" s="2" t="str">
        <f>IF(_xlfn.XLOOKUP(C38, customers!$A:$A, customers!$C:$C, "")="", "", _xlfn.XLOOKUP(C38, customers!$A:$A, customers!$C:$C, ""))</f>
        <v>zponting10@altervista.org</v>
      </c>
      <c r="H38" s="2" t="str">
        <f>_xlfn.XLOOKUP(C38, customers!$A:$A, customers!$G:$G, 0)</f>
        <v>United States</v>
      </c>
      <c r="I38" t="str">
        <f>INDEX(products!$A:$G, MATCH(ORDERS!$D38, products!$A:$A, 0), MATCH(ORDERS!I$1, products!$A$1:$G$1, 0))</f>
        <v>Lib</v>
      </c>
      <c r="J38" t="str">
        <f>INDEX(products!$A:$G, MATCH(ORDERS!$D38, products!$A:$A, 0), MATCH(ORDERS!J$1, products!$A$1:$G$1, 0))</f>
        <v>M</v>
      </c>
      <c r="K38" s="6">
        <f>INDEX(products!$A:$G, MATCH(ORDERS!$D38, products!$A:$A, 0), MATCH(ORDERS!K$1, products!$A$1:$G$1, 0))</f>
        <v>0.2</v>
      </c>
      <c r="L38" s="8">
        <f>INDEX(products!$A:$G, MATCH(ORDERS!$D38, products!$A:$A, 0), MATCH(ORDERS!L$1, products!$A$1:$G$1, 0))</f>
        <v>4.3650000000000002</v>
      </c>
      <c r="M38" s="8">
        <f t="shared" si="0"/>
        <v>8.73</v>
      </c>
      <c r="N38" t="str" cm="1">
        <f t="array" ref="N38">_xlfn.IFS(I38="Rob", "Robusta", I38="Exc", "Excelsa", I38="Ara", "Arabica", I38="Lib", "Liberica")</f>
        <v>Liberica</v>
      </c>
      <c r="O38" t="str" cm="1">
        <f t="array" ref="O38">_xlfn.IFS(J38="M", "Medium", J38="L", "Light", J38="D", "Dark")</f>
        <v>Medium</v>
      </c>
    </row>
    <row r="39" spans="1:15" x14ac:dyDescent="0.3">
      <c r="A39" s="2" t="s">
        <v>699</v>
      </c>
      <c r="B39" s="5">
        <v>43580</v>
      </c>
      <c r="C39" s="2" t="s">
        <v>700</v>
      </c>
      <c r="D39" t="s">
        <v>6161</v>
      </c>
      <c r="E39" s="2">
        <v>3</v>
      </c>
      <c r="F39" s="2" t="str">
        <f>_xlfn.XLOOKUP(C39, customers!$A:$A, customers!$B:$B, 0)</f>
        <v>Silvio Strase</v>
      </c>
      <c r="G39" s="2" t="str">
        <f>IF(_xlfn.XLOOKUP(C39, customers!$A:$A, customers!$C:$C, "")="", "", _xlfn.XLOOKUP(C39, customers!$A:$A, customers!$C:$C, ""))</f>
        <v>sstrase11@booking.com</v>
      </c>
      <c r="H39" s="2" t="str">
        <f>_xlfn.XLOOKUP(C39, customers!$A:$A, customers!$G:$G, 0)</f>
        <v>United States</v>
      </c>
      <c r="I39" t="str">
        <f>INDEX(products!$A:$G, MATCH(ORDERS!$D39, products!$A:$A, 0), MATCH(ORDERS!I$1, products!$A$1:$G$1, 0))</f>
        <v>Lib</v>
      </c>
      <c r="J39" t="str">
        <f>INDEX(products!$A:$G, MATCH(ORDERS!$D39, products!$A:$A, 0), MATCH(ORDERS!J$1, products!$A$1:$G$1, 0))</f>
        <v>L</v>
      </c>
      <c r="K39" s="6">
        <f>INDEX(products!$A:$G, MATCH(ORDERS!$D39, products!$A:$A, 0), MATCH(ORDERS!K$1, products!$A$1:$G$1, 0))</f>
        <v>0.5</v>
      </c>
      <c r="L39" s="8">
        <f>INDEX(products!$A:$G, MATCH(ORDERS!$D39, products!$A:$A, 0), MATCH(ORDERS!L$1, products!$A$1:$G$1, 0))</f>
        <v>9.51</v>
      </c>
      <c r="M39" s="8">
        <f t="shared" si="0"/>
        <v>28.53</v>
      </c>
      <c r="N39" t="str" cm="1">
        <f t="array" ref="N39">_xlfn.IFS(I39="Rob", "Robusta", I39="Exc", "Excelsa", I39="Ara", "Arabica", I39="Lib", "Liberica")</f>
        <v>Liberica</v>
      </c>
      <c r="O39" t="str" cm="1">
        <f t="array" ref="O39">_xlfn.IFS(J39="M", "Medium", J39="L", "Light", J39="D", "Dark")</f>
        <v>Light</v>
      </c>
    </row>
    <row r="40" spans="1:15" x14ac:dyDescent="0.3">
      <c r="A40" s="2" t="s">
        <v>705</v>
      </c>
      <c r="B40" s="5">
        <v>43946</v>
      </c>
      <c r="C40" s="2" t="s">
        <v>706</v>
      </c>
      <c r="D40" t="s">
        <v>6151</v>
      </c>
      <c r="E40" s="2">
        <v>5</v>
      </c>
      <c r="F40" s="2" t="str">
        <f>_xlfn.XLOOKUP(C40, customers!$A:$A, customers!$B:$B, 0)</f>
        <v>Dorie de la Tremoille</v>
      </c>
      <c r="G40" s="2" t="str">
        <f>IF(_xlfn.XLOOKUP(C40, customers!$A:$A, customers!$C:$C, "")="", "", _xlfn.XLOOKUP(C40, customers!$A:$A, customers!$C:$C, ""))</f>
        <v>dde12@unesco.org</v>
      </c>
      <c r="H40" s="2" t="str">
        <f>_xlfn.XLOOKUP(C40, customers!$A:$A, customers!$G:$G, 0)</f>
        <v>United States</v>
      </c>
      <c r="I40" t="str">
        <f>INDEX(products!$A:$G, MATCH(ORDERS!$D40, products!$A:$A, 0), MATCH(ORDERS!I$1, products!$A$1:$G$1, 0))</f>
        <v>Rob</v>
      </c>
      <c r="J40" t="str">
        <f>INDEX(products!$A:$G, MATCH(ORDERS!$D40, products!$A:$A, 0), MATCH(ORDERS!J$1, products!$A$1:$G$1, 0))</f>
        <v>M</v>
      </c>
      <c r="K40" s="6">
        <f>INDEX(products!$A:$G, MATCH(ORDERS!$D40, products!$A:$A, 0), MATCH(ORDERS!K$1, products!$A$1:$G$1, 0))</f>
        <v>2.5</v>
      </c>
      <c r="L40" s="8">
        <f>INDEX(products!$A:$G, MATCH(ORDERS!$D40, products!$A:$A, 0), MATCH(ORDERS!L$1, products!$A$1:$G$1, 0))</f>
        <v>22.884999999999998</v>
      </c>
      <c r="M40" s="8">
        <f t="shared" si="0"/>
        <v>114.42499999999998</v>
      </c>
      <c r="N40" t="str" cm="1">
        <f t="array" ref="N40">_xlfn.IFS(I40="Rob", "Robusta", I40="Exc", "Excelsa", I40="Ara", "Arabica", I40="Lib", "Liberica")</f>
        <v>Robusta</v>
      </c>
      <c r="O40" t="str" cm="1">
        <f t="array" ref="O40">_xlfn.IFS(J40="M", "Medium", J40="L", "Light", J40="D", "Dark")</f>
        <v>Medium</v>
      </c>
    </row>
    <row r="41" spans="1:15" x14ac:dyDescent="0.3">
      <c r="A41" s="2" t="s">
        <v>711</v>
      </c>
      <c r="B41" s="5">
        <v>44524</v>
      </c>
      <c r="C41" s="2" t="s">
        <v>712</v>
      </c>
      <c r="D41" t="s">
        <v>6138</v>
      </c>
      <c r="E41" s="2">
        <v>6</v>
      </c>
      <c r="F41" s="2" t="str">
        <f>_xlfn.XLOOKUP(C41, customers!$A:$A, customers!$B:$B, 0)</f>
        <v>Hy Zanetto</v>
      </c>
      <c r="G41" s="2" t="str">
        <f>IF(_xlfn.XLOOKUP(C41, customers!$A:$A, customers!$C:$C, "")="", "", _xlfn.XLOOKUP(C41, customers!$A:$A, customers!$C:$C, ""))</f>
        <v/>
      </c>
      <c r="H41" s="2" t="str">
        <f>_xlfn.XLOOKUP(C41, customers!$A:$A, customers!$G:$G, 0)</f>
        <v>United States</v>
      </c>
      <c r="I41" t="str">
        <f>INDEX(products!$A:$G, MATCH(ORDERS!$D41, products!$A:$A, 0), MATCH(ORDERS!I$1, products!$A$1:$G$1, 0))</f>
        <v>Rob</v>
      </c>
      <c r="J41" t="str">
        <f>INDEX(products!$A:$G, MATCH(ORDERS!$D41, products!$A:$A, 0), MATCH(ORDERS!J$1, products!$A$1:$G$1, 0))</f>
        <v>M</v>
      </c>
      <c r="K41" s="6">
        <f>INDEX(products!$A:$G, MATCH(ORDERS!$D41, products!$A:$A, 0), MATCH(ORDERS!K$1, products!$A$1:$G$1, 0))</f>
        <v>1</v>
      </c>
      <c r="L41" s="8">
        <f>INDEX(products!$A:$G, MATCH(ORDERS!$D41, products!$A:$A, 0), MATCH(ORDERS!L$1, products!$A$1:$G$1, 0))</f>
        <v>9.9499999999999993</v>
      </c>
      <c r="M41" s="8">
        <f t="shared" si="0"/>
        <v>59.699999999999996</v>
      </c>
      <c r="N41" t="str" cm="1">
        <f t="array" ref="N41">_xlfn.IFS(I41="Rob", "Robusta", I41="Exc", "Excelsa", I41="Ara", "Arabica", I41="Lib", "Liberica")</f>
        <v>Robusta</v>
      </c>
      <c r="O41" t="str" cm="1">
        <f t="array" ref="O41">_xlfn.IFS(J41="M", "Medium", J41="L", "Light", J41="D", "Dark")</f>
        <v>Medium</v>
      </c>
    </row>
    <row r="42" spans="1:15" x14ac:dyDescent="0.3">
      <c r="A42" s="2" t="s">
        <v>715</v>
      </c>
      <c r="B42" s="5">
        <v>44305</v>
      </c>
      <c r="C42" s="2" t="s">
        <v>716</v>
      </c>
      <c r="D42" t="s">
        <v>6162</v>
      </c>
      <c r="E42" s="2">
        <v>3</v>
      </c>
      <c r="F42" s="2" t="str">
        <f>_xlfn.XLOOKUP(C42, customers!$A:$A, customers!$B:$B, 0)</f>
        <v>Jessica McNess</v>
      </c>
      <c r="G42" s="2" t="str">
        <f>IF(_xlfn.XLOOKUP(C42, customers!$A:$A, customers!$C:$C, "")="", "", _xlfn.XLOOKUP(C42, customers!$A:$A, customers!$C:$C, ""))</f>
        <v/>
      </c>
      <c r="H42" s="2" t="str">
        <f>_xlfn.XLOOKUP(C42, customers!$A:$A, customers!$G:$G, 0)</f>
        <v>United States</v>
      </c>
      <c r="I42" t="str">
        <f>INDEX(products!$A:$G, MATCH(ORDERS!$D42, products!$A:$A, 0), MATCH(ORDERS!I$1, products!$A$1:$G$1, 0))</f>
        <v>Lib</v>
      </c>
      <c r="J42" t="str">
        <f>INDEX(products!$A:$G, MATCH(ORDERS!$D42, products!$A:$A, 0), MATCH(ORDERS!J$1, products!$A$1:$G$1, 0))</f>
        <v>M</v>
      </c>
      <c r="K42" s="6">
        <f>INDEX(products!$A:$G, MATCH(ORDERS!$D42, products!$A:$A, 0), MATCH(ORDERS!K$1, products!$A$1:$G$1, 0))</f>
        <v>1</v>
      </c>
      <c r="L42" s="8">
        <f>INDEX(products!$A:$G, MATCH(ORDERS!$D42, products!$A:$A, 0), MATCH(ORDERS!L$1, products!$A$1:$G$1, 0))</f>
        <v>14.55</v>
      </c>
      <c r="M42" s="8">
        <f t="shared" si="0"/>
        <v>43.650000000000006</v>
      </c>
      <c r="N42" t="str" cm="1">
        <f t="array" ref="N42">_xlfn.IFS(I42="Rob", "Robusta", I42="Exc", "Excelsa", I42="Ara", "Arabica", I42="Lib", "Liberica")</f>
        <v>Liberica</v>
      </c>
      <c r="O42" t="str" cm="1">
        <f t="array" ref="O42">_xlfn.IFS(J42="M", "Medium", J42="L", "Light", J42="D", "Dark")</f>
        <v>Medium</v>
      </c>
    </row>
    <row r="43" spans="1:15" x14ac:dyDescent="0.3">
      <c r="A43" s="2" t="s">
        <v>720</v>
      </c>
      <c r="B43" s="5">
        <v>44749</v>
      </c>
      <c r="C43" s="2" t="s">
        <v>721</v>
      </c>
      <c r="D43" t="s">
        <v>6153</v>
      </c>
      <c r="E43" s="2">
        <v>2</v>
      </c>
      <c r="F43" s="2" t="str">
        <f>_xlfn.XLOOKUP(C43, customers!$A:$A, customers!$B:$B, 0)</f>
        <v>Lorenzo Yeoland</v>
      </c>
      <c r="G43" s="2" t="str">
        <f>IF(_xlfn.XLOOKUP(C43, customers!$A:$A, customers!$C:$C, "")="", "", _xlfn.XLOOKUP(C43, customers!$A:$A, customers!$C:$C, ""))</f>
        <v>lyeoland15@pbs.org</v>
      </c>
      <c r="H43" s="2" t="str">
        <f>_xlfn.XLOOKUP(C43, customers!$A:$A, customers!$G:$G, 0)</f>
        <v>United States</v>
      </c>
      <c r="I43" t="str">
        <f>INDEX(products!$A:$G, MATCH(ORDERS!$D43, products!$A:$A, 0), MATCH(ORDERS!I$1, products!$A$1:$G$1, 0))</f>
        <v>Exc</v>
      </c>
      <c r="J43" t="str">
        <f>INDEX(products!$A:$G, MATCH(ORDERS!$D43, products!$A:$A, 0), MATCH(ORDERS!J$1, products!$A$1:$G$1, 0))</f>
        <v>D</v>
      </c>
      <c r="K43" s="6">
        <f>INDEX(products!$A:$G, MATCH(ORDERS!$D43, products!$A:$A, 0), MATCH(ORDERS!K$1, products!$A$1:$G$1, 0))</f>
        <v>0.2</v>
      </c>
      <c r="L43" s="8">
        <f>INDEX(products!$A:$G, MATCH(ORDERS!$D43, products!$A:$A, 0), MATCH(ORDERS!L$1, products!$A$1:$G$1, 0))</f>
        <v>3.645</v>
      </c>
      <c r="M43" s="8">
        <f t="shared" si="0"/>
        <v>7.29</v>
      </c>
      <c r="N43" t="str" cm="1">
        <f t="array" ref="N43">_xlfn.IFS(I43="Rob", "Robusta", I43="Exc", "Excelsa", I43="Ara", "Arabica", I43="Lib", "Liberica")</f>
        <v>Excelsa</v>
      </c>
      <c r="O43" t="str" cm="1">
        <f t="array" ref="O43">_xlfn.IFS(J43="M", "Medium", J43="L", "Light", J43="D", "Dark")</f>
        <v>Dark</v>
      </c>
    </row>
    <row r="44" spans="1:15" x14ac:dyDescent="0.3">
      <c r="A44" s="2" t="s">
        <v>726</v>
      </c>
      <c r="B44" s="5">
        <v>43607</v>
      </c>
      <c r="C44" s="2" t="s">
        <v>727</v>
      </c>
      <c r="D44" t="s">
        <v>6163</v>
      </c>
      <c r="E44" s="2">
        <v>3</v>
      </c>
      <c r="F44" s="2" t="str">
        <f>_xlfn.XLOOKUP(C44, customers!$A:$A, customers!$B:$B, 0)</f>
        <v>Abigail Tolworthy</v>
      </c>
      <c r="G44" s="2" t="str">
        <f>IF(_xlfn.XLOOKUP(C44, customers!$A:$A, customers!$C:$C, "")="", "", _xlfn.XLOOKUP(C44, customers!$A:$A, customers!$C:$C, ""))</f>
        <v>atolworthy16@toplist.cz</v>
      </c>
      <c r="H44" s="2" t="str">
        <f>_xlfn.XLOOKUP(C44, customers!$A:$A, customers!$G:$G, 0)</f>
        <v>United States</v>
      </c>
      <c r="I44" t="str">
        <f>INDEX(products!$A:$G, MATCH(ORDERS!$D44, products!$A:$A, 0), MATCH(ORDERS!I$1, products!$A$1:$G$1, 0))</f>
        <v>Rob</v>
      </c>
      <c r="J44" t="str">
        <f>INDEX(products!$A:$G, MATCH(ORDERS!$D44, products!$A:$A, 0), MATCH(ORDERS!J$1, products!$A$1:$G$1, 0))</f>
        <v>D</v>
      </c>
      <c r="K44" s="6">
        <f>INDEX(products!$A:$G, MATCH(ORDERS!$D44, products!$A:$A, 0), MATCH(ORDERS!K$1, products!$A$1:$G$1, 0))</f>
        <v>0.2</v>
      </c>
      <c r="L44" s="8">
        <f>INDEX(products!$A:$G, MATCH(ORDERS!$D44, products!$A:$A, 0), MATCH(ORDERS!L$1, products!$A$1:$G$1, 0))</f>
        <v>2.6849999999999996</v>
      </c>
      <c r="M44" s="8">
        <f t="shared" si="0"/>
        <v>8.0549999999999997</v>
      </c>
      <c r="N44" t="str" cm="1">
        <f t="array" ref="N44">_xlfn.IFS(I44="Rob", "Robusta", I44="Exc", "Excelsa", I44="Ara", "Arabica", I44="Lib", "Liberica")</f>
        <v>Robusta</v>
      </c>
      <c r="O44" t="str" cm="1">
        <f t="array" ref="O44">_xlfn.IFS(J44="M", "Medium", J44="L", "Light", J44="D", "Dark")</f>
        <v>Dark</v>
      </c>
    </row>
    <row r="45" spans="1:15" x14ac:dyDescent="0.3">
      <c r="A45" s="2" t="s">
        <v>733</v>
      </c>
      <c r="B45" s="5">
        <v>44473</v>
      </c>
      <c r="C45" s="2" t="s">
        <v>734</v>
      </c>
      <c r="D45" t="s">
        <v>6164</v>
      </c>
      <c r="E45" s="2">
        <v>2</v>
      </c>
      <c r="F45" s="2" t="str">
        <f>_xlfn.XLOOKUP(C45, customers!$A:$A, customers!$B:$B, 0)</f>
        <v>Maurie Bartol</v>
      </c>
      <c r="G45" s="2" t="str">
        <f>IF(_xlfn.XLOOKUP(C45, customers!$A:$A, customers!$C:$C, "")="", "", _xlfn.XLOOKUP(C45, customers!$A:$A, customers!$C:$C, ""))</f>
        <v/>
      </c>
      <c r="H45" s="2" t="str">
        <f>_xlfn.XLOOKUP(C45, customers!$A:$A, customers!$G:$G, 0)</f>
        <v>United States</v>
      </c>
      <c r="I45" t="str">
        <f>INDEX(products!$A:$G, MATCH(ORDERS!$D45, products!$A:$A, 0), MATCH(ORDERS!I$1, products!$A$1:$G$1, 0))</f>
        <v>Lib</v>
      </c>
      <c r="J45" t="str">
        <f>INDEX(products!$A:$G, MATCH(ORDERS!$D45, products!$A:$A, 0), MATCH(ORDERS!J$1, products!$A$1:$G$1, 0))</f>
        <v>L</v>
      </c>
      <c r="K45" s="6">
        <f>INDEX(products!$A:$G, MATCH(ORDERS!$D45, products!$A:$A, 0), MATCH(ORDERS!K$1, products!$A$1:$G$1, 0))</f>
        <v>2.5</v>
      </c>
      <c r="L45" s="8">
        <f>INDEX(products!$A:$G, MATCH(ORDERS!$D45, products!$A:$A, 0), MATCH(ORDERS!L$1, products!$A$1:$G$1, 0))</f>
        <v>36.454999999999998</v>
      </c>
      <c r="M45" s="8">
        <f t="shared" si="0"/>
        <v>72.91</v>
      </c>
      <c r="N45" t="str" cm="1">
        <f t="array" ref="N45">_xlfn.IFS(I45="Rob", "Robusta", I45="Exc", "Excelsa", I45="Ara", "Arabica", I45="Lib", "Liberica")</f>
        <v>Liberica</v>
      </c>
      <c r="O45" t="str" cm="1">
        <f t="array" ref="O45">_xlfn.IFS(J45="M", "Medium", J45="L", "Light", J45="D", "Dark")</f>
        <v>Light</v>
      </c>
    </row>
    <row r="46" spans="1:15" x14ac:dyDescent="0.3">
      <c r="A46" s="2" t="s">
        <v>738</v>
      </c>
      <c r="B46" s="5">
        <v>43932</v>
      </c>
      <c r="C46" s="2" t="s">
        <v>739</v>
      </c>
      <c r="D46" t="s">
        <v>6139</v>
      </c>
      <c r="E46" s="2">
        <v>2</v>
      </c>
      <c r="F46" s="2" t="str">
        <f>_xlfn.XLOOKUP(C46, customers!$A:$A, customers!$B:$B, 0)</f>
        <v>Olag Baudassi</v>
      </c>
      <c r="G46" s="2" t="str">
        <f>IF(_xlfn.XLOOKUP(C46, customers!$A:$A, customers!$C:$C, "")="", "", _xlfn.XLOOKUP(C46, customers!$A:$A, customers!$C:$C, ""))</f>
        <v>obaudassi18@seesaa.net</v>
      </c>
      <c r="H46" s="2" t="str">
        <f>_xlfn.XLOOKUP(C46, customers!$A:$A, customers!$G:$G, 0)</f>
        <v>United States</v>
      </c>
      <c r="I46" t="str">
        <f>INDEX(products!$A:$G, MATCH(ORDERS!$D46, products!$A:$A, 0), MATCH(ORDERS!I$1, products!$A$1:$G$1, 0))</f>
        <v>Exc</v>
      </c>
      <c r="J46" t="str">
        <f>INDEX(products!$A:$G, MATCH(ORDERS!$D46, products!$A:$A, 0), MATCH(ORDERS!J$1, products!$A$1:$G$1, 0))</f>
        <v>M</v>
      </c>
      <c r="K46" s="6">
        <f>INDEX(products!$A:$G, MATCH(ORDERS!$D46, products!$A:$A, 0), MATCH(ORDERS!K$1, products!$A$1:$G$1, 0))</f>
        <v>0.5</v>
      </c>
      <c r="L46" s="8">
        <f>INDEX(products!$A:$G, MATCH(ORDERS!$D46, products!$A:$A, 0), MATCH(ORDERS!L$1, products!$A$1:$G$1, 0))</f>
        <v>8.25</v>
      </c>
      <c r="M46" s="8">
        <f t="shared" si="0"/>
        <v>16.5</v>
      </c>
      <c r="N46" t="str" cm="1">
        <f t="array" ref="N46">_xlfn.IFS(I46="Rob", "Robusta", I46="Exc", "Excelsa", I46="Ara", "Arabica", I46="Lib", "Liberica")</f>
        <v>Excelsa</v>
      </c>
      <c r="O46" t="str" cm="1">
        <f t="array" ref="O46">_xlfn.IFS(J46="M", "Medium", J46="L", "Light", J46="D", "Dark")</f>
        <v>Medium</v>
      </c>
    </row>
    <row r="47" spans="1:15" x14ac:dyDescent="0.3">
      <c r="A47" s="2" t="s">
        <v>744</v>
      </c>
      <c r="B47" s="5">
        <v>44592</v>
      </c>
      <c r="C47" s="2" t="s">
        <v>745</v>
      </c>
      <c r="D47" t="s">
        <v>6165</v>
      </c>
      <c r="E47" s="2">
        <v>6</v>
      </c>
      <c r="F47" s="2" t="str">
        <f>_xlfn.XLOOKUP(C47, customers!$A:$A, customers!$B:$B, 0)</f>
        <v>Petey Kingsbury</v>
      </c>
      <c r="G47" s="2" t="str">
        <f>IF(_xlfn.XLOOKUP(C47, customers!$A:$A, customers!$C:$C, "")="", "", _xlfn.XLOOKUP(C47, customers!$A:$A, customers!$C:$C, ""))</f>
        <v>pkingsbury19@comcast.net</v>
      </c>
      <c r="H47" s="2" t="str">
        <f>_xlfn.XLOOKUP(C47, customers!$A:$A, customers!$G:$G, 0)</f>
        <v>United States</v>
      </c>
      <c r="I47" t="str">
        <f>INDEX(products!$A:$G, MATCH(ORDERS!$D47, products!$A:$A, 0), MATCH(ORDERS!I$1, products!$A$1:$G$1, 0))</f>
        <v>Lib</v>
      </c>
      <c r="J47" t="str">
        <f>INDEX(products!$A:$G, MATCH(ORDERS!$D47, products!$A:$A, 0), MATCH(ORDERS!J$1, products!$A$1:$G$1, 0))</f>
        <v>D</v>
      </c>
      <c r="K47" s="6">
        <f>INDEX(products!$A:$G, MATCH(ORDERS!$D47, products!$A:$A, 0), MATCH(ORDERS!K$1, products!$A$1:$G$1, 0))</f>
        <v>2.5</v>
      </c>
      <c r="L47" s="8">
        <f>INDEX(products!$A:$G, MATCH(ORDERS!$D47, products!$A:$A, 0), MATCH(ORDERS!L$1, products!$A$1:$G$1, 0))</f>
        <v>29.784999999999997</v>
      </c>
      <c r="M47" s="8">
        <f t="shared" si="0"/>
        <v>178.70999999999998</v>
      </c>
      <c r="N47" t="str" cm="1">
        <f t="array" ref="N47">_xlfn.IFS(I47="Rob", "Robusta", I47="Exc", "Excelsa", I47="Ara", "Arabica", I47="Lib", "Liberica")</f>
        <v>Liberica</v>
      </c>
      <c r="O47" t="str" cm="1">
        <f t="array" ref="O47">_xlfn.IFS(J47="M", "Medium", J47="L", "Light", J47="D", "Dark")</f>
        <v>Dark</v>
      </c>
    </row>
    <row r="48" spans="1:15" x14ac:dyDescent="0.3">
      <c r="A48" s="2" t="s">
        <v>750</v>
      </c>
      <c r="B48" s="5">
        <v>43776</v>
      </c>
      <c r="C48" s="2" t="s">
        <v>751</v>
      </c>
      <c r="D48" t="s">
        <v>6166</v>
      </c>
      <c r="E48" s="2">
        <v>2</v>
      </c>
      <c r="F48" s="2" t="str">
        <f>_xlfn.XLOOKUP(C48, customers!$A:$A, customers!$B:$B, 0)</f>
        <v>Donna Baskeyfied</v>
      </c>
      <c r="G48" s="2" t="str">
        <f>IF(_xlfn.XLOOKUP(C48, customers!$A:$A, customers!$C:$C, "")="", "", _xlfn.XLOOKUP(C48, customers!$A:$A, customers!$C:$C, ""))</f>
        <v/>
      </c>
      <c r="H48" s="2" t="str">
        <f>_xlfn.XLOOKUP(C48, customers!$A:$A, customers!$G:$G, 0)</f>
        <v>United States</v>
      </c>
      <c r="I48" t="str">
        <f>INDEX(products!$A:$G, MATCH(ORDERS!$D48, products!$A:$A, 0), MATCH(ORDERS!I$1, products!$A$1:$G$1, 0))</f>
        <v>Exc</v>
      </c>
      <c r="J48" t="str">
        <f>INDEX(products!$A:$G, MATCH(ORDERS!$D48, products!$A:$A, 0), MATCH(ORDERS!J$1, products!$A$1:$G$1, 0))</f>
        <v>M</v>
      </c>
      <c r="K48" s="6">
        <f>INDEX(products!$A:$G, MATCH(ORDERS!$D48, products!$A:$A, 0), MATCH(ORDERS!K$1, products!$A$1:$G$1, 0))</f>
        <v>2.5</v>
      </c>
      <c r="L48" s="8">
        <f>INDEX(products!$A:$G, MATCH(ORDERS!$D48, products!$A:$A, 0), MATCH(ORDERS!L$1, products!$A$1:$G$1, 0))</f>
        <v>31.624999999999996</v>
      </c>
      <c r="M48" s="8">
        <f t="shared" si="0"/>
        <v>63.249999999999993</v>
      </c>
      <c r="N48" t="str" cm="1">
        <f t="array" ref="N48">_xlfn.IFS(I48="Rob", "Robusta", I48="Exc", "Excelsa", I48="Ara", "Arabica", I48="Lib", "Liberica")</f>
        <v>Excelsa</v>
      </c>
      <c r="O48" t="str" cm="1">
        <f t="array" ref="O48">_xlfn.IFS(J48="M", "Medium", J48="L", "Light", J48="D", "Dark")</f>
        <v>Medium</v>
      </c>
    </row>
    <row r="49" spans="1:15" x14ac:dyDescent="0.3">
      <c r="A49" s="2" t="s">
        <v>755</v>
      </c>
      <c r="B49" s="5">
        <v>43644</v>
      </c>
      <c r="C49" s="2" t="s">
        <v>756</v>
      </c>
      <c r="D49" t="s">
        <v>6167</v>
      </c>
      <c r="E49" s="2">
        <v>2</v>
      </c>
      <c r="F49" s="2" t="str">
        <f>_xlfn.XLOOKUP(C49, customers!$A:$A, customers!$B:$B, 0)</f>
        <v>Arda Curley</v>
      </c>
      <c r="G49" s="2" t="str">
        <f>IF(_xlfn.XLOOKUP(C49, customers!$A:$A, customers!$C:$C, "")="", "", _xlfn.XLOOKUP(C49, customers!$A:$A, customers!$C:$C, ""))</f>
        <v>acurley1b@hao123.com</v>
      </c>
      <c r="H49" s="2" t="str">
        <f>_xlfn.XLOOKUP(C49, customers!$A:$A, customers!$G:$G, 0)</f>
        <v>United States</v>
      </c>
      <c r="I49" t="str">
        <f>INDEX(products!$A:$G, MATCH(ORDERS!$D49, products!$A:$A, 0), MATCH(ORDERS!I$1, products!$A$1:$G$1, 0))</f>
        <v>Ara</v>
      </c>
      <c r="J49" t="str">
        <f>INDEX(products!$A:$G, MATCH(ORDERS!$D49, products!$A:$A, 0), MATCH(ORDERS!J$1, products!$A$1:$G$1, 0))</f>
        <v>L</v>
      </c>
      <c r="K49" s="6">
        <f>INDEX(products!$A:$G, MATCH(ORDERS!$D49, products!$A:$A, 0), MATCH(ORDERS!K$1, products!$A$1:$G$1, 0))</f>
        <v>0.2</v>
      </c>
      <c r="L49" s="8">
        <f>INDEX(products!$A:$G, MATCH(ORDERS!$D49, products!$A:$A, 0), MATCH(ORDERS!L$1, products!$A$1:$G$1, 0))</f>
        <v>3.8849999999999998</v>
      </c>
      <c r="M49" s="8">
        <f t="shared" si="0"/>
        <v>7.77</v>
      </c>
      <c r="N49" t="str" cm="1">
        <f t="array" ref="N49">_xlfn.IFS(I49="Rob", "Robusta", I49="Exc", "Excelsa", I49="Ara", "Arabica", I49="Lib", "Liberica")</f>
        <v>Arabica</v>
      </c>
      <c r="O49" t="str" cm="1">
        <f t="array" ref="O49">_xlfn.IFS(J49="M", "Medium", J49="L", "Light", J49="D", "Dark")</f>
        <v>Light</v>
      </c>
    </row>
    <row r="50" spans="1:15" x14ac:dyDescent="0.3">
      <c r="A50" s="2" t="s">
        <v>761</v>
      </c>
      <c r="B50" s="5">
        <v>44085</v>
      </c>
      <c r="C50" s="2" t="s">
        <v>762</v>
      </c>
      <c r="D50" t="s">
        <v>6168</v>
      </c>
      <c r="E50" s="2">
        <v>4</v>
      </c>
      <c r="F50" s="2" t="str">
        <f>_xlfn.XLOOKUP(C50, customers!$A:$A, customers!$B:$B, 0)</f>
        <v>Raynor McGilvary</v>
      </c>
      <c r="G50" s="2" t="str">
        <f>IF(_xlfn.XLOOKUP(C50, customers!$A:$A, customers!$C:$C, "")="", "", _xlfn.XLOOKUP(C50, customers!$A:$A, customers!$C:$C, ""))</f>
        <v>rmcgilvary1c@tamu.edu</v>
      </c>
      <c r="H50" s="2" t="str">
        <f>_xlfn.XLOOKUP(C50, customers!$A:$A, customers!$G:$G, 0)</f>
        <v>United States</v>
      </c>
      <c r="I50" t="str">
        <f>INDEX(products!$A:$G, MATCH(ORDERS!$D50, products!$A:$A, 0), MATCH(ORDERS!I$1, products!$A$1:$G$1, 0))</f>
        <v>Ara</v>
      </c>
      <c r="J50" t="str">
        <f>INDEX(products!$A:$G, MATCH(ORDERS!$D50, products!$A:$A, 0), MATCH(ORDERS!J$1, products!$A$1:$G$1, 0))</f>
        <v>D</v>
      </c>
      <c r="K50" s="6">
        <f>INDEX(products!$A:$G, MATCH(ORDERS!$D50, products!$A:$A, 0), MATCH(ORDERS!K$1, products!$A$1:$G$1, 0))</f>
        <v>2.5</v>
      </c>
      <c r="L50" s="8">
        <f>INDEX(products!$A:$G, MATCH(ORDERS!$D50, products!$A:$A, 0), MATCH(ORDERS!L$1, products!$A$1:$G$1, 0))</f>
        <v>22.884999999999998</v>
      </c>
      <c r="M50" s="8">
        <f t="shared" si="0"/>
        <v>91.539999999999992</v>
      </c>
      <c r="N50" t="str" cm="1">
        <f t="array" ref="N50">_xlfn.IFS(I50="Rob", "Robusta", I50="Exc", "Excelsa", I50="Ara", "Arabica", I50="Lib", "Liberica")</f>
        <v>Arabica</v>
      </c>
      <c r="O50" t="str" cm="1">
        <f t="array" ref="O50">_xlfn.IFS(J50="M", "Medium", J50="L", "Light", J50="D", "Dark")</f>
        <v>Dark</v>
      </c>
    </row>
    <row r="51" spans="1:15" x14ac:dyDescent="0.3">
      <c r="A51" s="2" t="s">
        <v>766</v>
      </c>
      <c r="B51" s="5">
        <v>44790</v>
      </c>
      <c r="C51" s="2" t="s">
        <v>767</v>
      </c>
      <c r="D51" t="s">
        <v>6140</v>
      </c>
      <c r="E51" s="2">
        <v>3</v>
      </c>
      <c r="F51" s="2" t="str">
        <f>_xlfn.XLOOKUP(C51, customers!$A:$A, customers!$B:$B, 0)</f>
        <v>Isis Pikett</v>
      </c>
      <c r="G51" s="2" t="str">
        <f>IF(_xlfn.XLOOKUP(C51, customers!$A:$A, customers!$C:$C, "")="", "", _xlfn.XLOOKUP(C51, customers!$A:$A, customers!$C:$C, ""))</f>
        <v>ipikett1d@xinhuanet.com</v>
      </c>
      <c r="H51" s="2" t="str">
        <f>_xlfn.XLOOKUP(C51, customers!$A:$A, customers!$G:$G, 0)</f>
        <v>United States</v>
      </c>
      <c r="I51" t="str">
        <f>INDEX(products!$A:$G, MATCH(ORDERS!$D51, products!$A:$A, 0), MATCH(ORDERS!I$1, products!$A$1:$G$1, 0))</f>
        <v>Ara</v>
      </c>
      <c r="J51" t="str">
        <f>INDEX(products!$A:$G, MATCH(ORDERS!$D51, products!$A:$A, 0), MATCH(ORDERS!J$1, products!$A$1:$G$1, 0))</f>
        <v>L</v>
      </c>
      <c r="K51" s="6">
        <f>INDEX(products!$A:$G, MATCH(ORDERS!$D51, products!$A:$A, 0), MATCH(ORDERS!K$1, products!$A$1:$G$1, 0))</f>
        <v>1</v>
      </c>
      <c r="L51" s="8">
        <f>INDEX(products!$A:$G, MATCH(ORDERS!$D51, products!$A:$A, 0), MATCH(ORDERS!L$1, products!$A$1:$G$1, 0))</f>
        <v>12.95</v>
      </c>
      <c r="M51" s="8">
        <f t="shared" si="0"/>
        <v>38.849999999999994</v>
      </c>
      <c r="N51" t="str" cm="1">
        <f t="array" ref="N51">_xlfn.IFS(I51="Rob", "Robusta", I51="Exc", "Excelsa", I51="Ara", "Arabica", I51="Lib", "Liberica")</f>
        <v>Arabica</v>
      </c>
      <c r="O51" t="str" cm="1">
        <f t="array" ref="O51">_xlfn.IFS(J51="M", "Medium", J51="L", "Light", J51="D", "Dark")</f>
        <v>Light</v>
      </c>
    </row>
    <row r="52" spans="1:15" x14ac:dyDescent="0.3">
      <c r="A52" s="2" t="s">
        <v>772</v>
      </c>
      <c r="B52" s="5">
        <v>44792</v>
      </c>
      <c r="C52" s="2" t="s">
        <v>773</v>
      </c>
      <c r="D52" t="s">
        <v>6169</v>
      </c>
      <c r="E52" s="2">
        <v>2</v>
      </c>
      <c r="F52" s="2" t="str">
        <f>_xlfn.XLOOKUP(C52, customers!$A:$A, customers!$B:$B, 0)</f>
        <v>Inger Bouldon</v>
      </c>
      <c r="G52" s="2" t="str">
        <f>IF(_xlfn.XLOOKUP(C52, customers!$A:$A, customers!$C:$C, "")="", "", _xlfn.XLOOKUP(C52, customers!$A:$A, customers!$C:$C, ""))</f>
        <v>ibouldon1e@gizmodo.com</v>
      </c>
      <c r="H52" s="2" t="str">
        <f>_xlfn.XLOOKUP(C52, customers!$A:$A, customers!$G:$G, 0)</f>
        <v>United States</v>
      </c>
      <c r="I52" t="str">
        <f>INDEX(products!$A:$G, MATCH(ORDERS!$D52, products!$A:$A, 0), MATCH(ORDERS!I$1, products!$A$1:$G$1, 0))</f>
        <v>Lib</v>
      </c>
      <c r="J52" t="str">
        <f>INDEX(products!$A:$G, MATCH(ORDERS!$D52, products!$A:$A, 0), MATCH(ORDERS!J$1, products!$A$1:$G$1, 0))</f>
        <v>D</v>
      </c>
      <c r="K52" s="6">
        <f>INDEX(products!$A:$G, MATCH(ORDERS!$D52, products!$A:$A, 0), MATCH(ORDERS!K$1, products!$A$1:$G$1, 0))</f>
        <v>0.5</v>
      </c>
      <c r="L52" s="8">
        <f>INDEX(products!$A:$G, MATCH(ORDERS!$D52, products!$A:$A, 0), MATCH(ORDERS!L$1, products!$A$1:$G$1, 0))</f>
        <v>7.77</v>
      </c>
      <c r="M52" s="8">
        <f t="shared" si="0"/>
        <v>15.54</v>
      </c>
      <c r="N52" t="str" cm="1">
        <f t="array" ref="N52">_xlfn.IFS(I52="Rob", "Robusta", I52="Exc", "Excelsa", I52="Ara", "Arabica", I52="Lib", "Liberica")</f>
        <v>Liberica</v>
      </c>
      <c r="O52" t="str" cm="1">
        <f t="array" ref="O52">_xlfn.IFS(J52="M", "Medium", J52="L", "Light", J52="D", "Dark")</f>
        <v>Dark</v>
      </c>
    </row>
    <row r="53" spans="1:15" x14ac:dyDescent="0.3">
      <c r="A53" s="2" t="s">
        <v>778</v>
      </c>
      <c r="B53" s="5">
        <v>43600</v>
      </c>
      <c r="C53" s="2" t="s">
        <v>779</v>
      </c>
      <c r="D53" t="s">
        <v>6164</v>
      </c>
      <c r="E53" s="2">
        <v>4</v>
      </c>
      <c r="F53" s="2" t="str">
        <f>_xlfn.XLOOKUP(C53, customers!$A:$A, customers!$B:$B, 0)</f>
        <v>Karry Flanders</v>
      </c>
      <c r="G53" s="2" t="str">
        <f>IF(_xlfn.XLOOKUP(C53, customers!$A:$A, customers!$C:$C, "")="", "", _xlfn.XLOOKUP(C53, customers!$A:$A, customers!$C:$C, ""))</f>
        <v>kflanders1f@over-blog.com</v>
      </c>
      <c r="H53" s="2" t="str">
        <f>_xlfn.XLOOKUP(C53, customers!$A:$A, customers!$G:$G, 0)</f>
        <v>Ireland</v>
      </c>
      <c r="I53" t="str">
        <f>INDEX(products!$A:$G, MATCH(ORDERS!$D53, products!$A:$A, 0), MATCH(ORDERS!I$1, products!$A$1:$G$1, 0))</f>
        <v>Lib</v>
      </c>
      <c r="J53" t="str">
        <f>INDEX(products!$A:$G, MATCH(ORDERS!$D53, products!$A:$A, 0), MATCH(ORDERS!J$1, products!$A$1:$G$1, 0))</f>
        <v>L</v>
      </c>
      <c r="K53" s="6">
        <f>INDEX(products!$A:$G, MATCH(ORDERS!$D53, products!$A:$A, 0), MATCH(ORDERS!K$1, products!$A$1:$G$1, 0))</f>
        <v>2.5</v>
      </c>
      <c r="L53" s="8">
        <f>INDEX(products!$A:$G, MATCH(ORDERS!$D53, products!$A:$A, 0), MATCH(ORDERS!L$1, products!$A$1:$G$1, 0))</f>
        <v>36.454999999999998</v>
      </c>
      <c r="M53" s="8">
        <f t="shared" si="0"/>
        <v>145.82</v>
      </c>
      <c r="N53" t="str" cm="1">
        <f t="array" ref="N53">_xlfn.IFS(I53="Rob", "Robusta", I53="Exc", "Excelsa", I53="Ara", "Arabica", I53="Lib", "Liberica")</f>
        <v>Liberica</v>
      </c>
      <c r="O53" t="str" cm="1">
        <f t="array" ref="O53">_xlfn.IFS(J53="M", "Medium", J53="L", "Light", J53="D", "Dark")</f>
        <v>Light</v>
      </c>
    </row>
    <row r="54" spans="1:15" x14ac:dyDescent="0.3">
      <c r="A54" s="2" t="s">
        <v>784</v>
      </c>
      <c r="B54" s="5">
        <v>43719</v>
      </c>
      <c r="C54" s="2" t="s">
        <v>785</v>
      </c>
      <c r="D54" t="s">
        <v>6146</v>
      </c>
      <c r="E54" s="2">
        <v>5</v>
      </c>
      <c r="F54" s="2" t="str">
        <f>_xlfn.XLOOKUP(C54, customers!$A:$A, customers!$B:$B, 0)</f>
        <v>Hartley Mattioli</v>
      </c>
      <c r="G54" s="2" t="str">
        <f>IF(_xlfn.XLOOKUP(C54, customers!$A:$A, customers!$C:$C, "")="", "", _xlfn.XLOOKUP(C54, customers!$A:$A, customers!$C:$C, ""))</f>
        <v>hmattioli1g@webmd.com</v>
      </c>
      <c r="H54" s="2" t="str">
        <f>_xlfn.XLOOKUP(C54, customers!$A:$A, customers!$G:$G, 0)</f>
        <v>United Kingdom</v>
      </c>
      <c r="I54" t="str">
        <f>INDEX(products!$A:$G, MATCH(ORDERS!$D54, products!$A:$A, 0), MATCH(ORDERS!I$1, products!$A$1:$G$1, 0))</f>
        <v>Rob</v>
      </c>
      <c r="J54" t="str">
        <f>INDEX(products!$A:$G, MATCH(ORDERS!$D54, products!$A:$A, 0), MATCH(ORDERS!J$1, products!$A$1:$G$1, 0))</f>
        <v>M</v>
      </c>
      <c r="K54" s="6">
        <f>INDEX(products!$A:$G, MATCH(ORDERS!$D54, products!$A:$A, 0), MATCH(ORDERS!K$1, products!$A$1:$G$1, 0))</f>
        <v>0.5</v>
      </c>
      <c r="L54" s="8">
        <f>INDEX(products!$A:$G, MATCH(ORDERS!$D54, products!$A:$A, 0), MATCH(ORDERS!L$1, products!$A$1:$G$1, 0))</f>
        <v>5.97</v>
      </c>
      <c r="M54" s="8">
        <f t="shared" si="0"/>
        <v>29.849999999999998</v>
      </c>
      <c r="N54" t="str" cm="1">
        <f t="array" ref="N54">_xlfn.IFS(I54="Rob", "Robusta", I54="Exc", "Excelsa", I54="Ara", "Arabica", I54="Lib", "Liberica")</f>
        <v>Robusta</v>
      </c>
      <c r="O54" t="str" cm="1">
        <f t="array" ref="O54">_xlfn.IFS(J54="M", "Medium", J54="L", "Light", J54="D", "Dark")</f>
        <v>Medium</v>
      </c>
    </row>
    <row r="55" spans="1:15" x14ac:dyDescent="0.3">
      <c r="A55" s="2" t="s">
        <v>784</v>
      </c>
      <c r="B55" s="5">
        <v>43719</v>
      </c>
      <c r="C55" s="2" t="s">
        <v>785</v>
      </c>
      <c r="D55" t="s">
        <v>6164</v>
      </c>
      <c r="E55" s="2">
        <v>2</v>
      </c>
      <c r="F55" s="2" t="str">
        <f>_xlfn.XLOOKUP(C55, customers!$A:$A, customers!$B:$B, 0)</f>
        <v>Hartley Mattioli</v>
      </c>
      <c r="G55" s="2" t="str">
        <f>IF(_xlfn.XLOOKUP(C55, customers!$A:$A, customers!$C:$C, "")="", "", _xlfn.XLOOKUP(C55, customers!$A:$A, customers!$C:$C, ""))</f>
        <v>hmattioli1g@webmd.com</v>
      </c>
      <c r="H55" s="2" t="str">
        <f>_xlfn.XLOOKUP(C55, customers!$A:$A, customers!$G:$G, 0)</f>
        <v>United Kingdom</v>
      </c>
      <c r="I55" t="str">
        <f>INDEX(products!$A:$G, MATCH(ORDERS!$D55, products!$A:$A, 0), MATCH(ORDERS!I$1, products!$A$1:$G$1, 0))</f>
        <v>Lib</v>
      </c>
      <c r="J55" t="str">
        <f>INDEX(products!$A:$G, MATCH(ORDERS!$D55, products!$A:$A, 0), MATCH(ORDERS!J$1, products!$A$1:$G$1, 0))</f>
        <v>L</v>
      </c>
      <c r="K55" s="6">
        <f>INDEX(products!$A:$G, MATCH(ORDERS!$D55, products!$A:$A, 0), MATCH(ORDERS!K$1, products!$A$1:$G$1, 0))</f>
        <v>2.5</v>
      </c>
      <c r="L55" s="8">
        <f>INDEX(products!$A:$G, MATCH(ORDERS!$D55, products!$A:$A, 0), MATCH(ORDERS!L$1, products!$A$1:$G$1, 0))</f>
        <v>36.454999999999998</v>
      </c>
      <c r="M55" s="8">
        <f t="shared" si="0"/>
        <v>72.91</v>
      </c>
      <c r="N55" t="str" cm="1">
        <f t="array" ref="N55">_xlfn.IFS(I55="Rob", "Robusta", I55="Exc", "Excelsa", I55="Ara", "Arabica", I55="Lib", "Liberica")</f>
        <v>Liberica</v>
      </c>
      <c r="O55" t="str" cm="1">
        <f t="array" ref="O55">_xlfn.IFS(J55="M", "Medium", J55="L", "Light", J55="D", "Dark")</f>
        <v>Light</v>
      </c>
    </row>
    <row r="56" spans="1:15" x14ac:dyDescent="0.3">
      <c r="A56" s="2" t="s">
        <v>794</v>
      </c>
      <c r="B56" s="5">
        <v>44271</v>
      </c>
      <c r="C56" s="2" t="s">
        <v>795</v>
      </c>
      <c r="D56" t="s">
        <v>6162</v>
      </c>
      <c r="E56" s="2">
        <v>5</v>
      </c>
      <c r="F56" s="2" t="str">
        <f>_xlfn.XLOOKUP(C56, customers!$A:$A, customers!$B:$B, 0)</f>
        <v>Archambault Gillard</v>
      </c>
      <c r="G56" s="2" t="str">
        <f>IF(_xlfn.XLOOKUP(C56, customers!$A:$A, customers!$C:$C, "")="", "", _xlfn.XLOOKUP(C56, customers!$A:$A, customers!$C:$C, ""))</f>
        <v>agillard1i@issuu.com</v>
      </c>
      <c r="H56" s="2" t="str">
        <f>_xlfn.XLOOKUP(C56, customers!$A:$A, customers!$G:$G, 0)</f>
        <v>United States</v>
      </c>
      <c r="I56" t="str">
        <f>INDEX(products!$A:$G, MATCH(ORDERS!$D56, products!$A:$A, 0), MATCH(ORDERS!I$1, products!$A$1:$G$1, 0))</f>
        <v>Lib</v>
      </c>
      <c r="J56" t="str">
        <f>INDEX(products!$A:$G, MATCH(ORDERS!$D56, products!$A:$A, 0), MATCH(ORDERS!J$1, products!$A$1:$G$1, 0))</f>
        <v>M</v>
      </c>
      <c r="K56" s="6">
        <f>INDEX(products!$A:$G, MATCH(ORDERS!$D56, products!$A:$A, 0), MATCH(ORDERS!K$1, products!$A$1:$G$1, 0))</f>
        <v>1</v>
      </c>
      <c r="L56" s="8">
        <f>INDEX(products!$A:$G, MATCH(ORDERS!$D56, products!$A:$A, 0), MATCH(ORDERS!L$1, products!$A$1:$G$1, 0))</f>
        <v>14.55</v>
      </c>
      <c r="M56" s="8">
        <f t="shared" si="0"/>
        <v>72.75</v>
      </c>
      <c r="N56" t="str" cm="1">
        <f t="array" ref="N56">_xlfn.IFS(I56="Rob", "Robusta", I56="Exc", "Excelsa", I56="Ara", "Arabica", I56="Lib", "Liberica")</f>
        <v>Liberica</v>
      </c>
      <c r="O56" t="str" cm="1">
        <f t="array" ref="O56">_xlfn.IFS(J56="M", "Medium", J56="L", "Light", J56="D", "Dark")</f>
        <v>Medium</v>
      </c>
    </row>
    <row r="57" spans="1:15" x14ac:dyDescent="0.3">
      <c r="A57" s="2" t="s">
        <v>800</v>
      </c>
      <c r="B57" s="5">
        <v>44168</v>
      </c>
      <c r="C57" s="2" t="s">
        <v>801</v>
      </c>
      <c r="D57" t="s">
        <v>6170</v>
      </c>
      <c r="E57" s="2">
        <v>3</v>
      </c>
      <c r="F57" s="2" t="str">
        <f>_xlfn.XLOOKUP(C57, customers!$A:$A, customers!$B:$B, 0)</f>
        <v>Salomo Cushworth</v>
      </c>
      <c r="G57" s="2" t="str">
        <f>IF(_xlfn.XLOOKUP(C57, customers!$A:$A, customers!$C:$C, "")="", "", _xlfn.XLOOKUP(C57, customers!$A:$A, customers!$C:$C, ""))</f>
        <v/>
      </c>
      <c r="H57" s="2" t="str">
        <f>_xlfn.XLOOKUP(C57, customers!$A:$A, customers!$G:$G, 0)</f>
        <v>United States</v>
      </c>
      <c r="I57" t="str">
        <f>INDEX(products!$A:$G, MATCH(ORDERS!$D57, products!$A:$A, 0), MATCH(ORDERS!I$1, products!$A$1:$G$1, 0))</f>
        <v>Lib</v>
      </c>
      <c r="J57" t="str">
        <f>INDEX(products!$A:$G, MATCH(ORDERS!$D57, products!$A:$A, 0), MATCH(ORDERS!J$1, products!$A$1:$G$1, 0))</f>
        <v>L</v>
      </c>
      <c r="K57" s="6">
        <f>INDEX(products!$A:$G, MATCH(ORDERS!$D57, products!$A:$A, 0), MATCH(ORDERS!K$1, products!$A$1:$G$1, 0))</f>
        <v>1</v>
      </c>
      <c r="L57" s="8">
        <f>INDEX(products!$A:$G, MATCH(ORDERS!$D57, products!$A:$A, 0), MATCH(ORDERS!L$1, products!$A$1:$G$1, 0))</f>
        <v>15.85</v>
      </c>
      <c r="M57" s="8">
        <f t="shared" si="0"/>
        <v>47.55</v>
      </c>
      <c r="N57" t="str" cm="1">
        <f t="array" ref="N57">_xlfn.IFS(I57="Rob", "Robusta", I57="Exc", "Excelsa", I57="Ara", "Arabica", I57="Lib", "Liberica")</f>
        <v>Liberica</v>
      </c>
      <c r="O57" t="str" cm="1">
        <f t="array" ref="O57">_xlfn.IFS(J57="M", "Medium", J57="L", "Light", J57="D", "Dark")</f>
        <v>Light</v>
      </c>
    </row>
    <row r="58" spans="1:15" x14ac:dyDescent="0.3">
      <c r="A58" s="2" t="s">
        <v>805</v>
      </c>
      <c r="B58" s="5">
        <v>43857</v>
      </c>
      <c r="C58" s="2" t="s">
        <v>806</v>
      </c>
      <c r="D58" t="s">
        <v>6153</v>
      </c>
      <c r="E58" s="2">
        <v>3</v>
      </c>
      <c r="F58" s="2" t="str">
        <f>_xlfn.XLOOKUP(C58, customers!$A:$A, customers!$B:$B, 0)</f>
        <v>Theda Grizard</v>
      </c>
      <c r="G58" s="2" t="str">
        <f>IF(_xlfn.XLOOKUP(C58, customers!$A:$A, customers!$C:$C, "")="", "", _xlfn.XLOOKUP(C58, customers!$A:$A, customers!$C:$C, ""))</f>
        <v>tgrizard1k@odnoklassniki.ru</v>
      </c>
      <c r="H58" s="2" t="str">
        <f>_xlfn.XLOOKUP(C58, customers!$A:$A, customers!$G:$G, 0)</f>
        <v>United States</v>
      </c>
      <c r="I58" t="str">
        <f>INDEX(products!$A:$G, MATCH(ORDERS!$D58, products!$A:$A, 0), MATCH(ORDERS!I$1, products!$A$1:$G$1, 0))</f>
        <v>Exc</v>
      </c>
      <c r="J58" t="str">
        <f>INDEX(products!$A:$G, MATCH(ORDERS!$D58, products!$A:$A, 0), MATCH(ORDERS!J$1, products!$A$1:$G$1, 0))</f>
        <v>D</v>
      </c>
      <c r="K58" s="6">
        <f>INDEX(products!$A:$G, MATCH(ORDERS!$D58, products!$A:$A, 0), MATCH(ORDERS!K$1, products!$A$1:$G$1, 0))</f>
        <v>0.2</v>
      </c>
      <c r="L58" s="8">
        <f>INDEX(products!$A:$G, MATCH(ORDERS!$D58, products!$A:$A, 0), MATCH(ORDERS!L$1, products!$A$1:$G$1, 0))</f>
        <v>3.645</v>
      </c>
      <c r="M58" s="8">
        <f t="shared" si="0"/>
        <v>10.935</v>
      </c>
      <c r="N58" t="str" cm="1">
        <f t="array" ref="N58">_xlfn.IFS(I58="Rob", "Robusta", I58="Exc", "Excelsa", I58="Ara", "Arabica", I58="Lib", "Liberica")</f>
        <v>Excelsa</v>
      </c>
      <c r="O58" t="str" cm="1">
        <f t="array" ref="O58">_xlfn.IFS(J58="M", "Medium", J58="L", "Light", J58="D", "Dark")</f>
        <v>Dark</v>
      </c>
    </row>
    <row r="59" spans="1:15" x14ac:dyDescent="0.3">
      <c r="A59" s="2" t="s">
        <v>811</v>
      </c>
      <c r="B59" s="5">
        <v>44759</v>
      </c>
      <c r="C59" s="2" t="s">
        <v>812</v>
      </c>
      <c r="D59" t="s">
        <v>6171</v>
      </c>
      <c r="E59" s="2">
        <v>4</v>
      </c>
      <c r="F59" s="2" t="str">
        <f>_xlfn.XLOOKUP(C59, customers!$A:$A, customers!$B:$B, 0)</f>
        <v>Rozele Relton</v>
      </c>
      <c r="G59" s="2" t="str">
        <f>IF(_xlfn.XLOOKUP(C59, customers!$A:$A, customers!$C:$C, "")="", "", _xlfn.XLOOKUP(C59, customers!$A:$A, customers!$C:$C, ""))</f>
        <v>rrelton1l@stanford.edu</v>
      </c>
      <c r="H59" s="2" t="str">
        <f>_xlfn.XLOOKUP(C59, customers!$A:$A, customers!$G:$G, 0)</f>
        <v>United States</v>
      </c>
      <c r="I59" t="str">
        <f>INDEX(products!$A:$G, MATCH(ORDERS!$D59, products!$A:$A, 0), MATCH(ORDERS!I$1, products!$A$1:$G$1, 0))</f>
        <v>Exc</v>
      </c>
      <c r="J59" t="str">
        <f>INDEX(products!$A:$G, MATCH(ORDERS!$D59, products!$A:$A, 0), MATCH(ORDERS!J$1, products!$A$1:$G$1, 0))</f>
        <v>L</v>
      </c>
      <c r="K59" s="6">
        <f>INDEX(products!$A:$G, MATCH(ORDERS!$D59, products!$A:$A, 0), MATCH(ORDERS!K$1, products!$A$1:$G$1, 0))</f>
        <v>1</v>
      </c>
      <c r="L59" s="8">
        <f>INDEX(products!$A:$G, MATCH(ORDERS!$D59, products!$A:$A, 0), MATCH(ORDERS!L$1, products!$A$1:$G$1, 0))</f>
        <v>14.85</v>
      </c>
      <c r="M59" s="8">
        <f t="shared" si="0"/>
        <v>59.4</v>
      </c>
      <c r="N59" t="str" cm="1">
        <f t="array" ref="N59">_xlfn.IFS(I59="Rob", "Robusta", I59="Exc", "Excelsa", I59="Ara", "Arabica", I59="Lib", "Liberica")</f>
        <v>Excelsa</v>
      </c>
      <c r="O59" t="str" cm="1">
        <f t="array" ref="O59">_xlfn.IFS(J59="M", "Medium", J59="L", "Light", J59="D", "Dark")</f>
        <v>Light</v>
      </c>
    </row>
    <row r="60" spans="1:15" x14ac:dyDescent="0.3">
      <c r="A60" s="2" t="s">
        <v>817</v>
      </c>
      <c r="B60" s="5">
        <v>44624</v>
      </c>
      <c r="C60" s="2" t="s">
        <v>818</v>
      </c>
      <c r="D60" t="s">
        <v>6165</v>
      </c>
      <c r="E60" s="2">
        <v>3</v>
      </c>
      <c r="F60" s="2" t="str">
        <f>_xlfn.XLOOKUP(C60, customers!$A:$A, customers!$B:$B, 0)</f>
        <v>Willa Rolling</v>
      </c>
      <c r="G60" s="2" t="str">
        <f>IF(_xlfn.XLOOKUP(C60, customers!$A:$A, customers!$C:$C, "")="", "", _xlfn.XLOOKUP(C60, customers!$A:$A, customers!$C:$C, ""))</f>
        <v/>
      </c>
      <c r="H60" s="2" t="str">
        <f>_xlfn.XLOOKUP(C60, customers!$A:$A, customers!$G:$G, 0)</f>
        <v>United States</v>
      </c>
      <c r="I60" t="str">
        <f>INDEX(products!$A:$G, MATCH(ORDERS!$D60, products!$A:$A, 0), MATCH(ORDERS!I$1, products!$A$1:$G$1, 0))</f>
        <v>Lib</v>
      </c>
      <c r="J60" t="str">
        <f>INDEX(products!$A:$G, MATCH(ORDERS!$D60, products!$A:$A, 0), MATCH(ORDERS!J$1, products!$A$1:$G$1, 0))</f>
        <v>D</v>
      </c>
      <c r="K60" s="6">
        <f>INDEX(products!$A:$G, MATCH(ORDERS!$D60, products!$A:$A, 0), MATCH(ORDERS!K$1, products!$A$1:$G$1, 0))</f>
        <v>2.5</v>
      </c>
      <c r="L60" s="8">
        <f>INDEX(products!$A:$G, MATCH(ORDERS!$D60, products!$A:$A, 0), MATCH(ORDERS!L$1, products!$A$1:$G$1, 0))</f>
        <v>29.784999999999997</v>
      </c>
      <c r="M60" s="8">
        <f t="shared" si="0"/>
        <v>89.35499999999999</v>
      </c>
      <c r="N60" t="str" cm="1">
        <f t="array" ref="N60">_xlfn.IFS(I60="Rob", "Robusta", I60="Exc", "Excelsa", I60="Ara", "Arabica", I60="Lib", "Liberica")</f>
        <v>Liberica</v>
      </c>
      <c r="O60" t="str" cm="1">
        <f t="array" ref="O60">_xlfn.IFS(J60="M", "Medium", J60="L", "Light", J60="D", "Dark")</f>
        <v>Dark</v>
      </c>
    </row>
    <row r="61" spans="1:15" x14ac:dyDescent="0.3">
      <c r="A61" s="2" t="s">
        <v>822</v>
      </c>
      <c r="B61" s="5">
        <v>44537</v>
      </c>
      <c r="C61" s="2" t="s">
        <v>823</v>
      </c>
      <c r="D61" t="s">
        <v>6160</v>
      </c>
      <c r="E61" s="2">
        <v>3</v>
      </c>
      <c r="F61" s="2" t="str">
        <f>_xlfn.XLOOKUP(C61, customers!$A:$A, customers!$B:$B, 0)</f>
        <v>Stanislaus Gilroy</v>
      </c>
      <c r="G61" s="2" t="str">
        <f>IF(_xlfn.XLOOKUP(C61, customers!$A:$A, customers!$C:$C, "")="", "", _xlfn.XLOOKUP(C61, customers!$A:$A, customers!$C:$C, ""))</f>
        <v>sgilroy1n@eepurl.com</v>
      </c>
      <c r="H61" s="2" t="str">
        <f>_xlfn.XLOOKUP(C61, customers!$A:$A, customers!$G:$G, 0)</f>
        <v>United States</v>
      </c>
      <c r="I61" t="str">
        <f>INDEX(products!$A:$G, MATCH(ORDERS!$D61, products!$A:$A, 0), MATCH(ORDERS!I$1, products!$A$1:$G$1, 0))</f>
        <v>Lib</v>
      </c>
      <c r="J61" t="str">
        <f>INDEX(products!$A:$G, MATCH(ORDERS!$D61, products!$A:$A, 0), MATCH(ORDERS!J$1, products!$A$1:$G$1, 0))</f>
        <v>M</v>
      </c>
      <c r="K61" s="6">
        <f>INDEX(products!$A:$G, MATCH(ORDERS!$D61, products!$A:$A, 0), MATCH(ORDERS!K$1, products!$A$1:$G$1, 0))</f>
        <v>0.5</v>
      </c>
      <c r="L61" s="8">
        <f>INDEX(products!$A:$G, MATCH(ORDERS!$D61, products!$A:$A, 0), MATCH(ORDERS!L$1, products!$A$1:$G$1, 0))</f>
        <v>8.73</v>
      </c>
      <c r="M61" s="8">
        <f t="shared" si="0"/>
        <v>26.19</v>
      </c>
      <c r="N61" t="str" cm="1">
        <f t="array" ref="N61">_xlfn.IFS(I61="Rob", "Robusta", I61="Exc", "Excelsa", I61="Ara", "Arabica", I61="Lib", "Liberica")</f>
        <v>Liberica</v>
      </c>
      <c r="O61" t="str" cm="1">
        <f t="array" ref="O61">_xlfn.IFS(J61="M", "Medium", J61="L", "Light", J61="D", "Dark")</f>
        <v>Medium</v>
      </c>
    </row>
    <row r="62" spans="1:15" x14ac:dyDescent="0.3">
      <c r="A62" s="2" t="s">
        <v>827</v>
      </c>
      <c r="B62" s="5">
        <v>44252</v>
      </c>
      <c r="C62" s="2" t="s">
        <v>828</v>
      </c>
      <c r="D62" t="s">
        <v>6168</v>
      </c>
      <c r="E62" s="2">
        <v>5</v>
      </c>
      <c r="F62" s="2" t="str">
        <f>_xlfn.XLOOKUP(C62, customers!$A:$A, customers!$B:$B, 0)</f>
        <v>Correy Cottingham</v>
      </c>
      <c r="G62" s="2" t="str">
        <f>IF(_xlfn.XLOOKUP(C62, customers!$A:$A, customers!$C:$C, "")="", "", _xlfn.XLOOKUP(C62, customers!$A:$A, customers!$C:$C, ""))</f>
        <v>ccottingham1o@wikipedia.org</v>
      </c>
      <c r="H62" s="2" t="str">
        <f>_xlfn.XLOOKUP(C62, customers!$A:$A, customers!$G:$G, 0)</f>
        <v>United States</v>
      </c>
      <c r="I62" t="str">
        <f>INDEX(products!$A:$G, MATCH(ORDERS!$D62, products!$A:$A, 0), MATCH(ORDERS!I$1, products!$A$1:$G$1, 0))</f>
        <v>Ara</v>
      </c>
      <c r="J62" t="str">
        <f>INDEX(products!$A:$G, MATCH(ORDERS!$D62, products!$A:$A, 0), MATCH(ORDERS!J$1, products!$A$1:$G$1, 0))</f>
        <v>D</v>
      </c>
      <c r="K62" s="6">
        <f>INDEX(products!$A:$G, MATCH(ORDERS!$D62, products!$A:$A, 0), MATCH(ORDERS!K$1, products!$A$1:$G$1, 0))</f>
        <v>2.5</v>
      </c>
      <c r="L62" s="8">
        <f>INDEX(products!$A:$G, MATCH(ORDERS!$D62, products!$A:$A, 0), MATCH(ORDERS!L$1, products!$A$1:$G$1, 0))</f>
        <v>22.884999999999998</v>
      </c>
      <c r="M62" s="8">
        <f t="shared" si="0"/>
        <v>114.42499999999998</v>
      </c>
      <c r="N62" t="str" cm="1">
        <f t="array" ref="N62">_xlfn.IFS(I62="Rob", "Robusta", I62="Exc", "Excelsa", I62="Ara", "Arabica", I62="Lib", "Liberica")</f>
        <v>Arabica</v>
      </c>
      <c r="O62" t="str" cm="1">
        <f t="array" ref="O62">_xlfn.IFS(J62="M", "Medium", J62="L", "Light", J62="D", "Dark")</f>
        <v>Dark</v>
      </c>
    </row>
    <row r="63" spans="1:15" x14ac:dyDescent="0.3">
      <c r="A63" s="2" t="s">
        <v>833</v>
      </c>
      <c r="B63" s="5">
        <v>43521</v>
      </c>
      <c r="C63" s="2" t="s">
        <v>834</v>
      </c>
      <c r="D63" t="s">
        <v>6172</v>
      </c>
      <c r="E63" s="2">
        <v>5</v>
      </c>
      <c r="F63" s="2" t="str">
        <f>_xlfn.XLOOKUP(C63, customers!$A:$A, customers!$B:$B, 0)</f>
        <v>Pammi Endacott</v>
      </c>
      <c r="G63" s="2" t="str">
        <f>IF(_xlfn.XLOOKUP(C63, customers!$A:$A, customers!$C:$C, "")="", "", _xlfn.XLOOKUP(C63, customers!$A:$A, customers!$C:$C, ""))</f>
        <v/>
      </c>
      <c r="H63" s="2" t="str">
        <f>_xlfn.XLOOKUP(C63, customers!$A:$A, customers!$G:$G, 0)</f>
        <v>United Kingdom</v>
      </c>
      <c r="I63" t="str">
        <f>INDEX(products!$A:$G, MATCH(ORDERS!$D63, products!$A:$A, 0), MATCH(ORDERS!I$1, products!$A$1:$G$1, 0))</f>
        <v>Rob</v>
      </c>
      <c r="J63" t="str">
        <f>INDEX(products!$A:$G, MATCH(ORDERS!$D63, products!$A:$A, 0), MATCH(ORDERS!J$1, products!$A$1:$G$1, 0))</f>
        <v>D</v>
      </c>
      <c r="K63" s="6">
        <f>INDEX(products!$A:$G, MATCH(ORDERS!$D63, products!$A:$A, 0), MATCH(ORDERS!K$1, products!$A$1:$G$1, 0))</f>
        <v>0.5</v>
      </c>
      <c r="L63" s="8">
        <f>INDEX(products!$A:$G, MATCH(ORDERS!$D63, products!$A:$A, 0), MATCH(ORDERS!L$1, products!$A$1:$G$1, 0))</f>
        <v>5.3699999999999992</v>
      </c>
      <c r="M63" s="8">
        <f t="shared" si="0"/>
        <v>26.849999999999994</v>
      </c>
      <c r="N63" t="str" cm="1">
        <f t="array" ref="N63">_xlfn.IFS(I63="Rob", "Robusta", I63="Exc", "Excelsa", I63="Ara", "Arabica", I63="Lib", "Liberica")</f>
        <v>Robusta</v>
      </c>
      <c r="O63" t="str" cm="1">
        <f t="array" ref="O63">_xlfn.IFS(J63="M", "Medium", J63="L", "Light", J63="D", "Dark")</f>
        <v>Dark</v>
      </c>
    </row>
    <row r="64" spans="1:15" x14ac:dyDescent="0.3">
      <c r="A64" s="2" t="s">
        <v>838</v>
      </c>
      <c r="B64" s="5">
        <v>43505</v>
      </c>
      <c r="C64" s="2" t="s">
        <v>839</v>
      </c>
      <c r="D64" t="s">
        <v>6145</v>
      </c>
      <c r="E64" s="2">
        <v>5</v>
      </c>
      <c r="F64" s="2" t="str">
        <f>_xlfn.XLOOKUP(C64, customers!$A:$A, customers!$B:$B, 0)</f>
        <v>Nona Linklater</v>
      </c>
      <c r="G64" s="2" t="str">
        <f>IF(_xlfn.XLOOKUP(C64, customers!$A:$A, customers!$C:$C, "")="", "", _xlfn.XLOOKUP(C64, customers!$A:$A, customers!$C:$C, ""))</f>
        <v/>
      </c>
      <c r="H64" s="2" t="str">
        <f>_xlfn.XLOOKUP(C64, customers!$A:$A, customers!$G:$G, 0)</f>
        <v>United States</v>
      </c>
      <c r="I64" t="str">
        <f>INDEX(products!$A:$G, MATCH(ORDERS!$D64, products!$A:$A, 0), MATCH(ORDERS!I$1, products!$A$1:$G$1, 0))</f>
        <v>Lib</v>
      </c>
      <c r="J64" t="str">
        <f>INDEX(products!$A:$G, MATCH(ORDERS!$D64, products!$A:$A, 0), MATCH(ORDERS!J$1, products!$A$1:$G$1, 0))</f>
        <v>L</v>
      </c>
      <c r="K64" s="6">
        <f>INDEX(products!$A:$G, MATCH(ORDERS!$D64, products!$A:$A, 0), MATCH(ORDERS!K$1, products!$A$1:$G$1, 0))</f>
        <v>0.2</v>
      </c>
      <c r="L64" s="8">
        <f>INDEX(products!$A:$G, MATCH(ORDERS!$D64, products!$A:$A, 0), MATCH(ORDERS!L$1, products!$A$1:$G$1, 0))</f>
        <v>4.7549999999999999</v>
      </c>
      <c r="M64" s="8">
        <f t="shared" si="0"/>
        <v>23.774999999999999</v>
      </c>
      <c r="N64" t="str" cm="1">
        <f t="array" ref="N64">_xlfn.IFS(I64="Rob", "Robusta", I64="Exc", "Excelsa", I64="Ara", "Arabica", I64="Lib", "Liberica")</f>
        <v>Liberica</v>
      </c>
      <c r="O64" t="str" cm="1">
        <f t="array" ref="O64">_xlfn.IFS(J64="M", "Medium", J64="L", "Light", J64="D", "Dark")</f>
        <v>Light</v>
      </c>
    </row>
    <row r="65" spans="1:15" x14ac:dyDescent="0.3">
      <c r="A65" s="2" t="s">
        <v>843</v>
      </c>
      <c r="B65" s="5">
        <v>43868</v>
      </c>
      <c r="C65" s="2" t="s">
        <v>844</v>
      </c>
      <c r="D65" t="s">
        <v>6157</v>
      </c>
      <c r="E65" s="2">
        <v>1</v>
      </c>
      <c r="F65" s="2" t="str">
        <f>_xlfn.XLOOKUP(C65, customers!$A:$A, customers!$B:$B, 0)</f>
        <v>Annadiane Dykes</v>
      </c>
      <c r="G65" s="2" t="str">
        <f>IF(_xlfn.XLOOKUP(C65, customers!$A:$A, customers!$C:$C, "")="", "", _xlfn.XLOOKUP(C65, customers!$A:$A, customers!$C:$C, ""))</f>
        <v>adykes1r@eventbrite.com</v>
      </c>
      <c r="H65" s="2" t="str">
        <f>_xlfn.XLOOKUP(C65, customers!$A:$A, customers!$G:$G, 0)</f>
        <v>United States</v>
      </c>
      <c r="I65" t="str">
        <f>INDEX(products!$A:$G, MATCH(ORDERS!$D65, products!$A:$A, 0), MATCH(ORDERS!I$1, products!$A$1:$G$1, 0))</f>
        <v>Ara</v>
      </c>
      <c r="J65" t="str">
        <f>INDEX(products!$A:$G, MATCH(ORDERS!$D65, products!$A:$A, 0), MATCH(ORDERS!J$1, products!$A$1:$G$1, 0))</f>
        <v>M</v>
      </c>
      <c r="K65" s="6">
        <f>INDEX(products!$A:$G, MATCH(ORDERS!$D65, products!$A:$A, 0), MATCH(ORDERS!K$1, products!$A$1:$G$1, 0))</f>
        <v>0.5</v>
      </c>
      <c r="L65" s="8">
        <f>INDEX(products!$A:$G, MATCH(ORDERS!$D65, products!$A:$A, 0), MATCH(ORDERS!L$1, products!$A$1:$G$1, 0))</f>
        <v>6.75</v>
      </c>
      <c r="M65" s="8">
        <f t="shared" si="0"/>
        <v>6.75</v>
      </c>
      <c r="N65" t="str" cm="1">
        <f t="array" ref="N65">_xlfn.IFS(I65="Rob", "Robusta", I65="Exc", "Excelsa", I65="Ara", "Arabica", I65="Lib", "Liberica")</f>
        <v>Arabica</v>
      </c>
      <c r="O65" t="str" cm="1">
        <f t="array" ref="O65">_xlfn.IFS(J65="M", "Medium", J65="L", "Light", J65="D", "Dark")</f>
        <v>Medium</v>
      </c>
    </row>
    <row r="66" spans="1:15" x14ac:dyDescent="0.3">
      <c r="A66" s="2" t="s">
        <v>849</v>
      </c>
      <c r="B66" s="5">
        <v>43913</v>
      </c>
      <c r="C66" s="2" t="s">
        <v>850</v>
      </c>
      <c r="D66" t="s">
        <v>6146</v>
      </c>
      <c r="E66" s="2">
        <v>6</v>
      </c>
      <c r="F66" s="2" t="str">
        <f>_xlfn.XLOOKUP(C66, customers!$A:$A, customers!$B:$B, 0)</f>
        <v>Felecia Dodgson</v>
      </c>
      <c r="G66" s="2" t="str">
        <f>IF(_xlfn.XLOOKUP(C66, customers!$A:$A, customers!$C:$C, "")="", "", _xlfn.XLOOKUP(C66, customers!$A:$A, customers!$C:$C, ""))</f>
        <v/>
      </c>
      <c r="H66" s="2" t="str">
        <f>_xlfn.XLOOKUP(C66, customers!$A:$A, customers!$G:$G, 0)</f>
        <v>United States</v>
      </c>
      <c r="I66" t="str">
        <f>INDEX(products!$A:$G, MATCH(ORDERS!$D66, products!$A:$A, 0), MATCH(ORDERS!I$1, products!$A$1:$G$1, 0))</f>
        <v>Rob</v>
      </c>
      <c r="J66" t="str">
        <f>INDEX(products!$A:$G, MATCH(ORDERS!$D66, products!$A:$A, 0), MATCH(ORDERS!J$1, products!$A$1:$G$1, 0))</f>
        <v>M</v>
      </c>
      <c r="K66" s="6">
        <f>INDEX(products!$A:$G, MATCH(ORDERS!$D66, products!$A:$A, 0), MATCH(ORDERS!K$1, products!$A$1:$G$1, 0))</f>
        <v>0.5</v>
      </c>
      <c r="L66" s="8">
        <f>INDEX(products!$A:$G, MATCH(ORDERS!$D66, products!$A:$A, 0), MATCH(ORDERS!L$1, products!$A$1:$G$1, 0))</f>
        <v>5.97</v>
      </c>
      <c r="M66" s="8">
        <f t="shared" si="0"/>
        <v>35.82</v>
      </c>
      <c r="N66" t="str" cm="1">
        <f t="array" ref="N66">_xlfn.IFS(I66="Rob", "Robusta", I66="Exc", "Excelsa", I66="Ara", "Arabica", I66="Lib", "Liberica")</f>
        <v>Robusta</v>
      </c>
      <c r="O66" t="str" cm="1">
        <f t="array" ref="O66">_xlfn.IFS(J66="M", "Medium", J66="L", "Light", J66="D", "Dark")</f>
        <v>Medium</v>
      </c>
    </row>
    <row r="67" spans="1:15" x14ac:dyDescent="0.3">
      <c r="A67" s="2" t="s">
        <v>854</v>
      </c>
      <c r="B67" s="5">
        <v>44626</v>
      </c>
      <c r="C67" s="2" t="s">
        <v>855</v>
      </c>
      <c r="D67" t="s">
        <v>6149</v>
      </c>
      <c r="E67" s="2">
        <v>4</v>
      </c>
      <c r="F67" s="2" t="str">
        <f>_xlfn.XLOOKUP(C67, customers!$A:$A, customers!$B:$B, 0)</f>
        <v>Angelia Cockrem</v>
      </c>
      <c r="G67" s="2" t="str">
        <f>IF(_xlfn.XLOOKUP(C67, customers!$A:$A, customers!$C:$C, "")="", "", _xlfn.XLOOKUP(C67, customers!$A:$A, customers!$C:$C, ""))</f>
        <v>acockrem1t@engadget.com</v>
      </c>
      <c r="H67" s="2" t="str">
        <f>_xlfn.XLOOKUP(C67, customers!$A:$A, customers!$G:$G, 0)</f>
        <v>United States</v>
      </c>
      <c r="I67" t="str">
        <f>INDEX(products!$A:$G, MATCH(ORDERS!$D67, products!$A:$A, 0), MATCH(ORDERS!I$1, products!$A$1:$G$1, 0))</f>
        <v>Rob</v>
      </c>
      <c r="J67" t="str">
        <f>INDEX(products!$A:$G, MATCH(ORDERS!$D67, products!$A:$A, 0), MATCH(ORDERS!J$1, products!$A$1:$G$1, 0))</f>
        <v>D</v>
      </c>
      <c r="K67" s="6">
        <f>INDEX(products!$A:$G, MATCH(ORDERS!$D67, products!$A:$A, 0), MATCH(ORDERS!K$1, products!$A$1:$G$1, 0))</f>
        <v>2.5</v>
      </c>
      <c r="L67" s="8">
        <f>INDEX(products!$A:$G, MATCH(ORDERS!$D67, products!$A:$A, 0), MATCH(ORDERS!L$1, products!$A$1:$G$1, 0))</f>
        <v>20.584999999999997</v>
      </c>
      <c r="M67" s="8">
        <f t="shared" ref="M67:M130" si="1">L67*E67</f>
        <v>82.339999999999989</v>
      </c>
      <c r="N67" t="str" cm="1">
        <f t="array" ref="N67">_xlfn.IFS(I67="Rob", "Robusta", I67="Exc", "Excelsa", I67="Ara", "Arabica", I67="Lib", "Liberica")</f>
        <v>Robusta</v>
      </c>
      <c r="O67" t="str" cm="1">
        <f t="array" ref="O67">_xlfn.IFS(J67="M", "Medium", J67="L", "Light", J67="D", "Dark")</f>
        <v>Dark</v>
      </c>
    </row>
    <row r="68" spans="1:15" x14ac:dyDescent="0.3">
      <c r="A68" s="2" t="s">
        <v>860</v>
      </c>
      <c r="B68" s="5">
        <v>44666</v>
      </c>
      <c r="C68" s="2" t="s">
        <v>861</v>
      </c>
      <c r="D68" t="s">
        <v>6173</v>
      </c>
      <c r="E68" s="2">
        <v>1</v>
      </c>
      <c r="F68" s="2" t="str">
        <f>_xlfn.XLOOKUP(C68, customers!$A:$A, customers!$B:$B, 0)</f>
        <v>Belvia Umpleby</v>
      </c>
      <c r="G68" s="2" t="str">
        <f>IF(_xlfn.XLOOKUP(C68, customers!$A:$A, customers!$C:$C, "")="", "", _xlfn.XLOOKUP(C68, customers!$A:$A, customers!$C:$C, ""))</f>
        <v>bumpleby1u@soundcloud.com</v>
      </c>
      <c r="H68" s="2" t="str">
        <f>_xlfn.XLOOKUP(C68, customers!$A:$A, customers!$G:$G, 0)</f>
        <v>United States</v>
      </c>
      <c r="I68" t="str">
        <f>INDEX(products!$A:$G, MATCH(ORDERS!$D68, products!$A:$A, 0), MATCH(ORDERS!I$1, products!$A$1:$G$1, 0))</f>
        <v>Rob</v>
      </c>
      <c r="J68" t="str">
        <f>INDEX(products!$A:$G, MATCH(ORDERS!$D68, products!$A:$A, 0), MATCH(ORDERS!J$1, products!$A$1:$G$1, 0))</f>
        <v>L</v>
      </c>
      <c r="K68" s="6">
        <f>INDEX(products!$A:$G, MATCH(ORDERS!$D68, products!$A:$A, 0), MATCH(ORDERS!K$1, products!$A$1:$G$1, 0))</f>
        <v>0.5</v>
      </c>
      <c r="L68" s="8">
        <f>INDEX(products!$A:$G, MATCH(ORDERS!$D68, products!$A:$A, 0), MATCH(ORDERS!L$1, products!$A$1:$G$1, 0))</f>
        <v>7.169999999999999</v>
      </c>
      <c r="M68" s="8">
        <f t="shared" si="1"/>
        <v>7.169999999999999</v>
      </c>
      <c r="N68" t="str" cm="1">
        <f t="array" ref="N68">_xlfn.IFS(I68="Rob", "Robusta", I68="Exc", "Excelsa", I68="Ara", "Arabica", I68="Lib", "Liberica")</f>
        <v>Robusta</v>
      </c>
      <c r="O68" t="str" cm="1">
        <f t="array" ref="O68">_xlfn.IFS(J68="M", "Medium", J68="L", "Light", J68="D", "Dark")</f>
        <v>Light</v>
      </c>
    </row>
    <row r="69" spans="1:15" x14ac:dyDescent="0.3">
      <c r="A69" s="2" t="s">
        <v>866</v>
      </c>
      <c r="B69" s="5">
        <v>44519</v>
      </c>
      <c r="C69" s="2" t="s">
        <v>867</v>
      </c>
      <c r="D69" t="s">
        <v>6145</v>
      </c>
      <c r="E69" s="2">
        <v>2</v>
      </c>
      <c r="F69" s="2" t="str">
        <f>_xlfn.XLOOKUP(C69, customers!$A:$A, customers!$B:$B, 0)</f>
        <v>Nat Saleway</v>
      </c>
      <c r="G69" s="2" t="str">
        <f>IF(_xlfn.XLOOKUP(C69, customers!$A:$A, customers!$C:$C, "")="", "", _xlfn.XLOOKUP(C69, customers!$A:$A, customers!$C:$C, ""))</f>
        <v>nsaleway1v@dedecms.com</v>
      </c>
      <c r="H69" s="2" t="str">
        <f>_xlfn.XLOOKUP(C69, customers!$A:$A, customers!$G:$G, 0)</f>
        <v>United States</v>
      </c>
      <c r="I69" t="str">
        <f>INDEX(products!$A:$G, MATCH(ORDERS!$D69, products!$A:$A, 0), MATCH(ORDERS!I$1, products!$A$1:$G$1, 0))</f>
        <v>Lib</v>
      </c>
      <c r="J69" t="str">
        <f>INDEX(products!$A:$G, MATCH(ORDERS!$D69, products!$A:$A, 0), MATCH(ORDERS!J$1, products!$A$1:$G$1, 0))</f>
        <v>L</v>
      </c>
      <c r="K69" s="6">
        <f>INDEX(products!$A:$G, MATCH(ORDERS!$D69, products!$A:$A, 0), MATCH(ORDERS!K$1, products!$A$1:$G$1, 0))</f>
        <v>0.2</v>
      </c>
      <c r="L69" s="8">
        <f>INDEX(products!$A:$G, MATCH(ORDERS!$D69, products!$A:$A, 0), MATCH(ORDERS!L$1, products!$A$1:$G$1, 0))</f>
        <v>4.7549999999999999</v>
      </c>
      <c r="M69" s="8">
        <f t="shared" si="1"/>
        <v>9.51</v>
      </c>
      <c r="N69" t="str" cm="1">
        <f t="array" ref="N69">_xlfn.IFS(I69="Rob", "Robusta", I69="Exc", "Excelsa", I69="Ara", "Arabica", I69="Lib", "Liberica")</f>
        <v>Liberica</v>
      </c>
      <c r="O69" t="str" cm="1">
        <f t="array" ref="O69">_xlfn.IFS(J69="M", "Medium", J69="L", "Light", J69="D", "Dark")</f>
        <v>Light</v>
      </c>
    </row>
    <row r="70" spans="1:15" x14ac:dyDescent="0.3">
      <c r="A70" s="2" t="s">
        <v>872</v>
      </c>
      <c r="B70" s="5">
        <v>43754</v>
      </c>
      <c r="C70" s="2" t="s">
        <v>873</v>
      </c>
      <c r="D70" t="s">
        <v>6174</v>
      </c>
      <c r="E70" s="2">
        <v>1</v>
      </c>
      <c r="F70" s="2" t="str">
        <f>_xlfn.XLOOKUP(C70, customers!$A:$A, customers!$B:$B, 0)</f>
        <v>Hayward Goulter</v>
      </c>
      <c r="G70" s="2" t="str">
        <f>IF(_xlfn.XLOOKUP(C70, customers!$A:$A, customers!$C:$C, "")="", "", _xlfn.XLOOKUP(C70, customers!$A:$A, customers!$C:$C, ""))</f>
        <v>hgoulter1w@abc.net.au</v>
      </c>
      <c r="H70" s="2" t="str">
        <f>_xlfn.XLOOKUP(C70, customers!$A:$A, customers!$G:$G, 0)</f>
        <v>United States</v>
      </c>
      <c r="I70" t="str">
        <f>INDEX(products!$A:$G, MATCH(ORDERS!$D70, products!$A:$A, 0), MATCH(ORDERS!I$1, products!$A$1:$G$1, 0))</f>
        <v>Rob</v>
      </c>
      <c r="J70" t="str">
        <f>INDEX(products!$A:$G, MATCH(ORDERS!$D70, products!$A:$A, 0), MATCH(ORDERS!J$1, products!$A$1:$G$1, 0))</f>
        <v>M</v>
      </c>
      <c r="K70" s="6">
        <f>INDEX(products!$A:$G, MATCH(ORDERS!$D70, products!$A:$A, 0), MATCH(ORDERS!K$1, products!$A$1:$G$1, 0))</f>
        <v>0.2</v>
      </c>
      <c r="L70" s="8">
        <f>INDEX(products!$A:$G, MATCH(ORDERS!$D70, products!$A:$A, 0), MATCH(ORDERS!L$1, products!$A$1:$G$1, 0))</f>
        <v>2.9849999999999999</v>
      </c>
      <c r="M70" s="8">
        <f t="shared" si="1"/>
        <v>2.9849999999999999</v>
      </c>
      <c r="N70" t="str" cm="1">
        <f t="array" ref="N70">_xlfn.IFS(I70="Rob", "Robusta", I70="Exc", "Excelsa", I70="Ara", "Arabica", I70="Lib", "Liberica")</f>
        <v>Robusta</v>
      </c>
      <c r="O70" t="str" cm="1">
        <f t="array" ref="O70">_xlfn.IFS(J70="M", "Medium", J70="L", "Light", J70="D", "Dark")</f>
        <v>Medium</v>
      </c>
    </row>
    <row r="71" spans="1:15" x14ac:dyDescent="0.3">
      <c r="A71" s="2" t="s">
        <v>878</v>
      </c>
      <c r="B71" s="5">
        <v>43795</v>
      </c>
      <c r="C71" s="2" t="s">
        <v>879</v>
      </c>
      <c r="D71" t="s">
        <v>6138</v>
      </c>
      <c r="E71" s="2">
        <v>6</v>
      </c>
      <c r="F71" s="2" t="str">
        <f>_xlfn.XLOOKUP(C71, customers!$A:$A, customers!$B:$B, 0)</f>
        <v>Gay Rizzello</v>
      </c>
      <c r="G71" s="2" t="str">
        <f>IF(_xlfn.XLOOKUP(C71, customers!$A:$A, customers!$C:$C, "")="", "", _xlfn.XLOOKUP(C71, customers!$A:$A, customers!$C:$C, ""))</f>
        <v>grizzello1x@symantec.com</v>
      </c>
      <c r="H71" s="2" t="str">
        <f>_xlfn.XLOOKUP(C71, customers!$A:$A, customers!$G:$G, 0)</f>
        <v>United Kingdom</v>
      </c>
      <c r="I71" t="str">
        <f>INDEX(products!$A:$G, MATCH(ORDERS!$D71, products!$A:$A, 0), MATCH(ORDERS!I$1, products!$A$1:$G$1, 0))</f>
        <v>Rob</v>
      </c>
      <c r="J71" t="str">
        <f>INDEX(products!$A:$G, MATCH(ORDERS!$D71, products!$A:$A, 0), MATCH(ORDERS!J$1, products!$A$1:$G$1, 0))</f>
        <v>M</v>
      </c>
      <c r="K71" s="6">
        <f>INDEX(products!$A:$G, MATCH(ORDERS!$D71, products!$A:$A, 0), MATCH(ORDERS!K$1, products!$A$1:$G$1, 0))</f>
        <v>1</v>
      </c>
      <c r="L71" s="8">
        <f>INDEX(products!$A:$G, MATCH(ORDERS!$D71, products!$A:$A, 0), MATCH(ORDERS!L$1, products!$A$1:$G$1, 0))</f>
        <v>9.9499999999999993</v>
      </c>
      <c r="M71" s="8">
        <f t="shared" si="1"/>
        <v>59.699999999999996</v>
      </c>
      <c r="N71" t="str" cm="1">
        <f t="array" ref="N71">_xlfn.IFS(I71="Rob", "Robusta", I71="Exc", "Excelsa", I71="Ara", "Arabica", I71="Lib", "Liberica")</f>
        <v>Robusta</v>
      </c>
      <c r="O71" t="str" cm="1">
        <f t="array" ref="O71">_xlfn.IFS(J71="M", "Medium", J71="L", "Light", J71="D", "Dark")</f>
        <v>Medium</v>
      </c>
    </row>
    <row r="72" spans="1:15" x14ac:dyDescent="0.3">
      <c r="A72" s="2" t="s">
        <v>885</v>
      </c>
      <c r="B72" s="5">
        <v>43646</v>
      </c>
      <c r="C72" s="2" t="s">
        <v>886</v>
      </c>
      <c r="D72" t="s">
        <v>6148</v>
      </c>
      <c r="E72" s="2">
        <v>4</v>
      </c>
      <c r="F72" s="2" t="str">
        <f>_xlfn.XLOOKUP(C72, customers!$A:$A, customers!$B:$B, 0)</f>
        <v>Shannon List</v>
      </c>
      <c r="G72" s="2" t="str">
        <f>IF(_xlfn.XLOOKUP(C72, customers!$A:$A, customers!$C:$C, "")="", "", _xlfn.XLOOKUP(C72, customers!$A:$A, customers!$C:$C, ""))</f>
        <v>slist1y@mapquest.com</v>
      </c>
      <c r="H72" s="2" t="str">
        <f>_xlfn.XLOOKUP(C72, customers!$A:$A, customers!$G:$G, 0)</f>
        <v>United States</v>
      </c>
      <c r="I72" t="str">
        <f>INDEX(products!$A:$G, MATCH(ORDERS!$D72, products!$A:$A, 0), MATCH(ORDERS!I$1, products!$A$1:$G$1, 0))</f>
        <v>Exc</v>
      </c>
      <c r="J72" t="str">
        <f>INDEX(products!$A:$G, MATCH(ORDERS!$D72, products!$A:$A, 0), MATCH(ORDERS!J$1, products!$A$1:$G$1, 0))</f>
        <v>L</v>
      </c>
      <c r="K72" s="6">
        <f>INDEX(products!$A:$G, MATCH(ORDERS!$D72, products!$A:$A, 0), MATCH(ORDERS!K$1, products!$A$1:$G$1, 0))</f>
        <v>2.5</v>
      </c>
      <c r="L72" s="8">
        <f>INDEX(products!$A:$G, MATCH(ORDERS!$D72, products!$A:$A, 0), MATCH(ORDERS!L$1, products!$A$1:$G$1, 0))</f>
        <v>34.154999999999994</v>
      </c>
      <c r="M72" s="8">
        <f t="shared" si="1"/>
        <v>136.61999999999998</v>
      </c>
      <c r="N72" t="str" cm="1">
        <f t="array" ref="N72">_xlfn.IFS(I72="Rob", "Robusta", I72="Exc", "Excelsa", I72="Ara", "Arabica", I72="Lib", "Liberica")</f>
        <v>Excelsa</v>
      </c>
      <c r="O72" t="str" cm="1">
        <f t="array" ref="O72">_xlfn.IFS(J72="M", "Medium", J72="L", "Light", J72="D", "Dark")</f>
        <v>Light</v>
      </c>
    </row>
    <row r="73" spans="1:15" x14ac:dyDescent="0.3">
      <c r="A73" s="2" t="s">
        <v>891</v>
      </c>
      <c r="B73" s="5">
        <v>44200</v>
      </c>
      <c r="C73" s="2" t="s">
        <v>892</v>
      </c>
      <c r="D73" t="s">
        <v>6145</v>
      </c>
      <c r="E73" s="2">
        <v>2</v>
      </c>
      <c r="F73" s="2" t="str">
        <f>_xlfn.XLOOKUP(C73, customers!$A:$A, customers!$B:$B, 0)</f>
        <v>Shirlene Edmondson</v>
      </c>
      <c r="G73" s="2" t="str">
        <f>IF(_xlfn.XLOOKUP(C73, customers!$A:$A, customers!$C:$C, "")="", "", _xlfn.XLOOKUP(C73, customers!$A:$A, customers!$C:$C, ""))</f>
        <v>sedmondson1z@theguardian.com</v>
      </c>
      <c r="H73" s="2" t="str">
        <f>_xlfn.XLOOKUP(C73, customers!$A:$A, customers!$G:$G, 0)</f>
        <v>Ireland</v>
      </c>
      <c r="I73" t="str">
        <f>INDEX(products!$A:$G, MATCH(ORDERS!$D73, products!$A:$A, 0), MATCH(ORDERS!I$1, products!$A$1:$G$1, 0))</f>
        <v>Lib</v>
      </c>
      <c r="J73" t="str">
        <f>INDEX(products!$A:$G, MATCH(ORDERS!$D73, products!$A:$A, 0), MATCH(ORDERS!J$1, products!$A$1:$G$1, 0))</f>
        <v>L</v>
      </c>
      <c r="K73" s="6">
        <f>INDEX(products!$A:$G, MATCH(ORDERS!$D73, products!$A:$A, 0), MATCH(ORDERS!K$1, products!$A$1:$G$1, 0))</f>
        <v>0.2</v>
      </c>
      <c r="L73" s="8">
        <f>INDEX(products!$A:$G, MATCH(ORDERS!$D73, products!$A:$A, 0), MATCH(ORDERS!L$1, products!$A$1:$G$1, 0))</f>
        <v>4.7549999999999999</v>
      </c>
      <c r="M73" s="8">
        <f t="shared" si="1"/>
        <v>9.51</v>
      </c>
      <c r="N73" t="str" cm="1">
        <f t="array" ref="N73">_xlfn.IFS(I73="Rob", "Robusta", I73="Exc", "Excelsa", I73="Ara", "Arabica", I73="Lib", "Liberica")</f>
        <v>Liberica</v>
      </c>
      <c r="O73" t="str" cm="1">
        <f t="array" ref="O73">_xlfn.IFS(J73="M", "Medium", J73="L", "Light", J73="D", "Dark")</f>
        <v>Light</v>
      </c>
    </row>
    <row r="74" spans="1:15" x14ac:dyDescent="0.3">
      <c r="A74" s="2" t="s">
        <v>897</v>
      </c>
      <c r="B74" s="5">
        <v>44131</v>
      </c>
      <c r="C74" s="2" t="s">
        <v>898</v>
      </c>
      <c r="D74" t="s">
        <v>6175</v>
      </c>
      <c r="E74" s="2">
        <v>3</v>
      </c>
      <c r="F74" s="2" t="str">
        <f>_xlfn.XLOOKUP(C74, customers!$A:$A, customers!$B:$B, 0)</f>
        <v>Aurlie McCarl</v>
      </c>
      <c r="G74" s="2" t="str">
        <f>IF(_xlfn.XLOOKUP(C74, customers!$A:$A, customers!$C:$C, "")="", "", _xlfn.XLOOKUP(C74, customers!$A:$A, customers!$C:$C, ""))</f>
        <v/>
      </c>
      <c r="H74" s="2" t="str">
        <f>_xlfn.XLOOKUP(C74, customers!$A:$A, customers!$G:$G, 0)</f>
        <v>United States</v>
      </c>
      <c r="I74" t="str">
        <f>INDEX(products!$A:$G, MATCH(ORDERS!$D74, products!$A:$A, 0), MATCH(ORDERS!I$1, products!$A$1:$G$1, 0))</f>
        <v>Ara</v>
      </c>
      <c r="J74" t="str">
        <f>INDEX(products!$A:$G, MATCH(ORDERS!$D74, products!$A:$A, 0), MATCH(ORDERS!J$1, products!$A$1:$G$1, 0))</f>
        <v>M</v>
      </c>
      <c r="K74" s="6">
        <f>INDEX(products!$A:$G, MATCH(ORDERS!$D74, products!$A:$A, 0), MATCH(ORDERS!K$1, products!$A$1:$G$1, 0))</f>
        <v>2.5</v>
      </c>
      <c r="L74" s="8">
        <f>INDEX(products!$A:$G, MATCH(ORDERS!$D74, products!$A:$A, 0), MATCH(ORDERS!L$1, products!$A$1:$G$1, 0))</f>
        <v>25.874999999999996</v>
      </c>
      <c r="M74" s="8">
        <f t="shared" si="1"/>
        <v>77.624999999999986</v>
      </c>
      <c r="N74" t="str" cm="1">
        <f t="array" ref="N74">_xlfn.IFS(I74="Rob", "Robusta", I74="Exc", "Excelsa", I74="Ara", "Arabica", I74="Lib", "Liberica")</f>
        <v>Arabica</v>
      </c>
      <c r="O74" t="str" cm="1">
        <f t="array" ref="O74">_xlfn.IFS(J74="M", "Medium", J74="L", "Light", J74="D", "Dark")</f>
        <v>Medium</v>
      </c>
    </row>
    <row r="75" spans="1:15" x14ac:dyDescent="0.3">
      <c r="A75" s="2" t="s">
        <v>902</v>
      </c>
      <c r="B75" s="5">
        <v>44362</v>
      </c>
      <c r="C75" s="2" t="s">
        <v>903</v>
      </c>
      <c r="D75" t="s">
        <v>6159</v>
      </c>
      <c r="E75" s="2">
        <v>5</v>
      </c>
      <c r="F75" s="2" t="str">
        <f>_xlfn.XLOOKUP(C75, customers!$A:$A, customers!$B:$B, 0)</f>
        <v>Alikee Carryer</v>
      </c>
      <c r="G75" s="2" t="str">
        <f>IF(_xlfn.XLOOKUP(C75, customers!$A:$A, customers!$C:$C, "")="", "", _xlfn.XLOOKUP(C75, customers!$A:$A, customers!$C:$C, ""))</f>
        <v/>
      </c>
      <c r="H75" s="2" t="str">
        <f>_xlfn.XLOOKUP(C75, customers!$A:$A, customers!$G:$G, 0)</f>
        <v>United States</v>
      </c>
      <c r="I75" t="str">
        <f>INDEX(products!$A:$G, MATCH(ORDERS!$D75, products!$A:$A, 0), MATCH(ORDERS!I$1, products!$A$1:$G$1, 0))</f>
        <v>Lib</v>
      </c>
      <c r="J75" t="str">
        <f>INDEX(products!$A:$G, MATCH(ORDERS!$D75, products!$A:$A, 0), MATCH(ORDERS!J$1, products!$A$1:$G$1, 0))</f>
        <v>M</v>
      </c>
      <c r="K75" s="6">
        <f>INDEX(products!$A:$G, MATCH(ORDERS!$D75, products!$A:$A, 0), MATCH(ORDERS!K$1, products!$A$1:$G$1, 0))</f>
        <v>0.2</v>
      </c>
      <c r="L75" s="8">
        <f>INDEX(products!$A:$G, MATCH(ORDERS!$D75, products!$A:$A, 0), MATCH(ORDERS!L$1, products!$A$1:$G$1, 0))</f>
        <v>4.3650000000000002</v>
      </c>
      <c r="M75" s="8">
        <f t="shared" si="1"/>
        <v>21.825000000000003</v>
      </c>
      <c r="N75" t="str" cm="1">
        <f t="array" ref="N75">_xlfn.IFS(I75="Rob", "Robusta", I75="Exc", "Excelsa", I75="Ara", "Arabica", I75="Lib", "Liberica")</f>
        <v>Liberica</v>
      </c>
      <c r="O75" t="str" cm="1">
        <f t="array" ref="O75">_xlfn.IFS(J75="M", "Medium", J75="L", "Light", J75="D", "Dark")</f>
        <v>Medium</v>
      </c>
    </row>
    <row r="76" spans="1:15" x14ac:dyDescent="0.3">
      <c r="A76" s="2" t="s">
        <v>907</v>
      </c>
      <c r="B76" s="5">
        <v>44396</v>
      </c>
      <c r="C76" s="2" t="s">
        <v>908</v>
      </c>
      <c r="D76" t="s">
        <v>6176</v>
      </c>
      <c r="E76" s="2">
        <v>2</v>
      </c>
      <c r="F76" s="2" t="str">
        <f>_xlfn.XLOOKUP(C76, customers!$A:$A, customers!$B:$B, 0)</f>
        <v>Jennifer Rangall</v>
      </c>
      <c r="G76" s="2" t="str">
        <f>IF(_xlfn.XLOOKUP(C76, customers!$A:$A, customers!$C:$C, "")="", "", _xlfn.XLOOKUP(C76, customers!$A:$A, customers!$C:$C, ""))</f>
        <v>jrangall22@newsvine.com</v>
      </c>
      <c r="H76" s="2" t="str">
        <f>_xlfn.XLOOKUP(C76, customers!$A:$A, customers!$G:$G, 0)</f>
        <v>United States</v>
      </c>
      <c r="I76" t="str">
        <f>INDEX(products!$A:$G, MATCH(ORDERS!$D76, products!$A:$A, 0), MATCH(ORDERS!I$1, products!$A$1:$G$1, 0))</f>
        <v>Exc</v>
      </c>
      <c r="J76" t="str">
        <f>INDEX(products!$A:$G, MATCH(ORDERS!$D76, products!$A:$A, 0), MATCH(ORDERS!J$1, products!$A$1:$G$1, 0))</f>
        <v>L</v>
      </c>
      <c r="K76" s="6">
        <f>INDEX(products!$A:$G, MATCH(ORDERS!$D76, products!$A:$A, 0), MATCH(ORDERS!K$1, products!$A$1:$G$1, 0))</f>
        <v>0.5</v>
      </c>
      <c r="L76" s="8">
        <f>INDEX(products!$A:$G, MATCH(ORDERS!$D76, products!$A:$A, 0), MATCH(ORDERS!L$1, products!$A$1:$G$1, 0))</f>
        <v>8.91</v>
      </c>
      <c r="M76" s="8">
        <f t="shared" si="1"/>
        <v>17.82</v>
      </c>
      <c r="N76" t="str" cm="1">
        <f t="array" ref="N76">_xlfn.IFS(I76="Rob", "Robusta", I76="Exc", "Excelsa", I76="Ara", "Arabica", I76="Lib", "Liberica")</f>
        <v>Excelsa</v>
      </c>
      <c r="O76" t="str" cm="1">
        <f t="array" ref="O76">_xlfn.IFS(J76="M", "Medium", J76="L", "Light", J76="D", "Dark")</f>
        <v>Light</v>
      </c>
    </row>
    <row r="77" spans="1:15" x14ac:dyDescent="0.3">
      <c r="A77" s="2" t="s">
        <v>913</v>
      </c>
      <c r="B77" s="5">
        <v>44400</v>
      </c>
      <c r="C77" s="2" t="s">
        <v>914</v>
      </c>
      <c r="D77" t="s">
        <v>6177</v>
      </c>
      <c r="E77" s="2">
        <v>6</v>
      </c>
      <c r="F77" s="2" t="str">
        <f>_xlfn.XLOOKUP(C77, customers!$A:$A, customers!$B:$B, 0)</f>
        <v>Kipper Boorn</v>
      </c>
      <c r="G77" s="2" t="str">
        <f>IF(_xlfn.XLOOKUP(C77, customers!$A:$A, customers!$C:$C, "")="", "", _xlfn.XLOOKUP(C77, customers!$A:$A, customers!$C:$C, ""))</f>
        <v>kboorn23@ezinearticles.com</v>
      </c>
      <c r="H77" s="2" t="str">
        <f>_xlfn.XLOOKUP(C77, customers!$A:$A, customers!$G:$G, 0)</f>
        <v>Ireland</v>
      </c>
      <c r="I77" t="str">
        <f>INDEX(products!$A:$G, MATCH(ORDERS!$D77, products!$A:$A, 0), MATCH(ORDERS!I$1, products!$A$1:$G$1, 0))</f>
        <v>Rob</v>
      </c>
      <c r="J77" t="str">
        <f>INDEX(products!$A:$G, MATCH(ORDERS!$D77, products!$A:$A, 0), MATCH(ORDERS!J$1, products!$A$1:$G$1, 0))</f>
        <v>D</v>
      </c>
      <c r="K77" s="6">
        <f>INDEX(products!$A:$G, MATCH(ORDERS!$D77, products!$A:$A, 0), MATCH(ORDERS!K$1, products!$A$1:$G$1, 0))</f>
        <v>1</v>
      </c>
      <c r="L77" s="8">
        <f>INDEX(products!$A:$G, MATCH(ORDERS!$D77, products!$A:$A, 0), MATCH(ORDERS!L$1, products!$A$1:$G$1, 0))</f>
        <v>8.9499999999999993</v>
      </c>
      <c r="M77" s="8">
        <f t="shared" si="1"/>
        <v>53.699999999999996</v>
      </c>
      <c r="N77" t="str" cm="1">
        <f t="array" ref="N77">_xlfn.IFS(I77="Rob", "Robusta", I77="Exc", "Excelsa", I77="Ara", "Arabica", I77="Lib", "Liberica")</f>
        <v>Robusta</v>
      </c>
      <c r="O77" t="str" cm="1">
        <f t="array" ref="O77">_xlfn.IFS(J77="M", "Medium", J77="L", "Light", J77="D", "Dark")</f>
        <v>Dark</v>
      </c>
    </row>
    <row r="78" spans="1:15" x14ac:dyDescent="0.3">
      <c r="A78" s="2" t="s">
        <v>919</v>
      </c>
      <c r="B78" s="5">
        <v>43855</v>
      </c>
      <c r="C78" s="2" t="s">
        <v>920</v>
      </c>
      <c r="D78" t="s">
        <v>6178</v>
      </c>
      <c r="E78" s="2">
        <v>1</v>
      </c>
      <c r="F78" s="2" t="str">
        <f>_xlfn.XLOOKUP(C78, customers!$A:$A, customers!$B:$B, 0)</f>
        <v>Melania Beadle</v>
      </c>
      <c r="G78" s="2" t="str">
        <f>IF(_xlfn.XLOOKUP(C78, customers!$A:$A, customers!$C:$C, "")="", "", _xlfn.XLOOKUP(C78, customers!$A:$A, customers!$C:$C, ""))</f>
        <v/>
      </c>
      <c r="H78" s="2" t="str">
        <f>_xlfn.XLOOKUP(C78, customers!$A:$A, customers!$G:$G, 0)</f>
        <v>Ireland</v>
      </c>
      <c r="I78" t="str">
        <f>INDEX(products!$A:$G, MATCH(ORDERS!$D78, products!$A:$A, 0), MATCH(ORDERS!I$1, products!$A$1:$G$1, 0))</f>
        <v>Rob</v>
      </c>
      <c r="J78" t="str">
        <f>INDEX(products!$A:$G, MATCH(ORDERS!$D78, products!$A:$A, 0), MATCH(ORDERS!J$1, products!$A$1:$G$1, 0))</f>
        <v>L</v>
      </c>
      <c r="K78" s="6">
        <f>INDEX(products!$A:$G, MATCH(ORDERS!$D78, products!$A:$A, 0), MATCH(ORDERS!K$1, products!$A$1:$G$1, 0))</f>
        <v>0.2</v>
      </c>
      <c r="L78" s="8">
        <f>INDEX(products!$A:$G, MATCH(ORDERS!$D78, products!$A:$A, 0), MATCH(ORDERS!L$1, products!$A$1:$G$1, 0))</f>
        <v>3.5849999999999995</v>
      </c>
      <c r="M78" s="8">
        <f t="shared" si="1"/>
        <v>3.5849999999999995</v>
      </c>
      <c r="N78" t="str" cm="1">
        <f t="array" ref="N78">_xlfn.IFS(I78="Rob", "Robusta", I78="Exc", "Excelsa", I78="Ara", "Arabica", I78="Lib", "Liberica")</f>
        <v>Robusta</v>
      </c>
      <c r="O78" t="str" cm="1">
        <f t="array" ref="O78">_xlfn.IFS(J78="M", "Medium", J78="L", "Light", J78="D", "Dark")</f>
        <v>Light</v>
      </c>
    </row>
    <row r="79" spans="1:15" x14ac:dyDescent="0.3">
      <c r="A79" s="2" t="s">
        <v>924</v>
      </c>
      <c r="B79" s="5">
        <v>43594</v>
      </c>
      <c r="C79" s="2" t="s">
        <v>925</v>
      </c>
      <c r="D79" t="s">
        <v>6153</v>
      </c>
      <c r="E79" s="2">
        <v>2</v>
      </c>
      <c r="F79" s="2" t="str">
        <f>_xlfn.XLOOKUP(C79, customers!$A:$A, customers!$B:$B, 0)</f>
        <v>Colene Elgey</v>
      </c>
      <c r="G79" s="2" t="str">
        <f>IF(_xlfn.XLOOKUP(C79, customers!$A:$A, customers!$C:$C, "")="", "", _xlfn.XLOOKUP(C79, customers!$A:$A, customers!$C:$C, ""))</f>
        <v>celgey25@webs.com</v>
      </c>
      <c r="H79" s="2" t="str">
        <f>_xlfn.XLOOKUP(C79, customers!$A:$A, customers!$G:$G, 0)</f>
        <v>United States</v>
      </c>
      <c r="I79" t="str">
        <f>INDEX(products!$A:$G, MATCH(ORDERS!$D79, products!$A:$A, 0), MATCH(ORDERS!I$1, products!$A$1:$G$1, 0))</f>
        <v>Exc</v>
      </c>
      <c r="J79" t="str">
        <f>INDEX(products!$A:$G, MATCH(ORDERS!$D79, products!$A:$A, 0), MATCH(ORDERS!J$1, products!$A$1:$G$1, 0))</f>
        <v>D</v>
      </c>
      <c r="K79" s="6">
        <f>INDEX(products!$A:$G, MATCH(ORDERS!$D79, products!$A:$A, 0), MATCH(ORDERS!K$1, products!$A$1:$G$1, 0))</f>
        <v>0.2</v>
      </c>
      <c r="L79" s="8">
        <f>INDEX(products!$A:$G, MATCH(ORDERS!$D79, products!$A:$A, 0), MATCH(ORDERS!L$1, products!$A$1:$G$1, 0))</f>
        <v>3.645</v>
      </c>
      <c r="M79" s="8">
        <f t="shared" si="1"/>
        <v>7.29</v>
      </c>
      <c r="N79" t="str" cm="1">
        <f t="array" ref="N79">_xlfn.IFS(I79="Rob", "Robusta", I79="Exc", "Excelsa", I79="Ara", "Arabica", I79="Lib", "Liberica")</f>
        <v>Excelsa</v>
      </c>
      <c r="O79" t="str" cm="1">
        <f t="array" ref="O79">_xlfn.IFS(J79="M", "Medium", J79="L", "Light", J79="D", "Dark")</f>
        <v>Dark</v>
      </c>
    </row>
    <row r="80" spans="1:15" x14ac:dyDescent="0.3">
      <c r="A80" s="2" t="s">
        <v>930</v>
      </c>
      <c r="B80" s="5">
        <v>43920</v>
      </c>
      <c r="C80" s="2" t="s">
        <v>931</v>
      </c>
      <c r="D80" t="s">
        <v>6157</v>
      </c>
      <c r="E80" s="2">
        <v>6</v>
      </c>
      <c r="F80" s="2" t="str">
        <f>_xlfn.XLOOKUP(C80, customers!$A:$A, customers!$B:$B, 0)</f>
        <v>Lothaire Mizzi</v>
      </c>
      <c r="G80" s="2" t="str">
        <f>IF(_xlfn.XLOOKUP(C80, customers!$A:$A, customers!$C:$C, "")="", "", _xlfn.XLOOKUP(C80, customers!$A:$A, customers!$C:$C, ""))</f>
        <v>lmizzi26@rakuten.co.jp</v>
      </c>
      <c r="H80" s="2" t="str">
        <f>_xlfn.XLOOKUP(C80, customers!$A:$A, customers!$G:$G, 0)</f>
        <v>United States</v>
      </c>
      <c r="I80" t="str">
        <f>INDEX(products!$A:$G, MATCH(ORDERS!$D80, products!$A:$A, 0), MATCH(ORDERS!I$1, products!$A$1:$G$1, 0))</f>
        <v>Ara</v>
      </c>
      <c r="J80" t="str">
        <f>INDEX(products!$A:$G, MATCH(ORDERS!$D80, products!$A:$A, 0), MATCH(ORDERS!J$1, products!$A$1:$G$1, 0))</f>
        <v>M</v>
      </c>
      <c r="K80" s="6">
        <f>INDEX(products!$A:$G, MATCH(ORDERS!$D80, products!$A:$A, 0), MATCH(ORDERS!K$1, products!$A$1:$G$1, 0))</f>
        <v>0.5</v>
      </c>
      <c r="L80" s="8">
        <f>INDEX(products!$A:$G, MATCH(ORDERS!$D80, products!$A:$A, 0), MATCH(ORDERS!L$1, products!$A$1:$G$1, 0))</f>
        <v>6.75</v>
      </c>
      <c r="M80" s="8">
        <f t="shared" si="1"/>
        <v>40.5</v>
      </c>
      <c r="N80" t="str" cm="1">
        <f t="array" ref="N80">_xlfn.IFS(I80="Rob", "Robusta", I80="Exc", "Excelsa", I80="Ara", "Arabica", I80="Lib", "Liberica")</f>
        <v>Arabica</v>
      </c>
      <c r="O80" t="str" cm="1">
        <f t="array" ref="O80">_xlfn.IFS(J80="M", "Medium", J80="L", "Light", J80="D", "Dark")</f>
        <v>Medium</v>
      </c>
    </row>
    <row r="81" spans="1:15" x14ac:dyDescent="0.3">
      <c r="A81" s="2" t="s">
        <v>936</v>
      </c>
      <c r="B81" s="5">
        <v>44633</v>
      </c>
      <c r="C81" s="2" t="s">
        <v>937</v>
      </c>
      <c r="D81" t="s">
        <v>6179</v>
      </c>
      <c r="E81" s="2">
        <v>4</v>
      </c>
      <c r="F81" s="2" t="str">
        <f>_xlfn.XLOOKUP(C81, customers!$A:$A, customers!$B:$B, 0)</f>
        <v>Cletis Giacomazzo</v>
      </c>
      <c r="G81" s="2" t="str">
        <f>IF(_xlfn.XLOOKUP(C81, customers!$A:$A, customers!$C:$C, "")="", "", _xlfn.XLOOKUP(C81, customers!$A:$A, customers!$C:$C, ""))</f>
        <v>cgiacomazzo27@jigsy.com</v>
      </c>
      <c r="H81" s="2" t="str">
        <f>_xlfn.XLOOKUP(C81, customers!$A:$A, customers!$G:$G, 0)</f>
        <v>United States</v>
      </c>
      <c r="I81" t="str">
        <f>INDEX(products!$A:$G, MATCH(ORDERS!$D81, products!$A:$A, 0), MATCH(ORDERS!I$1, products!$A$1:$G$1, 0))</f>
        <v>Rob</v>
      </c>
      <c r="J81" t="str">
        <f>INDEX(products!$A:$G, MATCH(ORDERS!$D81, products!$A:$A, 0), MATCH(ORDERS!J$1, products!$A$1:$G$1, 0))</f>
        <v>L</v>
      </c>
      <c r="K81" s="6">
        <f>INDEX(products!$A:$G, MATCH(ORDERS!$D81, products!$A:$A, 0), MATCH(ORDERS!K$1, products!$A$1:$G$1, 0))</f>
        <v>1</v>
      </c>
      <c r="L81" s="8">
        <f>INDEX(products!$A:$G, MATCH(ORDERS!$D81, products!$A:$A, 0), MATCH(ORDERS!L$1, products!$A$1:$G$1, 0))</f>
        <v>11.95</v>
      </c>
      <c r="M81" s="8">
        <f t="shared" si="1"/>
        <v>47.8</v>
      </c>
      <c r="N81" t="str" cm="1">
        <f t="array" ref="N81">_xlfn.IFS(I81="Rob", "Robusta", I81="Exc", "Excelsa", I81="Ara", "Arabica", I81="Lib", "Liberica")</f>
        <v>Robusta</v>
      </c>
      <c r="O81" t="str" cm="1">
        <f t="array" ref="O81">_xlfn.IFS(J81="M", "Medium", J81="L", "Light", J81="D", "Dark")</f>
        <v>Light</v>
      </c>
    </row>
    <row r="82" spans="1:15" x14ac:dyDescent="0.3">
      <c r="A82" s="2" t="s">
        <v>942</v>
      </c>
      <c r="B82" s="5">
        <v>43572</v>
      </c>
      <c r="C82" s="2" t="s">
        <v>943</v>
      </c>
      <c r="D82" t="s">
        <v>6180</v>
      </c>
      <c r="E82" s="2">
        <v>5</v>
      </c>
      <c r="F82" s="2" t="str">
        <f>_xlfn.XLOOKUP(C82, customers!$A:$A, customers!$B:$B, 0)</f>
        <v>Ami Arnow</v>
      </c>
      <c r="G82" s="2" t="str">
        <f>IF(_xlfn.XLOOKUP(C82, customers!$A:$A, customers!$C:$C, "")="", "", _xlfn.XLOOKUP(C82, customers!$A:$A, customers!$C:$C, ""))</f>
        <v>aarnow28@arizona.edu</v>
      </c>
      <c r="H82" s="2" t="str">
        <f>_xlfn.XLOOKUP(C82, customers!$A:$A, customers!$G:$G, 0)</f>
        <v>United States</v>
      </c>
      <c r="I82" t="str">
        <f>INDEX(products!$A:$G, MATCH(ORDERS!$D82, products!$A:$A, 0), MATCH(ORDERS!I$1, products!$A$1:$G$1, 0))</f>
        <v>Ara</v>
      </c>
      <c r="J82" t="str">
        <f>INDEX(products!$A:$G, MATCH(ORDERS!$D82, products!$A:$A, 0), MATCH(ORDERS!J$1, products!$A$1:$G$1, 0))</f>
        <v>L</v>
      </c>
      <c r="K82" s="6">
        <f>INDEX(products!$A:$G, MATCH(ORDERS!$D82, products!$A:$A, 0), MATCH(ORDERS!K$1, products!$A$1:$G$1, 0))</f>
        <v>0.5</v>
      </c>
      <c r="L82" s="8">
        <f>INDEX(products!$A:$G, MATCH(ORDERS!$D82, products!$A:$A, 0), MATCH(ORDERS!L$1, products!$A$1:$G$1, 0))</f>
        <v>7.77</v>
      </c>
      <c r="M82" s="8">
        <f t="shared" si="1"/>
        <v>38.849999999999994</v>
      </c>
      <c r="N82" t="str" cm="1">
        <f t="array" ref="N82">_xlfn.IFS(I82="Rob", "Robusta", I82="Exc", "Excelsa", I82="Ara", "Arabica", I82="Lib", "Liberica")</f>
        <v>Arabica</v>
      </c>
      <c r="O82" t="str" cm="1">
        <f t="array" ref="O82">_xlfn.IFS(J82="M", "Medium", J82="L", "Light", J82="D", "Dark")</f>
        <v>Light</v>
      </c>
    </row>
    <row r="83" spans="1:15" x14ac:dyDescent="0.3">
      <c r="A83" s="2" t="s">
        <v>948</v>
      </c>
      <c r="B83" s="5">
        <v>43763</v>
      </c>
      <c r="C83" s="2" t="s">
        <v>949</v>
      </c>
      <c r="D83" t="s">
        <v>6164</v>
      </c>
      <c r="E83" s="2">
        <v>3</v>
      </c>
      <c r="F83" s="2" t="str">
        <f>_xlfn.XLOOKUP(C83, customers!$A:$A, customers!$B:$B, 0)</f>
        <v>Sheppard Yann</v>
      </c>
      <c r="G83" s="2" t="str">
        <f>IF(_xlfn.XLOOKUP(C83, customers!$A:$A, customers!$C:$C, "")="", "", _xlfn.XLOOKUP(C83, customers!$A:$A, customers!$C:$C, ""))</f>
        <v>syann29@senate.gov</v>
      </c>
      <c r="H83" s="2" t="str">
        <f>_xlfn.XLOOKUP(C83, customers!$A:$A, customers!$G:$G, 0)</f>
        <v>United States</v>
      </c>
      <c r="I83" t="str">
        <f>INDEX(products!$A:$G, MATCH(ORDERS!$D83, products!$A:$A, 0), MATCH(ORDERS!I$1, products!$A$1:$G$1, 0))</f>
        <v>Lib</v>
      </c>
      <c r="J83" t="str">
        <f>INDEX(products!$A:$G, MATCH(ORDERS!$D83, products!$A:$A, 0), MATCH(ORDERS!J$1, products!$A$1:$G$1, 0))</f>
        <v>L</v>
      </c>
      <c r="K83" s="6">
        <f>INDEX(products!$A:$G, MATCH(ORDERS!$D83, products!$A:$A, 0), MATCH(ORDERS!K$1, products!$A$1:$G$1, 0))</f>
        <v>2.5</v>
      </c>
      <c r="L83" s="8">
        <f>INDEX(products!$A:$G, MATCH(ORDERS!$D83, products!$A:$A, 0), MATCH(ORDERS!L$1, products!$A$1:$G$1, 0))</f>
        <v>36.454999999999998</v>
      </c>
      <c r="M83" s="8">
        <f t="shared" si="1"/>
        <v>109.36499999999999</v>
      </c>
      <c r="N83" t="str" cm="1">
        <f t="array" ref="N83">_xlfn.IFS(I83="Rob", "Robusta", I83="Exc", "Excelsa", I83="Ara", "Arabica", I83="Lib", "Liberica")</f>
        <v>Liberica</v>
      </c>
      <c r="O83" t="str" cm="1">
        <f t="array" ref="O83">_xlfn.IFS(J83="M", "Medium", J83="L", "Light", J83="D", "Dark")</f>
        <v>Light</v>
      </c>
    </row>
    <row r="84" spans="1:15" x14ac:dyDescent="0.3">
      <c r="A84" s="2" t="s">
        <v>954</v>
      </c>
      <c r="B84" s="5">
        <v>43721</v>
      </c>
      <c r="C84" s="2" t="s">
        <v>955</v>
      </c>
      <c r="D84" t="s">
        <v>6181</v>
      </c>
      <c r="E84" s="2">
        <v>3</v>
      </c>
      <c r="F84" s="2" t="str">
        <f>_xlfn.XLOOKUP(C84, customers!$A:$A, customers!$B:$B, 0)</f>
        <v>Bunny Naulls</v>
      </c>
      <c r="G84" s="2" t="str">
        <f>IF(_xlfn.XLOOKUP(C84, customers!$A:$A, customers!$C:$C, "")="", "", _xlfn.XLOOKUP(C84, customers!$A:$A, customers!$C:$C, ""))</f>
        <v>bnaulls2a@tiny.cc</v>
      </c>
      <c r="H84" s="2" t="str">
        <f>_xlfn.XLOOKUP(C84, customers!$A:$A, customers!$G:$G, 0)</f>
        <v>Ireland</v>
      </c>
      <c r="I84" t="str">
        <f>INDEX(products!$A:$G, MATCH(ORDERS!$D84, products!$A:$A, 0), MATCH(ORDERS!I$1, products!$A$1:$G$1, 0))</f>
        <v>Lib</v>
      </c>
      <c r="J84" t="str">
        <f>INDEX(products!$A:$G, MATCH(ORDERS!$D84, products!$A:$A, 0), MATCH(ORDERS!J$1, products!$A$1:$G$1, 0))</f>
        <v>M</v>
      </c>
      <c r="K84" s="6">
        <f>INDEX(products!$A:$G, MATCH(ORDERS!$D84, products!$A:$A, 0), MATCH(ORDERS!K$1, products!$A$1:$G$1, 0))</f>
        <v>2.5</v>
      </c>
      <c r="L84" s="8">
        <f>INDEX(products!$A:$G, MATCH(ORDERS!$D84, products!$A:$A, 0), MATCH(ORDERS!L$1, products!$A$1:$G$1, 0))</f>
        <v>33.464999999999996</v>
      </c>
      <c r="M84" s="8">
        <f t="shared" si="1"/>
        <v>100.39499999999998</v>
      </c>
      <c r="N84" t="str" cm="1">
        <f t="array" ref="N84">_xlfn.IFS(I84="Rob", "Robusta", I84="Exc", "Excelsa", I84="Ara", "Arabica", I84="Lib", "Liberica")</f>
        <v>Liberica</v>
      </c>
      <c r="O84" t="str" cm="1">
        <f t="array" ref="O84">_xlfn.IFS(J84="M", "Medium", J84="L", "Light", J84="D", "Dark")</f>
        <v>Medium</v>
      </c>
    </row>
    <row r="85" spans="1:15" x14ac:dyDescent="0.3">
      <c r="A85" s="2" t="s">
        <v>960</v>
      </c>
      <c r="B85" s="5">
        <v>43933</v>
      </c>
      <c r="C85" s="2" t="s">
        <v>961</v>
      </c>
      <c r="D85" t="s">
        <v>6149</v>
      </c>
      <c r="E85" s="2">
        <v>4</v>
      </c>
      <c r="F85" s="2" t="str">
        <f>_xlfn.XLOOKUP(C85, customers!$A:$A, customers!$B:$B, 0)</f>
        <v>Hally Lorait</v>
      </c>
      <c r="G85" s="2" t="str">
        <f>IF(_xlfn.XLOOKUP(C85, customers!$A:$A, customers!$C:$C, "")="", "", _xlfn.XLOOKUP(C85, customers!$A:$A, customers!$C:$C, ""))</f>
        <v/>
      </c>
      <c r="H85" s="2" t="str">
        <f>_xlfn.XLOOKUP(C85, customers!$A:$A, customers!$G:$G, 0)</f>
        <v>United States</v>
      </c>
      <c r="I85" t="str">
        <f>INDEX(products!$A:$G, MATCH(ORDERS!$D85, products!$A:$A, 0), MATCH(ORDERS!I$1, products!$A$1:$G$1, 0))</f>
        <v>Rob</v>
      </c>
      <c r="J85" t="str">
        <f>INDEX(products!$A:$G, MATCH(ORDERS!$D85, products!$A:$A, 0), MATCH(ORDERS!J$1, products!$A$1:$G$1, 0))</f>
        <v>D</v>
      </c>
      <c r="K85" s="6">
        <f>INDEX(products!$A:$G, MATCH(ORDERS!$D85, products!$A:$A, 0), MATCH(ORDERS!K$1, products!$A$1:$G$1, 0))</f>
        <v>2.5</v>
      </c>
      <c r="L85" s="8">
        <f>INDEX(products!$A:$G, MATCH(ORDERS!$D85, products!$A:$A, 0), MATCH(ORDERS!L$1, products!$A$1:$G$1, 0))</f>
        <v>20.584999999999997</v>
      </c>
      <c r="M85" s="8">
        <f t="shared" si="1"/>
        <v>82.339999999999989</v>
      </c>
      <c r="N85" t="str" cm="1">
        <f t="array" ref="N85">_xlfn.IFS(I85="Rob", "Robusta", I85="Exc", "Excelsa", I85="Ara", "Arabica", I85="Lib", "Liberica")</f>
        <v>Robusta</v>
      </c>
      <c r="O85" t="str" cm="1">
        <f t="array" ref="O85">_xlfn.IFS(J85="M", "Medium", J85="L", "Light", J85="D", "Dark")</f>
        <v>Dark</v>
      </c>
    </row>
    <row r="86" spans="1:15" x14ac:dyDescent="0.3">
      <c r="A86" s="2" t="s">
        <v>965</v>
      </c>
      <c r="B86" s="5">
        <v>43783</v>
      </c>
      <c r="C86" s="2" t="s">
        <v>966</v>
      </c>
      <c r="D86" t="s">
        <v>6161</v>
      </c>
      <c r="E86" s="2">
        <v>1</v>
      </c>
      <c r="F86" s="2" t="str">
        <f>_xlfn.XLOOKUP(C86, customers!$A:$A, customers!$B:$B, 0)</f>
        <v>Zaccaria Sherewood</v>
      </c>
      <c r="G86" s="2" t="str">
        <f>IF(_xlfn.XLOOKUP(C86, customers!$A:$A, customers!$C:$C, "")="", "", _xlfn.XLOOKUP(C86, customers!$A:$A, customers!$C:$C, ""))</f>
        <v>zsherewood2c@apache.org</v>
      </c>
      <c r="H86" s="2" t="str">
        <f>_xlfn.XLOOKUP(C86, customers!$A:$A, customers!$G:$G, 0)</f>
        <v>United States</v>
      </c>
      <c r="I86" t="str">
        <f>INDEX(products!$A:$G, MATCH(ORDERS!$D86, products!$A:$A, 0), MATCH(ORDERS!I$1, products!$A$1:$G$1, 0))</f>
        <v>Lib</v>
      </c>
      <c r="J86" t="str">
        <f>INDEX(products!$A:$G, MATCH(ORDERS!$D86, products!$A:$A, 0), MATCH(ORDERS!J$1, products!$A$1:$G$1, 0))</f>
        <v>L</v>
      </c>
      <c r="K86" s="6">
        <f>INDEX(products!$A:$G, MATCH(ORDERS!$D86, products!$A:$A, 0), MATCH(ORDERS!K$1, products!$A$1:$G$1, 0))</f>
        <v>0.5</v>
      </c>
      <c r="L86" s="8">
        <f>INDEX(products!$A:$G, MATCH(ORDERS!$D86, products!$A:$A, 0), MATCH(ORDERS!L$1, products!$A$1:$G$1, 0))</f>
        <v>9.51</v>
      </c>
      <c r="M86" s="8">
        <f t="shared" si="1"/>
        <v>9.51</v>
      </c>
      <c r="N86" t="str" cm="1">
        <f t="array" ref="N86">_xlfn.IFS(I86="Rob", "Robusta", I86="Exc", "Excelsa", I86="Ara", "Arabica", I86="Lib", "Liberica")</f>
        <v>Liberica</v>
      </c>
      <c r="O86" t="str" cm="1">
        <f t="array" ref="O86">_xlfn.IFS(J86="M", "Medium", J86="L", "Light", J86="D", "Dark")</f>
        <v>Light</v>
      </c>
    </row>
    <row r="87" spans="1:15" x14ac:dyDescent="0.3">
      <c r="A87" s="2" t="s">
        <v>971</v>
      </c>
      <c r="B87" s="5">
        <v>43664</v>
      </c>
      <c r="C87" s="2" t="s">
        <v>972</v>
      </c>
      <c r="D87" t="s">
        <v>6182</v>
      </c>
      <c r="E87" s="2">
        <v>3</v>
      </c>
      <c r="F87" s="2" t="str">
        <f>_xlfn.XLOOKUP(C87, customers!$A:$A, customers!$B:$B, 0)</f>
        <v>Jeffrey Dufaire</v>
      </c>
      <c r="G87" s="2" t="str">
        <f>IF(_xlfn.XLOOKUP(C87, customers!$A:$A, customers!$C:$C, "")="", "", _xlfn.XLOOKUP(C87, customers!$A:$A, customers!$C:$C, ""))</f>
        <v>jdufaire2d@fc2.com</v>
      </c>
      <c r="H87" s="2" t="str">
        <f>_xlfn.XLOOKUP(C87, customers!$A:$A, customers!$G:$G, 0)</f>
        <v>United States</v>
      </c>
      <c r="I87" t="str">
        <f>INDEX(products!$A:$G, MATCH(ORDERS!$D87, products!$A:$A, 0), MATCH(ORDERS!I$1, products!$A$1:$G$1, 0))</f>
        <v>Ara</v>
      </c>
      <c r="J87" t="str">
        <f>INDEX(products!$A:$G, MATCH(ORDERS!$D87, products!$A:$A, 0), MATCH(ORDERS!J$1, products!$A$1:$G$1, 0))</f>
        <v>L</v>
      </c>
      <c r="K87" s="6">
        <f>INDEX(products!$A:$G, MATCH(ORDERS!$D87, products!$A:$A, 0), MATCH(ORDERS!K$1, products!$A$1:$G$1, 0))</f>
        <v>2.5</v>
      </c>
      <c r="L87" s="8">
        <f>INDEX(products!$A:$G, MATCH(ORDERS!$D87, products!$A:$A, 0), MATCH(ORDERS!L$1, products!$A$1:$G$1, 0))</f>
        <v>29.784999999999997</v>
      </c>
      <c r="M87" s="8">
        <f t="shared" si="1"/>
        <v>89.35499999999999</v>
      </c>
      <c r="N87" t="str" cm="1">
        <f t="array" ref="N87">_xlfn.IFS(I87="Rob", "Robusta", I87="Exc", "Excelsa", I87="Ara", "Arabica", I87="Lib", "Liberica")</f>
        <v>Arabica</v>
      </c>
      <c r="O87" t="str" cm="1">
        <f t="array" ref="O87">_xlfn.IFS(J87="M", "Medium", J87="L", "Light", J87="D", "Dark")</f>
        <v>Light</v>
      </c>
    </row>
    <row r="88" spans="1:15" x14ac:dyDescent="0.3">
      <c r="A88" s="2" t="s">
        <v>971</v>
      </c>
      <c r="B88" s="5">
        <v>43664</v>
      </c>
      <c r="C88" s="2" t="s">
        <v>972</v>
      </c>
      <c r="D88" t="s">
        <v>6154</v>
      </c>
      <c r="E88" s="2">
        <v>4</v>
      </c>
      <c r="F88" s="2" t="str">
        <f>_xlfn.XLOOKUP(C88, customers!$A:$A, customers!$B:$B, 0)</f>
        <v>Jeffrey Dufaire</v>
      </c>
      <c r="G88" s="2" t="str">
        <f>IF(_xlfn.XLOOKUP(C88, customers!$A:$A, customers!$C:$C, "")="", "", _xlfn.XLOOKUP(C88, customers!$A:$A, customers!$C:$C, ""))</f>
        <v>jdufaire2d@fc2.com</v>
      </c>
      <c r="H88" s="2" t="str">
        <f>_xlfn.XLOOKUP(C88, customers!$A:$A, customers!$G:$G, 0)</f>
        <v>United States</v>
      </c>
      <c r="I88" t="str">
        <f>INDEX(products!$A:$G, MATCH(ORDERS!$D88, products!$A:$A, 0), MATCH(ORDERS!I$1, products!$A$1:$G$1, 0))</f>
        <v>Ara</v>
      </c>
      <c r="J88" t="str">
        <f>INDEX(products!$A:$G, MATCH(ORDERS!$D88, products!$A:$A, 0), MATCH(ORDERS!J$1, products!$A$1:$G$1, 0))</f>
        <v>D</v>
      </c>
      <c r="K88" s="6">
        <f>INDEX(products!$A:$G, MATCH(ORDERS!$D88, products!$A:$A, 0), MATCH(ORDERS!K$1, products!$A$1:$G$1, 0))</f>
        <v>0.2</v>
      </c>
      <c r="L88" s="8">
        <f>INDEX(products!$A:$G, MATCH(ORDERS!$D88, products!$A:$A, 0), MATCH(ORDERS!L$1, products!$A$1:$G$1, 0))</f>
        <v>2.9849999999999999</v>
      </c>
      <c r="M88" s="8">
        <f t="shared" si="1"/>
        <v>11.94</v>
      </c>
      <c r="N88" t="str" cm="1">
        <f t="array" ref="N88">_xlfn.IFS(I88="Rob", "Robusta", I88="Exc", "Excelsa", I88="Ara", "Arabica", I88="Lib", "Liberica")</f>
        <v>Arabica</v>
      </c>
      <c r="O88" t="str" cm="1">
        <f t="array" ref="O88">_xlfn.IFS(J88="M", "Medium", J88="L", "Light", J88="D", "Dark")</f>
        <v>Dark</v>
      </c>
    </row>
    <row r="89" spans="1:15" x14ac:dyDescent="0.3">
      <c r="A89" s="2" t="s">
        <v>980</v>
      </c>
      <c r="B89" s="5">
        <v>44289</v>
      </c>
      <c r="C89" s="2" t="s">
        <v>981</v>
      </c>
      <c r="D89" t="s">
        <v>6155</v>
      </c>
      <c r="E89" s="2">
        <v>3</v>
      </c>
      <c r="F89" s="2" t="str">
        <f>_xlfn.XLOOKUP(C89, customers!$A:$A, customers!$B:$B, 0)</f>
        <v>Beitris Keaveney</v>
      </c>
      <c r="G89" s="2" t="str">
        <f>IF(_xlfn.XLOOKUP(C89, customers!$A:$A, customers!$C:$C, "")="", "", _xlfn.XLOOKUP(C89, customers!$A:$A, customers!$C:$C, ""))</f>
        <v>bkeaveney2f@netlog.com</v>
      </c>
      <c r="H89" s="2" t="str">
        <f>_xlfn.XLOOKUP(C89, customers!$A:$A, customers!$G:$G, 0)</f>
        <v>United States</v>
      </c>
      <c r="I89" t="str">
        <f>INDEX(products!$A:$G, MATCH(ORDERS!$D89, products!$A:$A, 0), MATCH(ORDERS!I$1, products!$A$1:$G$1, 0))</f>
        <v>Ara</v>
      </c>
      <c r="J89" t="str">
        <f>INDEX(products!$A:$G, MATCH(ORDERS!$D89, products!$A:$A, 0), MATCH(ORDERS!J$1, products!$A$1:$G$1, 0))</f>
        <v>M</v>
      </c>
      <c r="K89" s="6">
        <f>INDEX(products!$A:$G, MATCH(ORDERS!$D89, products!$A:$A, 0), MATCH(ORDERS!K$1, products!$A$1:$G$1, 0))</f>
        <v>1</v>
      </c>
      <c r="L89" s="8">
        <f>INDEX(products!$A:$G, MATCH(ORDERS!$D89, products!$A:$A, 0), MATCH(ORDERS!L$1, products!$A$1:$G$1, 0))</f>
        <v>11.25</v>
      </c>
      <c r="M89" s="8">
        <f t="shared" si="1"/>
        <v>33.75</v>
      </c>
      <c r="N89" t="str" cm="1">
        <f t="array" ref="N89">_xlfn.IFS(I89="Rob", "Robusta", I89="Exc", "Excelsa", I89="Ara", "Arabica", I89="Lib", "Liberica")</f>
        <v>Arabica</v>
      </c>
      <c r="O89" t="str" cm="1">
        <f t="array" ref="O89">_xlfn.IFS(J89="M", "Medium", J89="L", "Light", J89="D", "Dark")</f>
        <v>Medium</v>
      </c>
    </row>
    <row r="90" spans="1:15" x14ac:dyDescent="0.3">
      <c r="A90" s="2" t="s">
        <v>985</v>
      </c>
      <c r="B90" s="5">
        <v>44284</v>
      </c>
      <c r="C90" s="2" t="s">
        <v>986</v>
      </c>
      <c r="D90" t="s">
        <v>6179</v>
      </c>
      <c r="E90" s="2">
        <v>3</v>
      </c>
      <c r="F90" s="2" t="str">
        <f>_xlfn.XLOOKUP(C90, customers!$A:$A, customers!$B:$B, 0)</f>
        <v>Elna Grise</v>
      </c>
      <c r="G90" s="2" t="str">
        <f>IF(_xlfn.XLOOKUP(C90, customers!$A:$A, customers!$C:$C, "")="", "", _xlfn.XLOOKUP(C90, customers!$A:$A, customers!$C:$C, ""))</f>
        <v>egrise2g@cargocollective.com</v>
      </c>
      <c r="H90" s="2" t="str">
        <f>_xlfn.XLOOKUP(C90, customers!$A:$A, customers!$G:$G, 0)</f>
        <v>United States</v>
      </c>
      <c r="I90" t="str">
        <f>INDEX(products!$A:$G, MATCH(ORDERS!$D90, products!$A:$A, 0), MATCH(ORDERS!I$1, products!$A$1:$G$1, 0))</f>
        <v>Rob</v>
      </c>
      <c r="J90" t="str">
        <f>INDEX(products!$A:$G, MATCH(ORDERS!$D90, products!$A:$A, 0), MATCH(ORDERS!J$1, products!$A$1:$G$1, 0))</f>
        <v>L</v>
      </c>
      <c r="K90" s="6">
        <f>INDEX(products!$A:$G, MATCH(ORDERS!$D90, products!$A:$A, 0), MATCH(ORDERS!K$1, products!$A$1:$G$1, 0))</f>
        <v>1</v>
      </c>
      <c r="L90" s="8">
        <f>INDEX(products!$A:$G, MATCH(ORDERS!$D90, products!$A:$A, 0), MATCH(ORDERS!L$1, products!$A$1:$G$1, 0))</f>
        <v>11.95</v>
      </c>
      <c r="M90" s="8">
        <f t="shared" si="1"/>
        <v>35.849999999999994</v>
      </c>
      <c r="N90" t="str" cm="1">
        <f t="array" ref="N90">_xlfn.IFS(I90="Rob", "Robusta", I90="Exc", "Excelsa", I90="Ara", "Arabica", I90="Lib", "Liberica")</f>
        <v>Robusta</v>
      </c>
      <c r="O90" t="str" cm="1">
        <f t="array" ref="O90">_xlfn.IFS(J90="M", "Medium", J90="L", "Light", J90="D", "Dark")</f>
        <v>Light</v>
      </c>
    </row>
    <row r="91" spans="1:15" x14ac:dyDescent="0.3">
      <c r="A91" s="2" t="s">
        <v>990</v>
      </c>
      <c r="B91" s="5">
        <v>44545</v>
      </c>
      <c r="C91" s="2" t="s">
        <v>991</v>
      </c>
      <c r="D91" t="s">
        <v>6140</v>
      </c>
      <c r="E91" s="2">
        <v>6</v>
      </c>
      <c r="F91" s="2" t="str">
        <f>_xlfn.XLOOKUP(C91, customers!$A:$A, customers!$B:$B, 0)</f>
        <v>Torie Gottelier</v>
      </c>
      <c r="G91" s="2" t="str">
        <f>IF(_xlfn.XLOOKUP(C91, customers!$A:$A, customers!$C:$C, "")="", "", _xlfn.XLOOKUP(C91, customers!$A:$A, customers!$C:$C, ""))</f>
        <v>tgottelier2h@vistaprint.com</v>
      </c>
      <c r="H91" s="2" t="str">
        <f>_xlfn.XLOOKUP(C91, customers!$A:$A, customers!$G:$G, 0)</f>
        <v>United States</v>
      </c>
      <c r="I91" t="str">
        <f>INDEX(products!$A:$G, MATCH(ORDERS!$D91, products!$A:$A, 0), MATCH(ORDERS!I$1, products!$A$1:$G$1, 0))</f>
        <v>Ara</v>
      </c>
      <c r="J91" t="str">
        <f>INDEX(products!$A:$G, MATCH(ORDERS!$D91, products!$A:$A, 0), MATCH(ORDERS!J$1, products!$A$1:$G$1, 0))</f>
        <v>L</v>
      </c>
      <c r="K91" s="6">
        <f>INDEX(products!$A:$G, MATCH(ORDERS!$D91, products!$A:$A, 0), MATCH(ORDERS!K$1, products!$A$1:$G$1, 0))</f>
        <v>1</v>
      </c>
      <c r="L91" s="8">
        <f>INDEX(products!$A:$G, MATCH(ORDERS!$D91, products!$A:$A, 0), MATCH(ORDERS!L$1, products!$A$1:$G$1, 0))</f>
        <v>12.95</v>
      </c>
      <c r="M91" s="8">
        <f t="shared" si="1"/>
        <v>77.699999999999989</v>
      </c>
      <c r="N91" t="str" cm="1">
        <f t="array" ref="N91">_xlfn.IFS(I91="Rob", "Robusta", I91="Exc", "Excelsa", I91="Ara", "Arabica", I91="Lib", "Liberica")</f>
        <v>Arabica</v>
      </c>
      <c r="O91" t="str" cm="1">
        <f t="array" ref="O91">_xlfn.IFS(J91="M", "Medium", J91="L", "Light", J91="D", "Dark")</f>
        <v>Light</v>
      </c>
    </row>
    <row r="92" spans="1:15" x14ac:dyDescent="0.3">
      <c r="A92" s="2" t="s">
        <v>996</v>
      </c>
      <c r="B92" s="5">
        <v>43971</v>
      </c>
      <c r="C92" s="2" t="s">
        <v>997</v>
      </c>
      <c r="D92" t="s">
        <v>6140</v>
      </c>
      <c r="E92" s="2">
        <v>4</v>
      </c>
      <c r="F92" s="2" t="str">
        <f>_xlfn.XLOOKUP(C92, customers!$A:$A, customers!$B:$B, 0)</f>
        <v>Loydie Langlais</v>
      </c>
      <c r="G92" s="2" t="str">
        <f>IF(_xlfn.XLOOKUP(C92, customers!$A:$A, customers!$C:$C, "")="", "", _xlfn.XLOOKUP(C92, customers!$A:$A, customers!$C:$C, ""))</f>
        <v/>
      </c>
      <c r="H92" s="2" t="str">
        <f>_xlfn.XLOOKUP(C92, customers!$A:$A, customers!$G:$G, 0)</f>
        <v>Ireland</v>
      </c>
      <c r="I92" t="str">
        <f>INDEX(products!$A:$G, MATCH(ORDERS!$D92, products!$A:$A, 0), MATCH(ORDERS!I$1, products!$A$1:$G$1, 0))</f>
        <v>Ara</v>
      </c>
      <c r="J92" t="str">
        <f>INDEX(products!$A:$G, MATCH(ORDERS!$D92, products!$A:$A, 0), MATCH(ORDERS!J$1, products!$A$1:$G$1, 0))</f>
        <v>L</v>
      </c>
      <c r="K92" s="6">
        <f>INDEX(products!$A:$G, MATCH(ORDERS!$D92, products!$A:$A, 0), MATCH(ORDERS!K$1, products!$A$1:$G$1, 0))</f>
        <v>1</v>
      </c>
      <c r="L92" s="8">
        <f>INDEX(products!$A:$G, MATCH(ORDERS!$D92, products!$A:$A, 0), MATCH(ORDERS!L$1, products!$A$1:$G$1, 0))</f>
        <v>12.95</v>
      </c>
      <c r="M92" s="8">
        <f t="shared" si="1"/>
        <v>51.8</v>
      </c>
      <c r="N92" t="str" cm="1">
        <f t="array" ref="N92">_xlfn.IFS(I92="Rob", "Robusta", I92="Exc", "Excelsa", I92="Ara", "Arabica", I92="Lib", "Liberica")</f>
        <v>Arabica</v>
      </c>
      <c r="O92" t="str" cm="1">
        <f t="array" ref="O92">_xlfn.IFS(J92="M", "Medium", J92="L", "Light", J92="D", "Dark")</f>
        <v>Light</v>
      </c>
    </row>
    <row r="93" spans="1:15" x14ac:dyDescent="0.3">
      <c r="A93" s="2" t="s">
        <v>1001</v>
      </c>
      <c r="B93" s="5">
        <v>44137</v>
      </c>
      <c r="C93" s="2" t="s">
        <v>1002</v>
      </c>
      <c r="D93" t="s">
        <v>6175</v>
      </c>
      <c r="E93" s="2">
        <v>4</v>
      </c>
      <c r="F93" s="2" t="str">
        <f>_xlfn.XLOOKUP(C93, customers!$A:$A, customers!$B:$B, 0)</f>
        <v>Adham Greenhead</v>
      </c>
      <c r="G93" s="2" t="str">
        <f>IF(_xlfn.XLOOKUP(C93, customers!$A:$A, customers!$C:$C, "")="", "", _xlfn.XLOOKUP(C93, customers!$A:$A, customers!$C:$C, ""))</f>
        <v>agreenhead2j@dailymail.co.uk</v>
      </c>
      <c r="H93" s="2" t="str">
        <f>_xlfn.XLOOKUP(C93, customers!$A:$A, customers!$G:$G, 0)</f>
        <v>United States</v>
      </c>
      <c r="I93" t="str">
        <f>INDEX(products!$A:$G, MATCH(ORDERS!$D93, products!$A:$A, 0), MATCH(ORDERS!I$1, products!$A$1:$G$1, 0))</f>
        <v>Ara</v>
      </c>
      <c r="J93" t="str">
        <f>INDEX(products!$A:$G, MATCH(ORDERS!$D93, products!$A:$A, 0), MATCH(ORDERS!J$1, products!$A$1:$G$1, 0))</f>
        <v>M</v>
      </c>
      <c r="K93" s="6">
        <f>INDEX(products!$A:$G, MATCH(ORDERS!$D93, products!$A:$A, 0), MATCH(ORDERS!K$1, products!$A$1:$G$1, 0))</f>
        <v>2.5</v>
      </c>
      <c r="L93" s="8">
        <f>INDEX(products!$A:$G, MATCH(ORDERS!$D93, products!$A:$A, 0), MATCH(ORDERS!L$1, products!$A$1:$G$1, 0))</f>
        <v>25.874999999999996</v>
      </c>
      <c r="M93" s="8">
        <f t="shared" si="1"/>
        <v>103.49999999999999</v>
      </c>
      <c r="N93" t="str" cm="1">
        <f t="array" ref="N93">_xlfn.IFS(I93="Rob", "Robusta", I93="Exc", "Excelsa", I93="Ara", "Arabica", I93="Lib", "Liberica")</f>
        <v>Arabica</v>
      </c>
      <c r="O93" t="str" cm="1">
        <f t="array" ref="O93">_xlfn.IFS(J93="M", "Medium", J93="L", "Light", J93="D", "Dark")</f>
        <v>Medium</v>
      </c>
    </row>
    <row r="94" spans="1:15" x14ac:dyDescent="0.3">
      <c r="A94" s="2" t="s">
        <v>1007</v>
      </c>
      <c r="B94" s="5">
        <v>44037</v>
      </c>
      <c r="C94" s="2" t="s">
        <v>1008</v>
      </c>
      <c r="D94" t="s">
        <v>6171</v>
      </c>
      <c r="E94" s="2">
        <v>3</v>
      </c>
      <c r="F94" s="2" t="str">
        <f>_xlfn.XLOOKUP(C94, customers!$A:$A, customers!$B:$B, 0)</f>
        <v>Hamish MacSherry</v>
      </c>
      <c r="G94" s="2" t="str">
        <f>IF(_xlfn.XLOOKUP(C94, customers!$A:$A, customers!$C:$C, "")="", "", _xlfn.XLOOKUP(C94, customers!$A:$A, customers!$C:$C, ""))</f>
        <v/>
      </c>
      <c r="H94" s="2" t="str">
        <f>_xlfn.XLOOKUP(C94, customers!$A:$A, customers!$G:$G, 0)</f>
        <v>United States</v>
      </c>
      <c r="I94" t="str">
        <f>INDEX(products!$A:$G, MATCH(ORDERS!$D94, products!$A:$A, 0), MATCH(ORDERS!I$1, products!$A$1:$G$1, 0))</f>
        <v>Exc</v>
      </c>
      <c r="J94" t="str">
        <f>INDEX(products!$A:$G, MATCH(ORDERS!$D94, products!$A:$A, 0), MATCH(ORDERS!J$1, products!$A$1:$G$1, 0))</f>
        <v>L</v>
      </c>
      <c r="K94" s="6">
        <f>INDEX(products!$A:$G, MATCH(ORDERS!$D94, products!$A:$A, 0), MATCH(ORDERS!K$1, products!$A$1:$G$1, 0))</f>
        <v>1</v>
      </c>
      <c r="L94" s="8">
        <f>INDEX(products!$A:$G, MATCH(ORDERS!$D94, products!$A:$A, 0), MATCH(ORDERS!L$1, products!$A$1:$G$1, 0))</f>
        <v>14.85</v>
      </c>
      <c r="M94" s="8">
        <f t="shared" si="1"/>
        <v>44.55</v>
      </c>
      <c r="N94" t="str" cm="1">
        <f t="array" ref="N94">_xlfn.IFS(I94="Rob", "Robusta", I94="Exc", "Excelsa", I94="Ara", "Arabica", I94="Lib", "Liberica")</f>
        <v>Excelsa</v>
      </c>
      <c r="O94" t="str" cm="1">
        <f t="array" ref="O94">_xlfn.IFS(J94="M", "Medium", J94="L", "Light", J94="D", "Dark")</f>
        <v>Light</v>
      </c>
    </row>
    <row r="95" spans="1:15" x14ac:dyDescent="0.3">
      <c r="A95" s="2" t="s">
        <v>1012</v>
      </c>
      <c r="B95" s="5">
        <v>43538</v>
      </c>
      <c r="C95" s="2" t="s">
        <v>1013</v>
      </c>
      <c r="D95" t="s">
        <v>6176</v>
      </c>
      <c r="E95" s="2">
        <v>4</v>
      </c>
      <c r="F95" s="2" t="str">
        <f>_xlfn.XLOOKUP(C95, customers!$A:$A, customers!$B:$B, 0)</f>
        <v>Else Langcaster</v>
      </c>
      <c r="G95" s="2" t="str">
        <f>IF(_xlfn.XLOOKUP(C95, customers!$A:$A, customers!$C:$C, "")="", "", _xlfn.XLOOKUP(C95, customers!$A:$A, customers!$C:$C, ""))</f>
        <v>elangcaster2l@spotify.com</v>
      </c>
      <c r="H95" s="2" t="str">
        <f>_xlfn.XLOOKUP(C95, customers!$A:$A, customers!$G:$G, 0)</f>
        <v>United Kingdom</v>
      </c>
      <c r="I95" t="str">
        <f>INDEX(products!$A:$G, MATCH(ORDERS!$D95, products!$A:$A, 0), MATCH(ORDERS!I$1, products!$A$1:$G$1, 0))</f>
        <v>Exc</v>
      </c>
      <c r="J95" t="str">
        <f>INDEX(products!$A:$G, MATCH(ORDERS!$D95, products!$A:$A, 0), MATCH(ORDERS!J$1, products!$A$1:$G$1, 0))</f>
        <v>L</v>
      </c>
      <c r="K95" s="6">
        <f>INDEX(products!$A:$G, MATCH(ORDERS!$D95, products!$A:$A, 0), MATCH(ORDERS!K$1, products!$A$1:$G$1, 0))</f>
        <v>0.5</v>
      </c>
      <c r="L95" s="8">
        <f>INDEX(products!$A:$G, MATCH(ORDERS!$D95, products!$A:$A, 0), MATCH(ORDERS!L$1, products!$A$1:$G$1, 0))</f>
        <v>8.91</v>
      </c>
      <c r="M95" s="8">
        <f t="shared" si="1"/>
        <v>35.64</v>
      </c>
      <c r="N95" t="str" cm="1">
        <f t="array" ref="N95">_xlfn.IFS(I95="Rob", "Robusta", I95="Exc", "Excelsa", I95="Ara", "Arabica", I95="Lib", "Liberica")</f>
        <v>Excelsa</v>
      </c>
      <c r="O95" t="str" cm="1">
        <f t="array" ref="O95">_xlfn.IFS(J95="M", "Medium", J95="L", "Light", J95="D", "Dark")</f>
        <v>Light</v>
      </c>
    </row>
    <row r="96" spans="1:15" x14ac:dyDescent="0.3">
      <c r="A96" s="2" t="s">
        <v>1018</v>
      </c>
      <c r="B96" s="5">
        <v>44014</v>
      </c>
      <c r="C96" s="2" t="s">
        <v>1019</v>
      </c>
      <c r="D96" t="s">
        <v>6154</v>
      </c>
      <c r="E96" s="2">
        <v>6</v>
      </c>
      <c r="F96" s="2" t="str">
        <f>_xlfn.XLOOKUP(C96, customers!$A:$A, customers!$B:$B, 0)</f>
        <v>Rudy Farquharson</v>
      </c>
      <c r="G96" s="2" t="str">
        <f>IF(_xlfn.XLOOKUP(C96, customers!$A:$A, customers!$C:$C, "")="", "", _xlfn.XLOOKUP(C96, customers!$A:$A, customers!$C:$C, ""))</f>
        <v/>
      </c>
      <c r="H96" s="2" t="str">
        <f>_xlfn.XLOOKUP(C96, customers!$A:$A, customers!$G:$G, 0)</f>
        <v>Ireland</v>
      </c>
      <c r="I96" t="str">
        <f>INDEX(products!$A:$G, MATCH(ORDERS!$D96, products!$A:$A, 0), MATCH(ORDERS!I$1, products!$A$1:$G$1, 0))</f>
        <v>Ara</v>
      </c>
      <c r="J96" t="str">
        <f>INDEX(products!$A:$G, MATCH(ORDERS!$D96, products!$A:$A, 0), MATCH(ORDERS!J$1, products!$A$1:$G$1, 0))</f>
        <v>D</v>
      </c>
      <c r="K96" s="6">
        <f>INDEX(products!$A:$G, MATCH(ORDERS!$D96, products!$A:$A, 0), MATCH(ORDERS!K$1, products!$A$1:$G$1, 0))</f>
        <v>0.2</v>
      </c>
      <c r="L96" s="8">
        <f>INDEX(products!$A:$G, MATCH(ORDERS!$D96, products!$A:$A, 0), MATCH(ORDERS!L$1, products!$A$1:$G$1, 0))</f>
        <v>2.9849999999999999</v>
      </c>
      <c r="M96" s="8">
        <f t="shared" si="1"/>
        <v>17.91</v>
      </c>
      <c r="N96" t="str" cm="1">
        <f t="array" ref="N96">_xlfn.IFS(I96="Rob", "Robusta", I96="Exc", "Excelsa", I96="Ara", "Arabica", I96="Lib", "Liberica")</f>
        <v>Arabica</v>
      </c>
      <c r="O96" t="str" cm="1">
        <f t="array" ref="O96">_xlfn.IFS(J96="M", "Medium", J96="L", "Light", J96="D", "Dark")</f>
        <v>Dark</v>
      </c>
    </row>
    <row r="97" spans="1:15" x14ac:dyDescent="0.3">
      <c r="A97" s="2" t="s">
        <v>1022</v>
      </c>
      <c r="B97" s="5">
        <v>43816</v>
      </c>
      <c r="C97" s="2" t="s">
        <v>1023</v>
      </c>
      <c r="D97" t="s">
        <v>6175</v>
      </c>
      <c r="E97" s="2">
        <v>6</v>
      </c>
      <c r="F97" s="2" t="str">
        <f>_xlfn.XLOOKUP(C97, customers!$A:$A, customers!$B:$B, 0)</f>
        <v>Norene Magauran</v>
      </c>
      <c r="G97" s="2" t="str">
        <f>IF(_xlfn.XLOOKUP(C97, customers!$A:$A, customers!$C:$C, "")="", "", _xlfn.XLOOKUP(C97, customers!$A:$A, customers!$C:$C, ""))</f>
        <v>nmagauran2n@51.la</v>
      </c>
      <c r="H97" s="2" t="str">
        <f>_xlfn.XLOOKUP(C97, customers!$A:$A, customers!$G:$G, 0)</f>
        <v>United States</v>
      </c>
      <c r="I97" t="str">
        <f>INDEX(products!$A:$G, MATCH(ORDERS!$D97, products!$A:$A, 0), MATCH(ORDERS!I$1, products!$A$1:$G$1, 0))</f>
        <v>Ara</v>
      </c>
      <c r="J97" t="str">
        <f>INDEX(products!$A:$G, MATCH(ORDERS!$D97, products!$A:$A, 0), MATCH(ORDERS!J$1, products!$A$1:$G$1, 0))</f>
        <v>M</v>
      </c>
      <c r="K97" s="6">
        <f>INDEX(products!$A:$G, MATCH(ORDERS!$D97, products!$A:$A, 0), MATCH(ORDERS!K$1, products!$A$1:$G$1, 0))</f>
        <v>2.5</v>
      </c>
      <c r="L97" s="8">
        <f>INDEX(products!$A:$G, MATCH(ORDERS!$D97, products!$A:$A, 0), MATCH(ORDERS!L$1, products!$A$1:$G$1, 0))</f>
        <v>25.874999999999996</v>
      </c>
      <c r="M97" s="8">
        <f t="shared" si="1"/>
        <v>155.24999999999997</v>
      </c>
      <c r="N97" t="str" cm="1">
        <f t="array" ref="N97">_xlfn.IFS(I97="Rob", "Robusta", I97="Exc", "Excelsa", I97="Ara", "Arabica", I97="Lib", "Liberica")</f>
        <v>Arabica</v>
      </c>
      <c r="O97" t="str" cm="1">
        <f t="array" ref="O97">_xlfn.IFS(J97="M", "Medium", J97="L", "Light", J97="D", "Dark")</f>
        <v>Medium</v>
      </c>
    </row>
    <row r="98" spans="1:15" x14ac:dyDescent="0.3">
      <c r="A98" s="2" t="s">
        <v>1027</v>
      </c>
      <c r="B98" s="5">
        <v>44171</v>
      </c>
      <c r="C98" s="2" t="s">
        <v>1028</v>
      </c>
      <c r="D98" t="s">
        <v>6154</v>
      </c>
      <c r="E98" s="2">
        <v>2</v>
      </c>
      <c r="F98" s="2" t="str">
        <f>_xlfn.XLOOKUP(C98, customers!$A:$A, customers!$B:$B, 0)</f>
        <v>Vicki Kirdsch</v>
      </c>
      <c r="G98" s="2" t="str">
        <f>IF(_xlfn.XLOOKUP(C98, customers!$A:$A, customers!$C:$C, "")="", "", _xlfn.XLOOKUP(C98, customers!$A:$A, customers!$C:$C, ""))</f>
        <v>vkirdsch2o@google.fr</v>
      </c>
      <c r="H98" s="2" t="str">
        <f>_xlfn.XLOOKUP(C98, customers!$A:$A, customers!$G:$G, 0)</f>
        <v>United States</v>
      </c>
      <c r="I98" t="str">
        <f>INDEX(products!$A:$G, MATCH(ORDERS!$D98, products!$A:$A, 0), MATCH(ORDERS!I$1, products!$A$1:$G$1, 0))</f>
        <v>Ara</v>
      </c>
      <c r="J98" t="str">
        <f>INDEX(products!$A:$G, MATCH(ORDERS!$D98, products!$A:$A, 0), MATCH(ORDERS!J$1, products!$A$1:$G$1, 0))</f>
        <v>D</v>
      </c>
      <c r="K98" s="6">
        <f>INDEX(products!$A:$G, MATCH(ORDERS!$D98, products!$A:$A, 0), MATCH(ORDERS!K$1, products!$A$1:$G$1, 0))</f>
        <v>0.2</v>
      </c>
      <c r="L98" s="8">
        <f>INDEX(products!$A:$G, MATCH(ORDERS!$D98, products!$A:$A, 0), MATCH(ORDERS!L$1, products!$A$1:$G$1, 0))</f>
        <v>2.9849999999999999</v>
      </c>
      <c r="M98" s="8">
        <f t="shared" si="1"/>
        <v>5.97</v>
      </c>
      <c r="N98" t="str" cm="1">
        <f t="array" ref="N98">_xlfn.IFS(I98="Rob", "Robusta", I98="Exc", "Excelsa", I98="Ara", "Arabica", I98="Lib", "Liberica")</f>
        <v>Arabica</v>
      </c>
      <c r="O98" t="str" cm="1">
        <f t="array" ref="O98">_xlfn.IFS(J98="M", "Medium", J98="L", "Light", J98="D", "Dark")</f>
        <v>Dark</v>
      </c>
    </row>
    <row r="99" spans="1:15" x14ac:dyDescent="0.3">
      <c r="A99" s="2" t="s">
        <v>1032</v>
      </c>
      <c r="B99" s="5">
        <v>44259</v>
      </c>
      <c r="C99" s="2" t="s">
        <v>1033</v>
      </c>
      <c r="D99" t="s">
        <v>6157</v>
      </c>
      <c r="E99" s="2">
        <v>2</v>
      </c>
      <c r="F99" s="2" t="str">
        <f>_xlfn.XLOOKUP(C99, customers!$A:$A, customers!$B:$B, 0)</f>
        <v>Ilysa Whapple</v>
      </c>
      <c r="G99" s="2" t="str">
        <f>IF(_xlfn.XLOOKUP(C99, customers!$A:$A, customers!$C:$C, "")="", "", _xlfn.XLOOKUP(C99, customers!$A:$A, customers!$C:$C, ""))</f>
        <v>iwhapple2p@com.com</v>
      </c>
      <c r="H99" s="2" t="str">
        <f>_xlfn.XLOOKUP(C99, customers!$A:$A, customers!$G:$G, 0)</f>
        <v>United States</v>
      </c>
      <c r="I99" t="str">
        <f>INDEX(products!$A:$G, MATCH(ORDERS!$D99, products!$A:$A, 0), MATCH(ORDERS!I$1, products!$A$1:$G$1, 0))</f>
        <v>Ara</v>
      </c>
      <c r="J99" t="str">
        <f>INDEX(products!$A:$G, MATCH(ORDERS!$D99, products!$A:$A, 0), MATCH(ORDERS!J$1, products!$A$1:$G$1, 0))</f>
        <v>M</v>
      </c>
      <c r="K99" s="6">
        <f>INDEX(products!$A:$G, MATCH(ORDERS!$D99, products!$A:$A, 0), MATCH(ORDERS!K$1, products!$A$1:$G$1, 0))</f>
        <v>0.5</v>
      </c>
      <c r="L99" s="8">
        <f>INDEX(products!$A:$G, MATCH(ORDERS!$D99, products!$A:$A, 0), MATCH(ORDERS!L$1, products!$A$1:$G$1, 0))</f>
        <v>6.75</v>
      </c>
      <c r="M99" s="8">
        <f t="shared" si="1"/>
        <v>13.5</v>
      </c>
      <c r="N99" t="str" cm="1">
        <f t="array" ref="N99">_xlfn.IFS(I99="Rob", "Robusta", I99="Exc", "Excelsa", I99="Ara", "Arabica", I99="Lib", "Liberica")</f>
        <v>Arabica</v>
      </c>
      <c r="O99" t="str" cm="1">
        <f t="array" ref="O99">_xlfn.IFS(J99="M", "Medium", J99="L", "Light", J99="D", "Dark")</f>
        <v>Medium</v>
      </c>
    </row>
    <row r="100" spans="1:15" x14ac:dyDescent="0.3">
      <c r="A100" s="2" t="s">
        <v>1038</v>
      </c>
      <c r="B100" s="5">
        <v>44394</v>
      </c>
      <c r="C100" s="2" t="s">
        <v>1039</v>
      </c>
      <c r="D100" t="s">
        <v>6154</v>
      </c>
      <c r="E100" s="2">
        <v>1</v>
      </c>
      <c r="F100" s="2" t="str">
        <f>_xlfn.XLOOKUP(C100, customers!$A:$A, customers!$B:$B, 0)</f>
        <v>Ruy Cancellieri</v>
      </c>
      <c r="G100" s="2" t="str">
        <f>IF(_xlfn.XLOOKUP(C100, customers!$A:$A, customers!$C:$C, "")="", "", _xlfn.XLOOKUP(C100, customers!$A:$A, customers!$C:$C, ""))</f>
        <v/>
      </c>
      <c r="H100" s="2" t="str">
        <f>_xlfn.XLOOKUP(C100, customers!$A:$A, customers!$G:$G, 0)</f>
        <v>Ireland</v>
      </c>
      <c r="I100" t="str">
        <f>INDEX(products!$A:$G, MATCH(ORDERS!$D100, products!$A:$A, 0), MATCH(ORDERS!I$1, products!$A$1:$G$1, 0))</f>
        <v>Ara</v>
      </c>
      <c r="J100" t="str">
        <f>INDEX(products!$A:$G, MATCH(ORDERS!$D100, products!$A:$A, 0), MATCH(ORDERS!J$1, products!$A$1:$G$1, 0))</f>
        <v>D</v>
      </c>
      <c r="K100" s="6">
        <f>INDEX(products!$A:$G, MATCH(ORDERS!$D100, products!$A:$A, 0), MATCH(ORDERS!K$1, products!$A$1:$G$1, 0))</f>
        <v>0.2</v>
      </c>
      <c r="L100" s="8">
        <f>INDEX(products!$A:$G, MATCH(ORDERS!$D100, products!$A:$A, 0), MATCH(ORDERS!L$1, products!$A$1:$G$1, 0))</f>
        <v>2.9849999999999999</v>
      </c>
      <c r="M100" s="8">
        <f t="shared" si="1"/>
        <v>2.9849999999999999</v>
      </c>
      <c r="N100" t="str" cm="1">
        <f t="array" ref="N100">_xlfn.IFS(I100="Rob", "Robusta", I100="Exc", "Excelsa", I100="Ara", "Arabica", I100="Lib", "Liberica")</f>
        <v>Arabica</v>
      </c>
      <c r="O100" t="str" cm="1">
        <f t="array" ref="O100">_xlfn.IFS(J100="M", "Medium", J100="L", "Light", J100="D", "Dark")</f>
        <v>Dark</v>
      </c>
    </row>
    <row r="101" spans="1:15" x14ac:dyDescent="0.3">
      <c r="A101" s="2" t="s">
        <v>1043</v>
      </c>
      <c r="B101" s="5">
        <v>44139</v>
      </c>
      <c r="C101" s="2" t="s">
        <v>1044</v>
      </c>
      <c r="D101" t="s">
        <v>6159</v>
      </c>
      <c r="E101" s="2">
        <v>3</v>
      </c>
      <c r="F101" s="2" t="str">
        <f>_xlfn.XLOOKUP(C101, customers!$A:$A, customers!$B:$B, 0)</f>
        <v>Aube Follett</v>
      </c>
      <c r="G101" s="2" t="str">
        <f>IF(_xlfn.XLOOKUP(C101, customers!$A:$A, customers!$C:$C, "")="", "", _xlfn.XLOOKUP(C101, customers!$A:$A, customers!$C:$C, ""))</f>
        <v/>
      </c>
      <c r="H101" s="2" t="str">
        <f>_xlfn.XLOOKUP(C101, customers!$A:$A, customers!$G:$G, 0)</f>
        <v>United States</v>
      </c>
      <c r="I101" t="str">
        <f>INDEX(products!$A:$G, MATCH(ORDERS!$D101, products!$A:$A, 0), MATCH(ORDERS!I$1, products!$A$1:$G$1, 0))</f>
        <v>Lib</v>
      </c>
      <c r="J101" t="str">
        <f>INDEX(products!$A:$G, MATCH(ORDERS!$D101, products!$A:$A, 0), MATCH(ORDERS!J$1, products!$A$1:$G$1, 0))</f>
        <v>M</v>
      </c>
      <c r="K101" s="6">
        <f>INDEX(products!$A:$G, MATCH(ORDERS!$D101, products!$A:$A, 0), MATCH(ORDERS!K$1, products!$A$1:$G$1, 0))</f>
        <v>0.2</v>
      </c>
      <c r="L101" s="8">
        <f>INDEX(products!$A:$G, MATCH(ORDERS!$D101, products!$A:$A, 0), MATCH(ORDERS!L$1, products!$A$1:$G$1, 0))</f>
        <v>4.3650000000000002</v>
      </c>
      <c r="M101" s="8">
        <f t="shared" si="1"/>
        <v>13.095000000000001</v>
      </c>
      <c r="N101" t="str" cm="1">
        <f t="array" ref="N101">_xlfn.IFS(I101="Rob", "Robusta", I101="Exc", "Excelsa", I101="Ara", "Arabica", I101="Lib", "Liberica")</f>
        <v>Liberica</v>
      </c>
      <c r="O101" t="str" cm="1">
        <f t="array" ref="O101">_xlfn.IFS(J101="M", "Medium", J101="L", "Light", J101="D", "Dark")</f>
        <v>Medium</v>
      </c>
    </row>
    <row r="102" spans="1:15" x14ac:dyDescent="0.3">
      <c r="A102" s="2" t="s">
        <v>1048</v>
      </c>
      <c r="B102" s="5">
        <v>44291</v>
      </c>
      <c r="C102" s="2" t="s">
        <v>1049</v>
      </c>
      <c r="D102" t="s">
        <v>6167</v>
      </c>
      <c r="E102" s="2">
        <v>2</v>
      </c>
      <c r="F102" s="2" t="str">
        <f>_xlfn.XLOOKUP(C102, customers!$A:$A, customers!$B:$B, 0)</f>
        <v>Rudiger Di Bartolomeo</v>
      </c>
      <c r="G102" s="2" t="str">
        <f>IF(_xlfn.XLOOKUP(C102, customers!$A:$A, customers!$C:$C, "")="", "", _xlfn.XLOOKUP(C102, customers!$A:$A, customers!$C:$C, ""))</f>
        <v/>
      </c>
      <c r="H102" s="2" t="str">
        <f>_xlfn.XLOOKUP(C102, customers!$A:$A, customers!$G:$G, 0)</f>
        <v>United States</v>
      </c>
      <c r="I102" t="str">
        <f>INDEX(products!$A:$G, MATCH(ORDERS!$D102, products!$A:$A, 0), MATCH(ORDERS!I$1, products!$A$1:$G$1, 0))</f>
        <v>Ara</v>
      </c>
      <c r="J102" t="str">
        <f>INDEX(products!$A:$G, MATCH(ORDERS!$D102, products!$A:$A, 0), MATCH(ORDERS!J$1, products!$A$1:$G$1, 0))</f>
        <v>L</v>
      </c>
      <c r="K102" s="6">
        <f>INDEX(products!$A:$G, MATCH(ORDERS!$D102, products!$A:$A, 0), MATCH(ORDERS!K$1, products!$A$1:$G$1, 0))</f>
        <v>0.2</v>
      </c>
      <c r="L102" s="8">
        <f>INDEX(products!$A:$G, MATCH(ORDERS!$D102, products!$A:$A, 0), MATCH(ORDERS!L$1, products!$A$1:$G$1, 0))</f>
        <v>3.8849999999999998</v>
      </c>
      <c r="M102" s="8">
        <f t="shared" si="1"/>
        <v>7.77</v>
      </c>
      <c r="N102" t="str" cm="1">
        <f t="array" ref="N102">_xlfn.IFS(I102="Rob", "Robusta", I102="Exc", "Excelsa", I102="Ara", "Arabica", I102="Lib", "Liberica")</f>
        <v>Arabica</v>
      </c>
      <c r="O102" t="str" cm="1">
        <f t="array" ref="O102">_xlfn.IFS(J102="M", "Medium", J102="L", "Light", J102="D", "Dark")</f>
        <v>Light</v>
      </c>
    </row>
    <row r="103" spans="1:15" x14ac:dyDescent="0.3">
      <c r="A103" s="2" t="s">
        <v>1053</v>
      </c>
      <c r="B103" s="5">
        <v>43891</v>
      </c>
      <c r="C103" s="2" t="s">
        <v>1054</v>
      </c>
      <c r="D103" t="s">
        <v>6165</v>
      </c>
      <c r="E103" s="2">
        <v>5</v>
      </c>
      <c r="F103" s="2" t="str">
        <f>_xlfn.XLOOKUP(C103, customers!$A:$A, customers!$B:$B, 0)</f>
        <v>Nickey Youles</v>
      </c>
      <c r="G103" s="2" t="str">
        <f>IF(_xlfn.XLOOKUP(C103, customers!$A:$A, customers!$C:$C, "")="", "", _xlfn.XLOOKUP(C103, customers!$A:$A, customers!$C:$C, ""))</f>
        <v>nyoules2t@reference.com</v>
      </c>
      <c r="H103" s="2" t="str">
        <f>_xlfn.XLOOKUP(C103, customers!$A:$A, customers!$G:$G, 0)</f>
        <v>Ireland</v>
      </c>
      <c r="I103" t="str">
        <f>INDEX(products!$A:$G, MATCH(ORDERS!$D103, products!$A:$A, 0), MATCH(ORDERS!I$1, products!$A$1:$G$1, 0))</f>
        <v>Lib</v>
      </c>
      <c r="J103" t="str">
        <f>INDEX(products!$A:$G, MATCH(ORDERS!$D103, products!$A:$A, 0), MATCH(ORDERS!J$1, products!$A$1:$G$1, 0))</f>
        <v>D</v>
      </c>
      <c r="K103" s="6">
        <f>INDEX(products!$A:$G, MATCH(ORDERS!$D103, products!$A:$A, 0), MATCH(ORDERS!K$1, products!$A$1:$G$1, 0))</f>
        <v>2.5</v>
      </c>
      <c r="L103" s="8">
        <f>INDEX(products!$A:$G, MATCH(ORDERS!$D103, products!$A:$A, 0), MATCH(ORDERS!L$1, products!$A$1:$G$1, 0))</f>
        <v>29.784999999999997</v>
      </c>
      <c r="M103" s="8">
        <f t="shared" si="1"/>
        <v>148.92499999999998</v>
      </c>
      <c r="N103" t="str" cm="1">
        <f t="array" ref="N103">_xlfn.IFS(I103="Rob", "Robusta", I103="Exc", "Excelsa", I103="Ara", "Arabica", I103="Lib", "Liberica")</f>
        <v>Liberica</v>
      </c>
      <c r="O103" t="str" cm="1">
        <f t="array" ref="O103">_xlfn.IFS(J103="M", "Medium", J103="L", "Light", J103="D", "Dark")</f>
        <v>Dark</v>
      </c>
    </row>
    <row r="104" spans="1:15" x14ac:dyDescent="0.3">
      <c r="A104" s="2" t="s">
        <v>1059</v>
      </c>
      <c r="B104" s="5">
        <v>44488</v>
      </c>
      <c r="C104" s="2" t="s">
        <v>1060</v>
      </c>
      <c r="D104" t="s">
        <v>6143</v>
      </c>
      <c r="E104" s="2">
        <v>3</v>
      </c>
      <c r="F104" s="2" t="str">
        <f>_xlfn.XLOOKUP(C104, customers!$A:$A, customers!$B:$B, 0)</f>
        <v>Dyanna Aizikovitz</v>
      </c>
      <c r="G104" s="2" t="str">
        <f>IF(_xlfn.XLOOKUP(C104, customers!$A:$A, customers!$C:$C, "")="", "", _xlfn.XLOOKUP(C104, customers!$A:$A, customers!$C:$C, ""))</f>
        <v>daizikovitz2u@answers.com</v>
      </c>
      <c r="H104" s="2" t="str">
        <f>_xlfn.XLOOKUP(C104, customers!$A:$A, customers!$G:$G, 0)</f>
        <v>Ireland</v>
      </c>
      <c r="I104" t="str">
        <f>INDEX(products!$A:$G, MATCH(ORDERS!$D104, products!$A:$A, 0), MATCH(ORDERS!I$1, products!$A$1:$G$1, 0))</f>
        <v>Lib</v>
      </c>
      <c r="J104" t="str">
        <f>INDEX(products!$A:$G, MATCH(ORDERS!$D104, products!$A:$A, 0), MATCH(ORDERS!J$1, products!$A$1:$G$1, 0))</f>
        <v>D</v>
      </c>
      <c r="K104" s="6">
        <f>INDEX(products!$A:$G, MATCH(ORDERS!$D104, products!$A:$A, 0), MATCH(ORDERS!K$1, products!$A$1:$G$1, 0))</f>
        <v>1</v>
      </c>
      <c r="L104" s="8">
        <f>INDEX(products!$A:$G, MATCH(ORDERS!$D104, products!$A:$A, 0), MATCH(ORDERS!L$1, products!$A$1:$G$1, 0))</f>
        <v>12.95</v>
      </c>
      <c r="M104" s="8">
        <f t="shared" si="1"/>
        <v>38.849999999999994</v>
      </c>
      <c r="N104" t="str" cm="1">
        <f t="array" ref="N104">_xlfn.IFS(I104="Rob", "Robusta", I104="Exc", "Excelsa", I104="Ara", "Arabica", I104="Lib", "Liberica")</f>
        <v>Liberica</v>
      </c>
      <c r="O104" t="str" cm="1">
        <f t="array" ref="O104">_xlfn.IFS(J104="M", "Medium", J104="L", "Light", J104="D", "Dark")</f>
        <v>Dark</v>
      </c>
    </row>
    <row r="105" spans="1:15" x14ac:dyDescent="0.3">
      <c r="A105" s="2" t="s">
        <v>1065</v>
      </c>
      <c r="B105" s="5">
        <v>44750</v>
      </c>
      <c r="C105" s="2" t="s">
        <v>1066</v>
      </c>
      <c r="D105" t="s">
        <v>6174</v>
      </c>
      <c r="E105" s="2">
        <v>4</v>
      </c>
      <c r="F105" s="2" t="str">
        <f>_xlfn.XLOOKUP(C105, customers!$A:$A, customers!$B:$B, 0)</f>
        <v>Bram Revel</v>
      </c>
      <c r="G105" s="2" t="str">
        <f>IF(_xlfn.XLOOKUP(C105, customers!$A:$A, customers!$C:$C, "")="", "", _xlfn.XLOOKUP(C105, customers!$A:$A, customers!$C:$C, ""))</f>
        <v>brevel2v@fastcompany.com</v>
      </c>
      <c r="H105" s="2" t="str">
        <f>_xlfn.XLOOKUP(C105, customers!$A:$A, customers!$G:$G, 0)</f>
        <v>United States</v>
      </c>
      <c r="I105" t="str">
        <f>INDEX(products!$A:$G, MATCH(ORDERS!$D105, products!$A:$A, 0), MATCH(ORDERS!I$1, products!$A$1:$G$1, 0))</f>
        <v>Rob</v>
      </c>
      <c r="J105" t="str">
        <f>INDEX(products!$A:$G, MATCH(ORDERS!$D105, products!$A:$A, 0), MATCH(ORDERS!J$1, products!$A$1:$G$1, 0))</f>
        <v>M</v>
      </c>
      <c r="K105" s="6">
        <f>INDEX(products!$A:$G, MATCH(ORDERS!$D105, products!$A:$A, 0), MATCH(ORDERS!K$1, products!$A$1:$G$1, 0))</f>
        <v>0.2</v>
      </c>
      <c r="L105" s="8">
        <f>INDEX(products!$A:$G, MATCH(ORDERS!$D105, products!$A:$A, 0), MATCH(ORDERS!L$1, products!$A$1:$G$1, 0))</f>
        <v>2.9849999999999999</v>
      </c>
      <c r="M105" s="8">
        <f t="shared" si="1"/>
        <v>11.94</v>
      </c>
      <c r="N105" t="str" cm="1">
        <f t="array" ref="N105">_xlfn.IFS(I105="Rob", "Robusta", I105="Exc", "Excelsa", I105="Ara", "Arabica", I105="Lib", "Liberica")</f>
        <v>Robusta</v>
      </c>
      <c r="O105" t="str" cm="1">
        <f t="array" ref="O105">_xlfn.IFS(J105="M", "Medium", J105="L", "Light", J105="D", "Dark")</f>
        <v>Medium</v>
      </c>
    </row>
    <row r="106" spans="1:15" x14ac:dyDescent="0.3">
      <c r="A106" s="2" t="s">
        <v>1071</v>
      </c>
      <c r="B106" s="5">
        <v>43694</v>
      </c>
      <c r="C106" s="2" t="s">
        <v>1072</v>
      </c>
      <c r="D106" t="s">
        <v>6162</v>
      </c>
      <c r="E106" s="2">
        <v>6</v>
      </c>
      <c r="F106" s="2" t="str">
        <f>_xlfn.XLOOKUP(C106, customers!$A:$A, customers!$B:$B, 0)</f>
        <v>Emiline Priddis</v>
      </c>
      <c r="G106" s="2" t="str">
        <f>IF(_xlfn.XLOOKUP(C106, customers!$A:$A, customers!$C:$C, "")="", "", _xlfn.XLOOKUP(C106, customers!$A:$A, customers!$C:$C, ""))</f>
        <v>epriddis2w@nationalgeographic.com</v>
      </c>
      <c r="H106" s="2" t="str">
        <f>_xlfn.XLOOKUP(C106, customers!$A:$A, customers!$G:$G, 0)</f>
        <v>United States</v>
      </c>
      <c r="I106" t="str">
        <f>INDEX(products!$A:$G, MATCH(ORDERS!$D106, products!$A:$A, 0), MATCH(ORDERS!I$1, products!$A$1:$G$1, 0))</f>
        <v>Lib</v>
      </c>
      <c r="J106" t="str">
        <f>INDEX(products!$A:$G, MATCH(ORDERS!$D106, products!$A:$A, 0), MATCH(ORDERS!J$1, products!$A$1:$G$1, 0))</f>
        <v>M</v>
      </c>
      <c r="K106" s="6">
        <f>INDEX(products!$A:$G, MATCH(ORDERS!$D106, products!$A:$A, 0), MATCH(ORDERS!K$1, products!$A$1:$G$1, 0))</f>
        <v>1</v>
      </c>
      <c r="L106" s="8">
        <f>INDEX(products!$A:$G, MATCH(ORDERS!$D106, products!$A:$A, 0), MATCH(ORDERS!L$1, products!$A$1:$G$1, 0))</f>
        <v>14.55</v>
      </c>
      <c r="M106" s="8">
        <f t="shared" si="1"/>
        <v>87.300000000000011</v>
      </c>
      <c r="N106" t="str" cm="1">
        <f t="array" ref="N106">_xlfn.IFS(I106="Rob", "Robusta", I106="Exc", "Excelsa", I106="Ara", "Arabica", I106="Lib", "Liberica")</f>
        <v>Liberica</v>
      </c>
      <c r="O106" t="str" cm="1">
        <f t="array" ref="O106">_xlfn.IFS(J106="M", "Medium", J106="L", "Light", J106="D", "Dark")</f>
        <v>Medium</v>
      </c>
    </row>
    <row r="107" spans="1:15" x14ac:dyDescent="0.3">
      <c r="A107" s="2" t="s">
        <v>1077</v>
      </c>
      <c r="B107" s="5">
        <v>43982</v>
      </c>
      <c r="C107" s="2" t="s">
        <v>1078</v>
      </c>
      <c r="D107" t="s">
        <v>6157</v>
      </c>
      <c r="E107" s="2">
        <v>6</v>
      </c>
      <c r="F107" s="2" t="str">
        <f>_xlfn.XLOOKUP(C107, customers!$A:$A, customers!$B:$B, 0)</f>
        <v>Queenie Veel</v>
      </c>
      <c r="G107" s="2" t="str">
        <f>IF(_xlfn.XLOOKUP(C107, customers!$A:$A, customers!$C:$C, "")="", "", _xlfn.XLOOKUP(C107, customers!$A:$A, customers!$C:$C, ""))</f>
        <v>qveel2x@jugem.jp</v>
      </c>
      <c r="H107" s="2" t="str">
        <f>_xlfn.XLOOKUP(C107, customers!$A:$A, customers!$G:$G, 0)</f>
        <v>United States</v>
      </c>
      <c r="I107" t="str">
        <f>INDEX(products!$A:$G, MATCH(ORDERS!$D107, products!$A:$A, 0), MATCH(ORDERS!I$1, products!$A$1:$G$1, 0))</f>
        <v>Ara</v>
      </c>
      <c r="J107" t="str">
        <f>INDEX(products!$A:$G, MATCH(ORDERS!$D107, products!$A:$A, 0), MATCH(ORDERS!J$1, products!$A$1:$G$1, 0))</f>
        <v>M</v>
      </c>
      <c r="K107" s="6">
        <f>INDEX(products!$A:$G, MATCH(ORDERS!$D107, products!$A:$A, 0), MATCH(ORDERS!K$1, products!$A$1:$G$1, 0))</f>
        <v>0.5</v>
      </c>
      <c r="L107" s="8">
        <f>INDEX(products!$A:$G, MATCH(ORDERS!$D107, products!$A:$A, 0), MATCH(ORDERS!L$1, products!$A$1:$G$1, 0))</f>
        <v>6.75</v>
      </c>
      <c r="M107" s="8">
        <f t="shared" si="1"/>
        <v>40.5</v>
      </c>
      <c r="N107" t="str" cm="1">
        <f t="array" ref="N107">_xlfn.IFS(I107="Rob", "Robusta", I107="Exc", "Excelsa", I107="Ara", "Arabica", I107="Lib", "Liberica")</f>
        <v>Arabica</v>
      </c>
      <c r="O107" t="str" cm="1">
        <f t="array" ref="O107">_xlfn.IFS(J107="M", "Medium", J107="L", "Light", J107="D", "Dark")</f>
        <v>Medium</v>
      </c>
    </row>
    <row r="108" spans="1:15" x14ac:dyDescent="0.3">
      <c r="A108" s="2" t="s">
        <v>1083</v>
      </c>
      <c r="B108" s="5">
        <v>43956</v>
      </c>
      <c r="C108" s="2" t="s">
        <v>1084</v>
      </c>
      <c r="D108" t="s">
        <v>6183</v>
      </c>
      <c r="E108" s="2">
        <v>2</v>
      </c>
      <c r="F108" s="2" t="str">
        <f>_xlfn.XLOOKUP(C108, customers!$A:$A, customers!$B:$B, 0)</f>
        <v>Lind Conyers</v>
      </c>
      <c r="G108" s="2" t="str">
        <f>IF(_xlfn.XLOOKUP(C108, customers!$A:$A, customers!$C:$C, "")="", "", _xlfn.XLOOKUP(C108, customers!$A:$A, customers!$C:$C, ""))</f>
        <v>lconyers2y@twitter.com</v>
      </c>
      <c r="H108" s="2" t="str">
        <f>_xlfn.XLOOKUP(C108, customers!$A:$A, customers!$G:$G, 0)</f>
        <v>United States</v>
      </c>
      <c r="I108" t="str">
        <f>INDEX(products!$A:$G, MATCH(ORDERS!$D108, products!$A:$A, 0), MATCH(ORDERS!I$1, products!$A$1:$G$1, 0))</f>
        <v>Exc</v>
      </c>
      <c r="J108" t="str">
        <f>INDEX(products!$A:$G, MATCH(ORDERS!$D108, products!$A:$A, 0), MATCH(ORDERS!J$1, products!$A$1:$G$1, 0))</f>
        <v>D</v>
      </c>
      <c r="K108" s="6">
        <f>INDEX(products!$A:$G, MATCH(ORDERS!$D108, products!$A:$A, 0), MATCH(ORDERS!K$1, products!$A$1:$G$1, 0))</f>
        <v>1</v>
      </c>
      <c r="L108" s="8">
        <f>INDEX(products!$A:$G, MATCH(ORDERS!$D108, products!$A:$A, 0), MATCH(ORDERS!L$1, products!$A$1:$G$1, 0))</f>
        <v>12.15</v>
      </c>
      <c r="M108" s="8">
        <f t="shared" si="1"/>
        <v>24.3</v>
      </c>
      <c r="N108" t="str" cm="1">
        <f t="array" ref="N108">_xlfn.IFS(I108="Rob", "Robusta", I108="Exc", "Excelsa", I108="Ara", "Arabica", I108="Lib", "Liberica")</f>
        <v>Excelsa</v>
      </c>
      <c r="O108" t="str" cm="1">
        <f t="array" ref="O108">_xlfn.IFS(J108="M", "Medium", J108="L", "Light", J108="D", "Dark")</f>
        <v>Dark</v>
      </c>
    </row>
    <row r="109" spans="1:15" x14ac:dyDescent="0.3">
      <c r="A109" s="2" t="s">
        <v>1089</v>
      </c>
      <c r="B109" s="5">
        <v>43569</v>
      </c>
      <c r="C109" s="2" t="s">
        <v>1090</v>
      </c>
      <c r="D109" t="s">
        <v>6146</v>
      </c>
      <c r="E109" s="2">
        <v>3</v>
      </c>
      <c r="F109" s="2" t="str">
        <f>_xlfn.XLOOKUP(C109, customers!$A:$A, customers!$B:$B, 0)</f>
        <v>Pen Wye</v>
      </c>
      <c r="G109" s="2" t="str">
        <f>IF(_xlfn.XLOOKUP(C109, customers!$A:$A, customers!$C:$C, "")="", "", _xlfn.XLOOKUP(C109, customers!$A:$A, customers!$C:$C, ""))</f>
        <v>pwye2z@dagondesign.com</v>
      </c>
      <c r="H109" s="2" t="str">
        <f>_xlfn.XLOOKUP(C109, customers!$A:$A, customers!$G:$G, 0)</f>
        <v>United States</v>
      </c>
      <c r="I109" t="str">
        <f>INDEX(products!$A:$G, MATCH(ORDERS!$D109, products!$A:$A, 0), MATCH(ORDERS!I$1, products!$A$1:$G$1, 0))</f>
        <v>Rob</v>
      </c>
      <c r="J109" t="str">
        <f>INDEX(products!$A:$G, MATCH(ORDERS!$D109, products!$A:$A, 0), MATCH(ORDERS!J$1, products!$A$1:$G$1, 0))</f>
        <v>M</v>
      </c>
      <c r="K109" s="6">
        <f>INDEX(products!$A:$G, MATCH(ORDERS!$D109, products!$A:$A, 0), MATCH(ORDERS!K$1, products!$A$1:$G$1, 0))</f>
        <v>0.5</v>
      </c>
      <c r="L109" s="8">
        <f>INDEX(products!$A:$G, MATCH(ORDERS!$D109, products!$A:$A, 0), MATCH(ORDERS!L$1, products!$A$1:$G$1, 0))</f>
        <v>5.97</v>
      </c>
      <c r="M109" s="8">
        <f t="shared" si="1"/>
        <v>17.91</v>
      </c>
      <c r="N109" t="str" cm="1">
        <f t="array" ref="N109">_xlfn.IFS(I109="Rob", "Robusta", I109="Exc", "Excelsa", I109="Ara", "Arabica", I109="Lib", "Liberica")</f>
        <v>Robusta</v>
      </c>
      <c r="O109" t="str" cm="1">
        <f t="array" ref="O109">_xlfn.IFS(J109="M", "Medium", J109="L", "Light", J109="D", "Dark")</f>
        <v>Medium</v>
      </c>
    </row>
    <row r="110" spans="1:15" x14ac:dyDescent="0.3">
      <c r="A110" s="2" t="s">
        <v>1095</v>
      </c>
      <c r="B110" s="5">
        <v>44041</v>
      </c>
      <c r="C110" s="2" t="s">
        <v>1096</v>
      </c>
      <c r="D110" t="s">
        <v>6157</v>
      </c>
      <c r="E110" s="2">
        <v>4</v>
      </c>
      <c r="F110" s="2" t="str">
        <f>_xlfn.XLOOKUP(C110, customers!$A:$A, customers!$B:$B, 0)</f>
        <v>Isahella Hagland</v>
      </c>
      <c r="G110" s="2" t="str">
        <f>IF(_xlfn.XLOOKUP(C110, customers!$A:$A, customers!$C:$C, "")="", "", _xlfn.XLOOKUP(C110, customers!$A:$A, customers!$C:$C, ""))</f>
        <v/>
      </c>
      <c r="H110" s="2" t="str">
        <f>_xlfn.XLOOKUP(C110, customers!$A:$A, customers!$G:$G, 0)</f>
        <v>United States</v>
      </c>
      <c r="I110" t="str">
        <f>INDEX(products!$A:$G, MATCH(ORDERS!$D110, products!$A:$A, 0), MATCH(ORDERS!I$1, products!$A$1:$G$1, 0))</f>
        <v>Ara</v>
      </c>
      <c r="J110" t="str">
        <f>INDEX(products!$A:$G, MATCH(ORDERS!$D110, products!$A:$A, 0), MATCH(ORDERS!J$1, products!$A$1:$G$1, 0))</f>
        <v>M</v>
      </c>
      <c r="K110" s="6">
        <f>INDEX(products!$A:$G, MATCH(ORDERS!$D110, products!$A:$A, 0), MATCH(ORDERS!K$1, products!$A$1:$G$1, 0))</f>
        <v>0.5</v>
      </c>
      <c r="L110" s="8">
        <f>INDEX(products!$A:$G, MATCH(ORDERS!$D110, products!$A:$A, 0), MATCH(ORDERS!L$1, products!$A$1:$G$1, 0))</f>
        <v>6.75</v>
      </c>
      <c r="M110" s="8">
        <f t="shared" si="1"/>
        <v>27</v>
      </c>
      <c r="N110" t="str" cm="1">
        <f t="array" ref="N110">_xlfn.IFS(I110="Rob", "Robusta", I110="Exc", "Excelsa", I110="Ara", "Arabica", I110="Lib", "Liberica")</f>
        <v>Arabica</v>
      </c>
      <c r="O110" t="str" cm="1">
        <f t="array" ref="O110">_xlfn.IFS(J110="M", "Medium", J110="L", "Light", J110="D", "Dark")</f>
        <v>Medium</v>
      </c>
    </row>
    <row r="111" spans="1:15" x14ac:dyDescent="0.3">
      <c r="A111" s="2" t="s">
        <v>1100</v>
      </c>
      <c r="B111" s="5">
        <v>43811</v>
      </c>
      <c r="C111" s="2" t="s">
        <v>1101</v>
      </c>
      <c r="D111" t="s">
        <v>6169</v>
      </c>
      <c r="E111" s="2">
        <v>1</v>
      </c>
      <c r="F111" s="2" t="str">
        <f>_xlfn.XLOOKUP(C111, customers!$A:$A, customers!$B:$B, 0)</f>
        <v>Terry Sheryn</v>
      </c>
      <c r="G111" s="2" t="str">
        <f>IF(_xlfn.XLOOKUP(C111, customers!$A:$A, customers!$C:$C, "")="", "", _xlfn.XLOOKUP(C111, customers!$A:$A, customers!$C:$C, ""))</f>
        <v>tsheryn31@mtv.com</v>
      </c>
      <c r="H111" s="2" t="str">
        <f>_xlfn.XLOOKUP(C111, customers!$A:$A, customers!$G:$G, 0)</f>
        <v>United States</v>
      </c>
      <c r="I111" t="str">
        <f>INDEX(products!$A:$G, MATCH(ORDERS!$D111, products!$A:$A, 0), MATCH(ORDERS!I$1, products!$A$1:$G$1, 0))</f>
        <v>Lib</v>
      </c>
      <c r="J111" t="str">
        <f>INDEX(products!$A:$G, MATCH(ORDERS!$D111, products!$A:$A, 0), MATCH(ORDERS!J$1, products!$A$1:$G$1, 0))</f>
        <v>D</v>
      </c>
      <c r="K111" s="6">
        <f>INDEX(products!$A:$G, MATCH(ORDERS!$D111, products!$A:$A, 0), MATCH(ORDERS!K$1, products!$A$1:$G$1, 0))</f>
        <v>0.5</v>
      </c>
      <c r="L111" s="8">
        <f>INDEX(products!$A:$G, MATCH(ORDERS!$D111, products!$A:$A, 0), MATCH(ORDERS!L$1, products!$A$1:$G$1, 0))</f>
        <v>7.77</v>
      </c>
      <c r="M111" s="8">
        <f t="shared" si="1"/>
        <v>7.77</v>
      </c>
      <c r="N111" t="str" cm="1">
        <f t="array" ref="N111">_xlfn.IFS(I111="Rob", "Robusta", I111="Exc", "Excelsa", I111="Ara", "Arabica", I111="Lib", "Liberica")</f>
        <v>Liberica</v>
      </c>
      <c r="O111" t="str" cm="1">
        <f t="array" ref="O111">_xlfn.IFS(J111="M", "Medium", J111="L", "Light", J111="D", "Dark")</f>
        <v>Dark</v>
      </c>
    </row>
    <row r="112" spans="1:15" x14ac:dyDescent="0.3">
      <c r="A112" s="2" t="s">
        <v>1106</v>
      </c>
      <c r="B112" s="5">
        <v>44727</v>
      </c>
      <c r="C112" s="2" t="s">
        <v>1107</v>
      </c>
      <c r="D112" t="s">
        <v>6184</v>
      </c>
      <c r="E112" s="2">
        <v>3</v>
      </c>
      <c r="F112" s="2" t="str">
        <f>_xlfn.XLOOKUP(C112, customers!$A:$A, customers!$B:$B, 0)</f>
        <v>Marie-jeanne Redgrave</v>
      </c>
      <c r="G112" s="2" t="str">
        <f>IF(_xlfn.XLOOKUP(C112, customers!$A:$A, customers!$C:$C, "")="", "", _xlfn.XLOOKUP(C112, customers!$A:$A, customers!$C:$C, ""))</f>
        <v>mredgrave32@cargocollective.com</v>
      </c>
      <c r="H112" s="2" t="str">
        <f>_xlfn.XLOOKUP(C112, customers!$A:$A, customers!$G:$G, 0)</f>
        <v>United States</v>
      </c>
      <c r="I112" t="str">
        <f>INDEX(products!$A:$G, MATCH(ORDERS!$D112, products!$A:$A, 0), MATCH(ORDERS!I$1, products!$A$1:$G$1, 0))</f>
        <v>Exc</v>
      </c>
      <c r="J112" t="str">
        <f>INDEX(products!$A:$G, MATCH(ORDERS!$D112, products!$A:$A, 0), MATCH(ORDERS!J$1, products!$A$1:$G$1, 0))</f>
        <v>L</v>
      </c>
      <c r="K112" s="6">
        <f>INDEX(products!$A:$G, MATCH(ORDERS!$D112, products!$A:$A, 0), MATCH(ORDERS!K$1, products!$A$1:$G$1, 0))</f>
        <v>0.2</v>
      </c>
      <c r="L112" s="8">
        <f>INDEX(products!$A:$G, MATCH(ORDERS!$D112, products!$A:$A, 0), MATCH(ORDERS!L$1, products!$A$1:$G$1, 0))</f>
        <v>4.4550000000000001</v>
      </c>
      <c r="M112" s="8">
        <f t="shared" si="1"/>
        <v>13.365</v>
      </c>
      <c r="N112" t="str" cm="1">
        <f t="array" ref="N112">_xlfn.IFS(I112="Rob", "Robusta", I112="Exc", "Excelsa", I112="Ara", "Arabica", I112="Lib", "Liberica")</f>
        <v>Excelsa</v>
      </c>
      <c r="O112" t="str" cm="1">
        <f t="array" ref="O112">_xlfn.IFS(J112="M", "Medium", J112="L", "Light", J112="D", "Dark")</f>
        <v>Light</v>
      </c>
    </row>
    <row r="113" spans="1:15" x14ac:dyDescent="0.3">
      <c r="A113" s="2" t="s">
        <v>1112</v>
      </c>
      <c r="B113" s="5">
        <v>43642</v>
      </c>
      <c r="C113" s="2" t="s">
        <v>1113</v>
      </c>
      <c r="D113" t="s">
        <v>6172</v>
      </c>
      <c r="E113" s="2">
        <v>5</v>
      </c>
      <c r="F113" s="2" t="str">
        <f>_xlfn.XLOOKUP(C113, customers!$A:$A, customers!$B:$B, 0)</f>
        <v>Betty Fominov</v>
      </c>
      <c r="G113" s="2" t="str">
        <f>IF(_xlfn.XLOOKUP(C113, customers!$A:$A, customers!$C:$C, "")="", "", _xlfn.XLOOKUP(C113, customers!$A:$A, customers!$C:$C, ""))</f>
        <v>bfominov33@yale.edu</v>
      </c>
      <c r="H113" s="2" t="str">
        <f>_xlfn.XLOOKUP(C113, customers!$A:$A, customers!$G:$G, 0)</f>
        <v>United States</v>
      </c>
      <c r="I113" t="str">
        <f>INDEX(products!$A:$G, MATCH(ORDERS!$D113, products!$A:$A, 0), MATCH(ORDERS!I$1, products!$A$1:$G$1, 0))</f>
        <v>Rob</v>
      </c>
      <c r="J113" t="str">
        <f>INDEX(products!$A:$G, MATCH(ORDERS!$D113, products!$A:$A, 0), MATCH(ORDERS!J$1, products!$A$1:$G$1, 0))</f>
        <v>D</v>
      </c>
      <c r="K113" s="6">
        <f>INDEX(products!$A:$G, MATCH(ORDERS!$D113, products!$A:$A, 0), MATCH(ORDERS!K$1, products!$A$1:$G$1, 0))</f>
        <v>0.5</v>
      </c>
      <c r="L113" s="8">
        <f>INDEX(products!$A:$G, MATCH(ORDERS!$D113, products!$A:$A, 0), MATCH(ORDERS!L$1, products!$A$1:$G$1, 0))</f>
        <v>5.3699999999999992</v>
      </c>
      <c r="M113" s="8">
        <f t="shared" si="1"/>
        <v>26.849999999999994</v>
      </c>
      <c r="N113" t="str" cm="1">
        <f t="array" ref="N113">_xlfn.IFS(I113="Rob", "Robusta", I113="Exc", "Excelsa", I113="Ara", "Arabica", I113="Lib", "Liberica")</f>
        <v>Robusta</v>
      </c>
      <c r="O113" t="str" cm="1">
        <f t="array" ref="O113">_xlfn.IFS(J113="M", "Medium", J113="L", "Light", J113="D", "Dark")</f>
        <v>Dark</v>
      </c>
    </row>
    <row r="114" spans="1:15" x14ac:dyDescent="0.3">
      <c r="A114" s="2" t="s">
        <v>1117</v>
      </c>
      <c r="B114" s="5">
        <v>44481</v>
      </c>
      <c r="C114" s="2" t="s">
        <v>1118</v>
      </c>
      <c r="D114" t="s">
        <v>6155</v>
      </c>
      <c r="E114" s="2">
        <v>1</v>
      </c>
      <c r="F114" s="2" t="str">
        <f>_xlfn.XLOOKUP(C114, customers!$A:$A, customers!$B:$B, 0)</f>
        <v>Shawnee Critchlow</v>
      </c>
      <c r="G114" s="2" t="str">
        <f>IF(_xlfn.XLOOKUP(C114, customers!$A:$A, customers!$C:$C, "")="", "", _xlfn.XLOOKUP(C114, customers!$A:$A, customers!$C:$C, ""))</f>
        <v>scritchlow34@un.org</v>
      </c>
      <c r="H114" s="2" t="str">
        <f>_xlfn.XLOOKUP(C114, customers!$A:$A, customers!$G:$G, 0)</f>
        <v>United States</v>
      </c>
      <c r="I114" t="str">
        <f>INDEX(products!$A:$G, MATCH(ORDERS!$D114, products!$A:$A, 0), MATCH(ORDERS!I$1, products!$A$1:$G$1, 0))</f>
        <v>Ara</v>
      </c>
      <c r="J114" t="str">
        <f>INDEX(products!$A:$G, MATCH(ORDERS!$D114, products!$A:$A, 0), MATCH(ORDERS!J$1, products!$A$1:$G$1, 0))</f>
        <v>M</v>
      </c>
      <c r="K114" s="6">
        <f>INDEX(products!$A:$G, MATCH(ORDERS!$D114, products!$A:$A, 0), MATCH(ORDERS!K$1, products!$A$1:$G$1, 0))</f>
        <v>1</v>
      </c>
      <c r="L114" s="8">
        <f>INDEX(products!$A:$G, MATCH(ORDERS!$D114, products!$A:$A, 0), MATCH(ORDERS!L$1, products!$A$1:$G$1, 0))</f>
        <v>11.25</v>
      </c>
      <c r="M114" s="8">
        <f t="shared" si="1"/>
        <v>11.25</v>
      </c>
      <c r="N114" t="str" cm="1">
        <f t="array" ref="N114">_xlfn.IFS(I114="Rob", "Robusta", I114="Exc", "Excelsa", I114="Ara", "Arabica", I114="Lib", "Liberica")</f>
        <v>Arabica</v>
      </c>
      <c r="O114" t="str" cm="1">
        <f t="array" ref="O114">_xlfn.IFS(J114="M", "Medium", J114="L", "Light", J114="D", "Dark")</f>
        <v>Medium</v>
      </c>
    </row>
    <row r="115" spans="1:15" x14ac:dyDescent="0.3">
      <c r="A115" s="2" t="s">
        <v>1123</v>
      </c>
      <c r="B115" s="5">
        <v>43556</v>
      </c>
      <c r="C115" s="2" t="s">
        <v>1124</v>
      </c>
      <c r="D115" t="s">
        <v>6162</v>
      </c>
      <c r="E115" s="2">
        <v>1</v>
      </c>
      <c r="F115" s="2" t="str">
        <f>_xlfn.XLOOKUP(C115, customers!$A:$A, customers!$B:$B, 0)</f>
        <v>Merrel Steptow</v>
      </c>
      <c r="G115" s="2" t="str">
        <f>IF(_xlfn.XLOOKUP(C115, customers!$A:$A, customers!$C:$C, "")="", "", _xlfn.XLOOKUP(C115, customers!$A:$A, customers!$C:$C, ""))</f>
        <v>msteptow35@earthlink.net</v>
      </c>
      <c r="H115" s="2" t="str">
        <f>_xlfn.XLOOKUP(C115, customers!$A:$A, customers!$G:$G, 0)</f>
        <v>Ireland</v>
      </c>
      <c r="I115" t="str">
        <f>INDEX(products!$A:$G, MATCH(ORDERS!$D115, products!$A:$A, 0), MATCH(ORDERS!I$1, products!$A$1:$G$1, 0))</f>
        <v>Lib</v>
      </c>
      <c r="J115" t="str">
        <f>INDEX(products!$A:$G, MATCH(ORDERS!$D115, products!$A:$A, 0), MATCH(ORDERS!J$1, products!$A$1:$G$1, 0))</f>
        <v>M</v>
      </c>
      <c r="K115" s="6">
        <f>INDEX(products!$A:$G, MATCH(ORDERS!$D115, products!$A:$A, 0), MATCH(ORDERS!K$1, products!$A$1:$G$1, 0))</f>
        <v>1</v>
      </c>
      <c r="L115" s="8">
        <f>INDEX(products!$A:$G, MATCH(ORDERS!$D115, products!$A:$A, 0), MATCH(ORDERS!L$1, products!$A$1:$G$1, 0))</f>
        <v>14.55</v>
      </c>
      <c r="M115" s="8">
        <f t="shared" si="1"/>
        <v>14.55</v>
      </c>
      <c r="N115" t="str" cm="1">
        <f t="array" ref="N115">_xlfn.IFS(I115="Rob", "Robusta", I115="Exc", "Excelsa", I115="Ara", "Arabica", I115="Lib", "Liberica")</f>
        <v>Liberica</v>
      </c>
      <c r="O115" t="str" cm="1">
        <f t="array" ref="O115">_xlfn.IFS(J115="M", "Medium", J115="L", "Light", J115="D", "Dark")</f>
        <v>Medium</v>
      </c>
    </row>
    <row r="116" spans="1:15" x14ac:dyDescent="0.3">
      <c r="A116" s="2" t="s">
        <v>1129</v>
      </c>
      <c r="B116" s="5">
        <v>44265</v>
      </c>
      <c r="C116" s="2" t="s">
        <v>1130</v>
      </c>
      <c r="D116" t="s">
        <v>6178</v>
      </c>
      <c r="E116" s="2">
        <v>4</v>
      </c>
      <c r="F116" s="2" t="str">
        <f>_xlfn.XLOOKUP(C116, customers!$A:$A, customers!$B:$B, 0)</f>
        <v>Carmina Hubbuck</v>
      </c>
      <c r="G116" s="2" t="str">
        <f>IF(_xlfn.XLOOKUP(C116, customers!$A:$A, customers!$C:$C, "")="", "", _xlfn.XLOOKUP(C116, customers!$A:$A, customers!$C:$C, ""))</f>
        <v/>
      </c>
      <c r="H116" s="2" t="str">
        <f>_xlfn.XLOOKUP(C116, customers!$A:$A, customers!$G:$G, 0)</f>
        <v>United States</v>
      </c>
      <c r="I116" t="str">
        <f>INDEX(products!$A:$G, MATCH(ORDERS!$D116, products!$A:$A, 0), MATCH(ORDERS!I$1, products!$A$1:$G$1, 0))</f>
        <v>Rob</v>
      </c>
      <c r="J116" t="str">
        <f>INDEX(products!$A:$G, MATCH(ORDERS!$D116, products!$A:$A, 0), MATCH(ORDERS!J$1, products!$A$1:$G$1, 0))</f>
        <v>L</v>
      </c>
      <c r="K116" s="6">
        <f>INDEX(products!$A:$G, MATCH(ORDERS!$D116, products!$A:$A, 0), MATCH(ORDERS!K$1, products!$A$1:$G$1, 0))</f>
        <v>0.2</v>
      </c>
      <c r="L116" s="8">
        <f>INDEX(products!$A:$G, MATCH(ORDERS!$D116, products!$A:$A, 0), MATCH(ORDERS!L$1, products!$A$1:$G$1, 0))</f>
        <v>3.5849999999999995</v>
      </c>
      <c r="M116" s="8">
        <f t="shared" si="1"/>
        <v>14.339999999999998</v>
      </c>
      <c r="N116" t="str" cm="1">
        <f t="array" ref="N116">_xlfn.IFS(I116="Rob", "Robusta", I116="Exc", "Excelsa", I116="Ara", "Arabica", I116="Lib", "Liberica")</f>
        <v>Robusta</v>
      </c>
      <c r="O116" t="str" cm="1">
        <f t="array" ref="O116">_xlfn.IFS(J116="M", "Medium", J116="L", "Light", J116="D", "Dark")</f>
        <v>Light</v>
      </c>
    </row>
    <row r="117" spans="1:15" x14ac:dyDescent="0.3">
      <c r="A117" s="2" t="s">
        <v>1134</v>
      </c>
      <c r="B117" s="5">
        <v>43693</v>
      </c>
      <c r="C117" s="2" t="s">
        <v>1135</v>
      </c>
      <c r="D117" t="s">
        <v>6170</v>
      </c>
      <c r="E117" s="2">
        <v>1</v>
      </c>
      <c r="F117" s="2" t="str">
        <f>_xlfn.XLOOKUP(C117, customers!$A:$A, customers!$B:$B, 0)</f>
        <v>Ingeberg Mulliner</v>
      </c>
      <c r="G117" s="2" t="str">
        <f>IF(_xlfn.XLOOKUP(C117, customers!$A:$A, customers!$C:$C, "")="", "", _xlfn.XLOOKUP(C117, customers!$A:$A, customers!$C:$C, ""))</f>
        <v>imulliner37@pinterest.com</v>
      </c>
      <c r="H117" s="2" t="str">
        <f>_xlfn.XLOOKUP(C117, customers!$A:$A, customers!$G:$G, 0)</f>
        <v>United Kingdom</v>
      </c>
      <c r="I117" t="str">
        <f>INDEX(products!$A:$G, MATCH(ORDERS!$D117, products!$A:$A, 0), MATCH(ORDERS!I$1, products!$A$1:$G$1, 0))</f>
        <v>Lib</v>
      </c>
      <c r="J117" t="str">
        <f>INDEX(products!$A:$G, MATCH(ORDERS!$D117, products!$A:$A, 0), MATCH(ORDERS!J$1, products!$A$1:$G$1, 0))</f>
        <v>L</v>
      </c>
      <c r="K117" s="6">
        <f>INDEX(products!$A:$G, MATCH(ORDERS!$D117, products!$A:$A, 0), MATCH(ORDERS!K$1, products!$A$1:$G$1, 0))</f>
        <v>1</v>
      </c>
      <c r="L117" s="8">
        <f>INDEX(products!$A:$G, MATCH(ORDERS!$D117, products!$A:$A, 0), MATCH(ORDERS!L$1, products!$A$1:$G$1, 0))</f>
        <v>15.85</v>
      </c>
      <c r="M117" s="8">
        <f t="shared" si="1"/>
        <v>15.85</v>
      </c>
      <c r="N117" t="str" cm="1">
        <f t="array" ref="N117">_xlfn.IFS(I117="Rob", "Robusta", I117="Exc", "Excelsa", I117="Ara", "Arabica", I117="Lib", "Liberica")</f>
        <v>Liberica</v>
      </c>
      <c r="O117" t="str" cm="1">
        <f t="array" ref="O117">_xlfn.IFS(J117="M", "Medium", J117="L", "Light", J117="D", "Dark")</f>
        <v>Light</v>
      </c>
    </row>
    <row r="118" spans="1:15" x14ac:dyDescent="0.3">
      <c r="A118" s="2" t="s">
        <v>1140</v>
      </c>
      <c r="B118" s="5">
        <v>44054</v>
      </c>
      <c r="C118" s="2" t="s">
        <v>1141</v>
      </c>
      <c r="D118" t="s">
        <v>6145</v>
      </c>
      <c r="E118" s="2">
        <v>4</v>
      </c>
      <c r="F118" s="2" t="str">
        <f>_xlfn.XLOOKUP(C118, customers!$A:$A, customers!$B:$B, 0)</f>
        <v>Geneva Standley</v>
      </c>
      <c r="G118" s="2" t="str">
        <f>IF(_xlfn.XLOOKUP(C118, customers!$A:$A, customers!$C:$C, "")="", "", _xlfn.XLOOKUP(C118, customers!$A:$A, customers!$C:$C, ""))</f>
        <v>gstandley38@dion.ne.jp</v>
      </c>
      <c r="H118" s="2" t="str">
        <f>_xlfn.XLOOKUP(C118, customers!$A:$A, customers!$G:$G, 0)</f>
        <v>Ireland</v>
      </c>
      <c r="I118" t="str">
        <f>INDEX(products!$A:$G, MATCH(ORDERS!$D118, products!$A:$A, 0), MATCH(ORDERS!I$1, products!$A$1:$G$1, 0))</f>
        <v>Lib</v>
      </c>
      <c r="J118" t="str">
        <f>INDEX(products!$A:$G, MATCH(ORDERS!$D118, products!$A:$A, 0), MATCH(ORDERS!J$1, products!$A$1:$G$1, 0))</f>
        <v>L</v>
      </c>
      <c r="K118" s="6">
        <f>INDEX(products!$A:$G, MATCH(ORDERS!$D118, products!$A:$A, 0), MATCH(ORDERS!K$1, products!$A$1:$G$1, 0))</f>
        <v>0.2</v>
      </c>
      <c r="L118" s="8">
        <f>INDEX(products!$A:$G, MATCH(ORDERS!$D118, products!$A:$A, 0), MATCH(ORDERS!L$1, products!$A$1:$G$1, 0))</f>
        <v>4.7549999999999999</v>
      </c>
      <c r="M118" s="8">
        <f t="shared" si="1"/>
        <v>19.02</v>
      </c>
      <c r="N118" t="str" cm="1">
        <f t="array" ref="N118">_xlfn.IFS(I118="Rob", "Robusta", I118="Exc", "Excelsa", I118="Ara", "Arabica", I118="Lib", "Liberica")</f>
        <v>Liberica</v>
      </c>
      <c r="O118" t="str" cm="1">
        <f t="array" ref="O118">_xlfn.IFS(J118="M", "Medium", J118="L", "Light", J118="D", "Dark")</f>
        <v>Light</v>
      </c>
    </row>
    <row r="119" spans="1:15" x14ac:dyDescent="0.3">
      <c r="A119" s="2" t="s">
        <v>1146</v>
      </c>
      <c r="B119" s="5">
        <v>44656</v>
      </c>
      <c r="C119" s="2" t="s">
        <v>1147</v>
      </c>
      <c r="D119" t="s">
        <v>6161</v>
      </c>
      <c r="E119" s="2">
        <v>4</v>
      </c>
      <c r="F119" s="2" t="str">
        <f>_xlfn.XLOOKUP(C119, customers!$A:$A, customers!$B:$B, 0)</f>
        <v>Brook Drage</v>
      </c>
      <c r="G119" s="2" t="str">
        <f>IF(_xlfn.XLOOKUP(C119, customers!$A:$A, customers!$C:$C, "")="", "", _xlfn.XLOOKUP(C119, customers!$A:$A, customers!$C:$C, ""))</f>
        <v>bdrage39@youku.com</v>
      </c>
      <c r="H119" s="2" t="str">
        <f>_xlfn.XLOOKUP(C119, customers!$A:$A, customers!$G:$G, 0)</f>
        <v>United States</v>
      </c>
      <c r="I119" t="str">
        <f>INDEX(products!$A:$G, MATCH(ORDERS!$D119, products!$A:$A, 0), MATCH(ORDERS!I$1, products!$A$1:$G$1, 0))</f>
        <v>Lib</v>
      </c>
      <c r="J119" t="str">
        <f>INDEX(products!$A:$G, MATCH(ORDERS!$D119, products!$A:$A, 0), MATCH(ORDERS!J$1, products!$A$1:$G$1, 0))</f>
        <v>L</v>
      </c>
      <c r="K119" s="6">
        <f>INDEX(products!$A:$G, MATCH(ORDERS!$D119, products!$A:$A, 0), MATCH(ORDERS!K$1, products!$A$1:$G$1, 0))</f>
        <v>0.5</v>
      </c>
      <c r="L119" s="8">
        <f>INDEX(products!$A:$G, MATCH(ORDERS!$D119, products!$A:$A, 0), MATCH(ORDERS!L$1, products!$A$1:$G$1, 0))</f>
        <v>9.51</v>
      </c>
      <c r="M119" s="8">
        <f t="shared" si="1"/>
        <v>38.04</v>
      </c>
      <c r="N119" t="str" cm="1">
        <f t="array" ref="N119">_xlfn.IFS(I119="Rob", "Robusta", I119="Exc", "Excelsa", I119="Ara", "Arabica", I119="Lib", "Liberica")</f>
        <v>Liberica</v>
      </c>
      <c r="O119" t="str" cm="1">
        <f t="array" ref="O119">_xlfn.IFS(J119="M", "Medium", J119="L", "Light", J119="D", "Dark")</f>
        <v>Light</v>
      </c>
    </row>
    <row r="120" spans="1:15" x14ac:dyDescent="0.3">
      <c r="A120" s="2" t="s">
        <v>1152</v>
      </c>
      <c r="B120" s="5">
        <v>43760</v>
      </c>
      <c r="C120" s="2" t="s">
        <v>1153</v>
      </c>
      <c r="D120" t="s">
        <v>6144</v>
      </c>
      <c r="E120" s="2">
        <v>3</v>
      </c>
      <c r="F120" s="2" t="str">
        <f>_xlfn.XLOOKUP(C120, customers!$A:$A, customers!$B:$B, 0)</f>
        <v>Muffin Yallop</v>
      </c>
      <c r="G120" s="2" t="str">
        <f>IF(_xlfn.XLOOKUP(C120, customers!$A:$A, customers!$C:$C, "")="", "", _xlfn.XLOOKUP(C120, customers!$A:$A, customers!$C:$C, ""))</f>
        <v>myallop3a@fema.gov</v>
      </c>
      <c r="H120" s="2" t="str">
        <f>_xlfn.XLOOKUP(C120, customers!$A:$A, customers!$G:$G, 0)</f>
        <v>United States</v>
      </c>
      <c r="I120" t="str">
        <f>INDEX(products!$A:$G, MATCH(ORDERS!$D120, products!$A:$A, 0), MATCH(ORDERS!I$1, products!$A$1:$G$1, 0))</f>
        <v>Exc</v>
      </c>
      <c r="J120" t="str">
        <f>INDEX(products!$A:$G, MATCH(ORDERS!$D120, products!$A:$A, 0), MATCH(ORDERS!J$1, products!$A$1:$G$1, 0))</f>
        <v>D</v>
      </c>
      <c r="K120" s="6">
        <f>INDEX(products!$A:$G, MATCH(ORDERS!$D120, products!$A:$A, 0), MATCH(ORDERS!K$1, products!$A$1:$G$1, 0))</f>
        <v>0.5</v>
      </c>
      <c r="L120" s="8">
        <f>INDEX(products!$A:$G, MATCH(ORDERS!$D120, products!$A:$A, 0), MATCH(ORDERS!L$1, products!$A$1:$G$1, 0))</f>
        <v>7.29</v>
      </c>
      <c r="M120" s="8">
        <f t="shared" si="1"/>
        <v>21.87</v>
      </c>
      <c r="N120" t="str" cm="1">
        <f t="array" ref="N120">_xlfn.IFS(I120="Rob", "Robusta", I120="Exc", "Excelsa", I120="Ara", "Arabica", I120="Lib", "Liberica")</f>
        <v>Excelsa</v>
      </c>
      <c r="O120" t="str" cm="1">
        <f t="array" ref="O120">_xlfn.IFS(J120="M", "Medium", J120="L", "Light", J120="D", "Dark")</f>
        <v>Dark</v>
      </c>
    </row>
    <row r="121" spans="1:15" x14ac:dyDescent="0.3">
      <c r="A121" s="2" t="s">
        <v>1158</v>
      </c>
      <c r="B121" s="5">
        <v>44471</v>
      </c>
      <c r="C121" s="2" t="s">
        <v>1159</v>
      </c>
      <c r="D121" t="s">
        <v>6156</v>
      </c>
      <c r="E121" s="2">
        <v>1</v>
      </c>
      <c r="F121" s="2" t="str">
        <f>_xlfn.XLOOKUP(C121, customers!$A:$A, customers!$B:$B, 0)</f>
        <v>Cordi Switsur</v>
      </c>
      <c r="G121" s="2" t="str">
        <f>IF(_xlfn.XLOOKUP(C121, customers!$A:$A, customers!$C:$C, "")="", "", _xlfn.XLOOKUP(C121, customers!$A:$A, customers!$C:$C, ""))</f>
        <v>cswitsur3b@chronoengine.com</v>
      </c>
      <c r="H121" s="2" t="str">
        <f>_xlfn.XLOOKUP(C121, customers!$A:$A, customers!$G:$G, 0)</f>
        <v>United States</v>
      </c>
      <c r="I121" t="str">
        <f>INDEX(products!$A:$G, MATCH(ORDERS!$D121, products!$A:$A, 0), MATCH(ORDERS!I$1, products!$A$1:$G$1, 0))</f>
        <v>Exc</v>
      </c>
      <c r="J121" t="str">
        <f>INDEX(products!$A:$G, MATCH(ORDERS!$D121, products!$A:$A, 0), MATCH(ORDERS!J$1, products!$A$1:$G$1, 0))</f>
        <v>M</v>
      </c>
      <c r="K121" s="6">
        <f>INDEX(products!$A:$G, MATCH(ORDERS!$D121, products!$A:$A, 0), MATCH(ORDERS!K$1, products!$A$1:$G$1, 0))</f>
        <v>0.2</v>
      </c>
      <c r="L121" s="8">
        <f>INDEX(products!$A:$G, MATCH(ORDERS!$D121, products!$A:$A, 0), MATCH(ORDERS!L$1, products!$A$1:$G$1, 0))</f>
        <v>4.125</v>
      </c>
      <c r="M121" s="8">
        <f t="shared" si="1"/>
        <v>4.125</v>
      </c>
      <c r="N121" t="str" cm="1">
        <f t="array" ref="N121">_xlfn.IFS(I121="Rob", "Robusta", I121="Exc", "Excelsa", I121="Ara", "Arabica", I121="Lib", "Liberica")</f>
        <v>Excelsa</v>
      </c>
      <c r="O121" t="str" cm="1">
        <f t="array" ref="O121">_xlfn.IFS(J121="M", "Medium", J121="L", "Light", J121="D", "Dark")</f>
        <v>Medium</v>
      </c>
    </row>
    <row r="122" spans="1:15" x14ac:dyDescent="0.3">
      <c r="A122" s="2" t="s">
        <v>1158</v>
      </c>
      <c r="B122" s="5">
        <v>44471</v>
      </c>
      <c r="C122" s="2" t="s">
        <v>1159</v>
      </c>
      <c r="D122" t="s">
        <v>6167</v>
      </c>
      <c r="E122" s="2">
        <v>1</v>
      </c>
      <c r="F122" s="2" t="str">
        <f>_xlfn.XLOOKUP(C122, customers!$A:$A, customers!$B:$B, 0)</f>
        <v>Cordi Switsur</v>
      </c>
      <c r="G122" s="2" t="str">
        <f>IF(_xlfn.XLOOKUP(C122, customers!$A:$A, customers!$C:$C, "")="", "", _xlfn.XLOOKUP(C122, customers!$A:$A, customers!$C:$C, ""))</f>
        <v>cswitsur3b@chronoengine.com</v>
      </c>
      <c r="H122" s="2" t="str">
        <f>_xlfn.XLOOKUP(C122, customers!$A:$A, customers!$G:$G, 0)</f>
        <v>United States</v>
      </c>
      <c r="I122" t="str">
        <f>INDEX(products!$A:$G, MATCH(ORDERS!$D122, products!$A:$A, 0), MATCH(ORDERS!I$1, products!$A$1:$G$1, 0))</f>
        <v>Ara</v>
      </c>
      <c r="J122" t="str">
        <f>INDEX(products!$A:$G, MATCH(ORDERS!$D122, products!$A:$A, 0), MATCH(ORDERS!J$1, products!$A$1:$G$1, 0))</f>
        <v>L</v>
      </c>
      <c r="K122" s="6">
        <f>INDEX(products!$A:$G, MATCH(ORDERS!$D122, products!$A:$A, 0), MATCH(ORDERS!K$1, products!$A$1:$G$1, 0))</f>
        <v>0.2</v>
      </c>
      <c r="L122" s="8">
        <f>INDEX(products!$A:$G, MATCH(ORDERS!$D122, products!$A:$A, 0), MATCH(ORDERS!L$1, products!$A$1:$G$1, 0))</f>
        <v>3.8849999999999998</v>
      </c>
      <c r="M122" s="8">
        <f t="shared" si="1"/>
        <v>3.8849999999999998</v>
      </c>
      <c r="N122" t="str" cm="1">
        <f t="array" ref="N122">_xlfn.IFS(I122="Rob", "Robusta", I122="Exc", "Excelsa", I122="Ara", "Arabica", I122="Lib", "Liberica")</f>
        <v>Arabica</v>
      </c>
      <c r="O122" t="str" cm="1">
        <f t="array" ref="O122">_xlfn.IFS(J122="M", "Medium", J122="L", "Light", J122="D", "Dark")</f>
        <v>Light</v>
      </c>
    </row>
    <row r="123" spans="1:15" x14ac:dyDescent="0.3">
      <c r="A123" s="2" t="s">
        <v>1158</v>
      </c>
      <c r="B123" s="5">
        <v>44471</v>
      </c>
      <c r="C123" s="2" t="s">
        <v>1159</v>
      </c>
      <c r="D123" t="s">
        <v>6141</v>
      </c>
      <c r="E123" s="2">
        <v>5</v>
      </c>
      <c r="F123" s="2" t="str">
        <f>_xlfn.XLOOKUP(C123, customers!$A:$A, customers!$B:$B, 0)</f>
        <v>Cordi Switsur</v>
      </c>
      <c r="G123" s="2" t="str">
        <f>IF(_xlfn.XLOOKUP(C123, customers!$A:$A, customers!$C:$C, "")="", "", _xlfn.XLOOKUP(C123, customers!$A:$A, customers!$C:$C, ""))</f>
        <v>cswitsur3b@chronoengine.com</v>
      </c>
      <c r="H123" s="2" t="str">
        <f>_xlfn.XLOOKUP(C123, customers!$A:$A, customers!$G:$G, 0)</f>
        <v>United States</v>
      </c>
      <c r="I123" t="str">
        <f>INDEX(products!$A:$G, MATCH(ORDERS!$D123, products!$A:$A, 0), MATCH(ORDERS!I$1, products!$A$1:$G$1, 0))</f>
        <v>Exc</v>
      </c>
      <c r="J123" t="str">
        <f>INDEX(products!$A:$G, MATCH(ORDERS!$D123, products!$A:$A, 0), MATCH(ORDERS!J$1, products!$A$1:$G$1, 0))</f>
        <v>M</v>
      </c>
      <c r="K123" s="6">
        <f>INDEX(products!$A:$G, MATCH(ORDERS!$D123, products!$A:$A, 0), MATCH(ORDERS!K$1, products!$A$1:$G$1, 0))</f>
        <v>1</v>
      </c>
      <c r="L123" s="8">
        <f>INDEX(products!$A:$G, MATCH(ORDERS!$D123, products!$A:$A, 0), MATCH(ORDERS!L$1, products!$A$1:$G$1, 0))</f>
        <v>13.75</v>
      </c>
      <c r="M123" s="8">
        <f t="shared" si="1"/>
        <v>68.75</v>
      </c>
      <c r="N123" t="str" cm="1">
        <f t="array" ref="N123">_xlfn.IFS(I123="Rob", "Robusta", I123="Exc", "Excelsa", I123="Ara", "Arabica", I123="Lib", "Liberica")</f>
        <v>Excelsa</v>
      </c>
      <c r="O123" t="str" cm="1">
        <f t="array" ref="O123">_xlfn.IFS(J123="M", "Medium", J123="L", "Light", J123="D", "Dark")</f>
        <v>Medium</v>
      </c>
    </row>
    <row r="124" spans="1:15" x14ac:dyDescent="0.3">
      <c r="A124" s="2" t="s">
        <v>1174</v>
      </c>
      <c r="B124" s="5">
        <v>44268</v>
      </c>
      <c r="C124" s="2" t="s">
        <v>1175</v>
      </c>
      <c r="D124" t="s">
        <v>6158</v>
      </c>
      <c r="E124" s="2">
        <v>4</v>
      </c>
      <c r="F124" s="2" t="str">
        <f>_xlfn.XLOOKUP(C124, customers!$A:$A, customers!$B:$B, 0)</f>
        <v>Mahala Ludwell</v>
      </c>
      <c r="G124" s="2" t="str">
        <f>IF(_xlfn.XLOOKUP(C124, customers!$A:$A, customers!$C:$C, "")="", "", _xlfn.XLOOKUP(C124, customers!$A:$A, customers!$C:$C, ""))</f>
        <v>mludwell3e@blogger.com</v>
      </c>
      <c r="H124" s="2" t="str">
        <f>_xlfn.XLOOKUP(C124, customers!$A:$A, customers!$G:$G, 0)</f>
        <v>United States</v>
      </c>
      <c r="I124" t="str">
        <f>INDEX(products!$A:$G, MATCH(ORDERS!$D124, products!$A:$A, 0), MATCH(ORDERS!I$1, products!$A$1:$G$1, 0))</f>
        <v>Ara</v>
      </c>
      <c r="J124" t="str">
        <f>INDEX(products!$A:$G, MATCH(ORDERS!$D124, products!$A:$A, 0), MATCH(ORDERS!J$1, products!$A$1:$G$1, 0))</f>
        <v>D</v>
      </c>
      <c r="K124" s="6">
        <f>INDEX(products!$A:$G, MATCH(ORDERS!$D124, products!$A:$A, 0), MATCH(ORDERS!K$1, products!$A$1:$G$1, 0))</f>
        <v>0.5</v>
      </c>
      <c r="L124" s="8">
        <f>INDEX(products!$A:$G, MATCH(ORDERS!$D124, products!$A:$A, 0), MATCH(ORDERS!L$1, products!$A$1:$G$1, 0))</f>
        <v>5.97</v>
      </c>
      <c r="M124" s="8">
        <f t="shared" si="1"/>
        <v>23.88</v>
      </c>
      <c r="N124" t="str" cm="1">
        <f t="array" ref="N124">_xlfn.IFS(I124="Rob", "Robusta", I124="Exc", "Excelsa", I124="Ara", "Arabica", I124="Lib", "Liberica")</f>
        <v>Arabica</v>
      </c>
      <c r="O124" t="str" cm="1">
        <f t="array" ref="O124">_xlfn.IFS(J124="M", "Medium", J124="L", "Light", J124="D", "Dark")</f>
        <v>Dark</v>
      </c>
    </row>
    <row r="125" spans="1:15" x14ac:dyDescent="0.3">
      <c r="A125" s="2" t="s">
        <v>1180</v>
      </c>
      <c r="B125" s="5">
        <v>44724</v>
      </c>
      <c r="C125" s="2" t="s">
        <v>1181</v>
      </c>
      <c r="D125" t="s">
        <v>6164</v>
      </c>
      <c r="E125" s="2">
        <v>4</v>
      </c>
      <c r="F125" s="2" t="str">
        <f>_xlfn.XLOOKUP(C125, customers!$A:$A, customers!$B:$B, 0)</f>
        <v>Doll Beauchamp</v>
      </c>
      <c r="G125" s="2" t="str">
        <f>IF(_xlfn.XLOOKUP(C125, customers!$A:$A, customers!$C:$C, "")="", "", _xlfn.XLOOKUP(C125, customers!$A:$A, customers!$C:$C, ""))</f>
        <v>dbeauchamp3f@usda.gov</v>
      </c>
      <c r="H125" s="2" t="str">
        <f>_xlfn.XLOOKUP(C125, customers!$A:$A, customers!$G:$G, 0)</f>
        <v>United States</v>
      </c>
      <c r="I125" t="str">
        <f>INDEX(products!$A:$G, MATCH(ORDERS!$D125, products!$A:$A, 0), MATCH(ORDERS!I$1, products!$A$1:$G$1, 0))</f>
        <v>Lib</v>
      </c>
      <c r="J125" t="str">
        <f>INDEX(products!$A:$G, MATCH(ORDERS!$D125, products!$A:$A, 0), MATCH(ORDERS!J$1, products!$A$1:$G$1, 0))</f>
        <v>L</v>
      </c>
      <c r="K125" s="6">
        <f>INDEX(products!$A:$G, MATCH(ORDERS!$D125, products!$A:$A, 0), MATCH(ORDERS!K$1, products!$A$1:$G$1, 0))</f>
        <v>2.5</v>
      </c>
      <c r="L125" s="8">
        <f>INDEX(products!$A:$G, MATCH(ORDERS!$D125, products!$A:$A, 0), MATCH(ORDERS!L$1, products!$A$1:$G$1, 0))</f>
        <v>36.454999999999998</v>
      </c>
      <c r="M125" s="8">
        <f t="shared" si="1"/>
        <v>145.82</v>
      </c>
      <c r="N125" t="str" cm="1">
        <f t="array" ref="N125">_xlfn.IFS(I125="Rob", "Robusta", I125="Exc", "Excelsa", I125="Ara", "Arabica", I125="Lib", "Liberica")</f>
        <v>Liberica</v>
      </c>
      <c r="O125" t="str" cm="1">
        <f t="array" ref="O125">_xlfn.IFS(J125="M", "Medium", J125="L", "Light", J125="D", "Dark")</f>
        <v>Light</v>
      </c>
    </row>
    <row r="126" spans="1:15" x14ac:dyDescent="0.3">
      <c r="A126" s="2" t="s">
        <v>1186</v>
      </c>
      <c r="B126" s="5">
        <v>43582</v>
      </c>
      <c r="C126" s="2" t="s">
        <v>1187</v>
      </c>
      <c r="D126" t="s">
        <v>6159</v>
      </c>
      <c r="E126" s="2">
        <v>5</v>
      </c>
      <c r="F126" s="2" t="str">
        <f>_xlfn.XLOOKUP(C126, customers!$A:$A, customers!$B:$B, 0)</f>
        <v>Stanford Rodliff</v>
      </c>
      <c r="G126" s="2" t="str">
        <f>IF(_xlfn.XLOOKUP(C126, customers!$A:$A, customers!$C:$C, "")="", "", _xlfn.XLOOKUP(C126, customers!$A:$A, customers!$C:$C, ""))</f>
        <v>srodliff3g@ted.com</v>
      </c>
      <c r="H126" s="2" t="str">
        <f>_xlfn.XLOOKUP(C126, customers!$A:$A, customers!$G:$G, 0)</f>
        <v>United States</v>
      </c>
      <c r="I126" t="str">
        <f>INDEX(products!$A:$G, MATCH(ORDERS!$D126, products!$A:$A, 0), MATCH(ORDERS!I$1, products!$A$1:$G$1, 0))</f>
        <v>Lib</v>
      </c>
      <c r="J126" t="str">
        <f>INDEX(products!$A:$G, MATCH(ORDERS!$D126, products!$A:$A, 0), MATCH(ORDERS!J$1, products!$A$1:$G$1, 0))</f>
        <v>M</v>
      </c>
      <c r="K126" s="6">
        <f>INDEX(products!$A:$G, MATCH(ORDERS!$D126, products!$A:$A, 0), MATCH(ORDERS!K$1, products!$A$1:$G$1, 0))</f>
        <v>0.2</v>
      </c>
      <c r="L126" s="8">
        <f>INDEX(products!$A:$G, MATCH(ORDERS!$D126, products!$A:$A, 0), MATCH(ORDERS!L$1, products!$A$1:$G$1, 0))</f>
        <v>4.3650000000000002</v>
      </c>
      <c r="M126" s="8">
        <f t="shared" si="1"/>
        <v>21.825000000000003</v>
      </c>
      <c r="N126" t="str" cm="1">
        <f t="array" ref="N126">_xlfn.IFS(I126="Rob", "Robusta", I126="Exc", "Excelsa", I126="Ara", "Arabica", I126="Lib", "Liberica")</f>
        <v>Liberica</v>
      </c>
      <c r="O126" t="str" cm="1">
        <f t="array" ref="O126">_xlfn.IFS(J126="M", "Medium", J126="L", "Light", J126="D", "Dark")</f>
        <v>Medium</v>
      </c>
    </row>
    <row r="127" spans="1:15" x14ac:dyDescent="0.3">
      <c r="A127" s="2" t="s">
        <v>1192</v>
      </c>
      <c r="B127" s="5">
        <v>43608</v>
      </c>
      <c r="C127" s="2" t="s">
        <v>1193</v>
      </c>
      <c r="D127" t="s">
        <v>6160</v>
      </c>
      <c r="E127" s="2">
        <v>3</v>
      </c>
      <c r="F127" s="2" t="str">
        <f>_xlfn.XLOOKUP(C127, customers!$A:$A, customers!$B:$B, 0)</f>
        <v>Stevana Woodham</v>
      </c>
      <c r="G127" s="2" t="str">
        <f>IF(_xlfn.XLOOKUP(C127, customers!$A:$A, customers!$C:$C, "")="", "", _xlfn.XLOOKUP(C127, customers!$A:$A, customers!$C:$C, ""))</f>
        <v>swoodham3h@businesswire.com</v>
      </c>
      <c r="H127" s="2" t="str">
        <f>_xlfn.XLOOKUP(C127, customers!$A:$A, customers!$G:$G, 0)</f>
        <v>Ireland</v>
      </c>
      <c r="I127" t="str">
        <f>INDEX(products!$A:$G, MATCH(ORDERS!$D127, products!$A:$A, 0), MATCH(ORDERS!I$1, products!$A$1:$G$1, 0))</f>
        <v>Lib</v>
      </c>
      <c r="J127" t="str">
        <f>INDEX(products!$A:$G, MATCH(ORDERS!$D127, products!$A:$A, 0), MATCH(ORDERS!J$1, products!$A$1:$G$1, 0))</f>
        <v>M</v>
      </c>
      <c r="K127" s="6">
        <f>INDEX(products!$A:$G, MATCH(ORDERS!$D127, products!$A:$A, 0), MATCH(ORDERS!K$1, products!$A$1:$G$1, 0))</f>
        <v>0.5</v>
      </c>
      <c r="L127" s="8">
        <f>INDEX(products!$A:$G, MATCH(ORDERS!$D127, products!$A:$A, 0), MATCH(ORDERS!L$1, products!$A$1:$G$1, 0))</f>
        <v>8.73</v>
      </c>
      <c r="M127" s="8">
        <f t="shared" si="1"/>
        <v>26.19</v>
      </c>
      <c r="N127" t="str" cm="1">
        <f t="array" ref="N127">_xlfn.IFS(I127="Rob", "Robusta", I127="Exc", "Excelsa", I127="Ara", "Arabica", I127="Lib", "Liberica")</f>
        <v>Liberica</v>
      </c>
      <c r="O127" t="str" cm="1">
        <f t="array" ref="O127">_xlfn.IFS(J127="M", "Medium", J127="L", "Light", J127="D", "Dark")</f>
        <v>Medium</v>
      </c>
    </row>
    <row r="128" spans="1:15" x14ac:dyDescent="0.3">
      <c r="A128" s="2" t="s">
        <v>1198</v>
      </c>
      <c r="B128" s="5">
        <v>44026</v>
      </c>
      <c r="C128" s="2" t="s">
        <v>1199</v>
      </c>
      <c r="D128" t="s">
        <v>6155</v>
      </c>
      <c r="E128" s="2">
        <v>1</v>
      </c>
      <c r="F128" s="2" t="str">
        <f>_xlfn.XLOOKUP(C128, customers!$A:$A, customers!$B:$B, 0)</f>
        <v>Hewet Synnot</v>
      </c>
      <c r="G128" s="2" t="str">
        <f>IF(_xlfn.XLOOKUP(C128, customers!$A:$A, customers!$C:$C, "")="", "", _xlfn.XLOOKUP(C128, customers!$A:$A, customers!$C:$C, ""))</f>
        <v>hsynnot3i@about.com</v>
      </c>
      <c r="H128" s="2" t="str">
        <f>_xlfn.XLOOKUP(C128, customers!$A:$A, customers!$G:$G, 0)</f>
        <v>United States</v>
      </c>
      <c r="I128" t="str">
        <f>INDEX(products!$A:$G, MATCH(ORDERS!$D128, products!$A:$A, 0), MATCH(ORDERS!I$1, products!$A$1:$G$1, 0))</f>
        <v>Ara</v>
      </c>
      <c r="J128" t="str">
        <f>INDEX(products!$A:$G, MATCH(ORDERS!$D128, products!$A:$A, 0), MATCH(ORDERS!J$1, products!$A$1:$G$1, 0))</f>
        <v>M</v>
      </c>
      <c r="K128" s="6">
        <f>INDEX(products!$A:$G, MATCH(ORDERS!$D128, products!$A:$A, 0), MATCH(ORDERS!K$1, products!$A$1:$G$1, 0))</f>
        <v>1</v>
      </c>
      <c r="L128" s="8">
        <f>INDEX(products!$A:$G, MATCH(ORDERS!$D128, products!$A:$A, 0), MATCH(ORDERS!L$1, products!$A$1:$G$1, 0))</f>
        <v>11.25</v>
      </c>
      <c r="M128" s="8">
        <f t="shared" si="1"/>
        <v>11.25</v>
      </c>
      <c r="N128" t="str" cm="1">
        <f t="array" ref="N128">_xlfn.IFS(I128="Rob", "Robusta", I128="Exc", "Excelsa", I128="Ara", "Arabica", I128="Lib", "Liberica")</f>
        <v>Arabica</v>
      </c>
      <c r="O128" t="str" cm="1">
        <f t="array" ref="O128">_xlfn.IFS(J128="M", "Medium", J128="L", "Light", J128="D", "Dark")</f>
        <v>Medium</v>
      </c>
    </row>
    <row r="129" spans="1:15" x14ac:dyDescent="0.3">
      <c r="A129" s="2" t="s">
        <v>1204</v>
      </c>
      <c r="B129" s="5">
        <v>44510</v>
      </c>
      <c r="C129" s="2" t="s">
        <v>1205</v>
      </c>
      <c r="D129" t="s">
        <v>6143</v>
      </c>
      <c r="E129" s="2">
        <v>6</v>
      </c>
      <c r="F129" s="2" t="str">
        <f>_xlfn.XLOOKUP(C129, customers!$A:$A, customers!$B:$B, 0)</f>
        <v>Raleigh Lepere</v>
      </c>
      <c r="G129" s="2" t="str">
        <f>IF(_xlfn.XLOOKUP(C129, customers!$A:$A, customers!$C:$C, "")="", "", _xlfn.XLOOKUP(C129, customers!$A:$A, customers!$C:$C, ""))</f>
        <v>rlepere3j@shop-pro.jp</v>
      </c>
      <c r="H129" s="2" t="str">
        <f>_xlfn.XLOOKUP(C129, customers!$A:$A, customers!$G:$G, 0)</f>
        <v>Ireland</v>
      </c>
      <c r="I129" t="str">
        <f>INDEX(products!$A:$G, MATCH(ORDERS!$D129, products!$A:$A, 0), MATCH(ORDERS!I$1, products!$A$1:$G$1, 0))</f>
        <v>Lib</v>
      </c>
      <c r="J129" t="str">
        <f>INDEX(products!$A:$G, MATCH(ORDERS!$D129, products!$A:$A, 0), MATCH(ORDERS!J$1, products!$A$1:$G$1, 0))</f>
        <v>D</v>
      </c>
      <c r="K129" s="6">
        <f>INDEX(products!$A:$G, MATCH(ORDERS!$D129, products!$A:$A, 0), MATCH(ORDERS!K$1, products!$A$1:$G$1, 0))</f>
        <v>1</v>
      </c>
      <c r="L129" s="8">
        <f>INDEX(products!$A:$G, MATCH(ORDERS!$D129, products!$A:$A, 0), MATCH(ORDERS!L$1, products!$A$1:$G$1, 0))</f>
        <v>12.95</v>
      </c>
      <c r="M129" s="8">
        <f t="shared" si="1"/>
        <v>77.699999999999989</v>
      </c>
      <c r="N129" t="str" cm="1">
        <f t="array" ref="N129">_xlfn.IFS(I129="Rob", "Robusta", I129="Exc", "Excelsa", I129="Ara", "Arabica", I129="Lib", "Liberica")</f>
        <v>Liberica</v>
      </c>
      <c r="O129" t="str" cm="1">
        <f t="array" ref="O129">_xlfn.IFS(J129="M", "Medium", J129="L", "Light", J129="D", "Dark")</f>
        <v>Dark</v>
      </c>
    </row>
    <row r="130" spans="1:15" x14ac:dyDescent="0.3">
      <c r="A130" s="2" t="s">
        <v>1210</v>
      </c>
      <c r="B130" s="5">
        <v>44439</v>
      </c>
      <c r="C130" s="2" t="s">
        <v>1211</v>
      </c>
      <c r="D130" t="s">
        <v>6157</v>
      </c>
      <c r="E130" s="2">
        <v>1</v>
      </c>
      <c r="F130" s="2" t="str">
        <f>_xlfn.XLOOKUP(C130, customers!$A:$A, customers!$B:$B, 0)</f>
        <v>Timofei Woofinden</v>
      </c>
      <c r="G130" s="2" t="str">
        <f>IF(_xlfn.XLOOKUP(C130, customers!$A:$A, customers!$C:$C, "")="", "", _xlfn.XLOOKUP(C130, customers!$A:$A, customers!$C:$C, ""))</f>
        <v>twoofinden3k@businesswire.com</v>
      </c>
      <c r="H130" s="2" t="str">
        <f>_xlfn.XLOOKUP(C130, customers!$A:$A, customers!$G:$G, 0)</f>
        <v>United States</v>
      </c>
      <c r="I130" t="str">
        <f>INDEX(products!$A:$G, MATCH(ORDERS!$D130, products!$A:$A, 0), MATCH(ORDERS!I$1, products!$A$1:$G$1, 0))</f>
        <v>Ara</v>
      </c>
      <c r="J130" t="str">
        <f>INDEX(products!$A:$G, MATCH(ORDERS!$D130, products!$A:$A, 0), MATCH(ORDERS!J$1, products!$A$1:$G$1, 0))</f>
        <v>M</v>
      </c>
      <c r="K130" s="6">
        <f>INDEX(products!$A:$G, MATCH(ORDERS!$D130, products!$A:$A, 0), MATCH(ORDERS!K$1, products!$A$1:$G$1, 0))</f>
        <v>0.5</v>
      </c>
      <c r="L130" s="8">
        <f>INDEX(products!$A:$G, MATCH(ORDERS!$D130, products!$A:$A, 0), MATCH(ORDERS!L$1, products!$A$1:$G$1, 0))</f>
        <v>6.75</v>
      </c>
      <c r="M130" s="8">
        <f t="shared" si="1"/>
        <v>6.75</v>
      </c>
      <c r="N130" t="str" cm="1">
        <f t="array" ref="N130">_xlfn.IFS(I130="Rob", "Robusta", I130="Exc", "Excelsa", I130="Ara", "Arabica", I130="Lib", "Liberica")</f>
        <v>Arabica</v>
      </c>
      <c r="O130" t="str" cm="1">
        <f t="array" ref="O130">_xlfn.IFS(J130="M", "Medium", J130="L", "Light", J130="D", "Dark")</f>
        <v>Medium</v>
      </c>
    </row>
    <row r="131" spans="1:15" x14ac:dyDescent="0.3">
      <c r="A131" s="2" t="s">
        <v>1216</v>
      </c>
      <c r="B131" s="5">
        <v>43652</v>
      </c>
      <c r="C131" s="2" t="s">
        <v>1217</v>
      </c>
      <c r="D131" t="s">
        <v>6183</v>
      </c>
      <c r="E131" s="2">
        <v>1</v>
      </c>
      <c r="F131" s="2" t="str">
        <f>_xlfn.XLOOKUP(C131, customers!$A:$A, customers!$B:$B, 0)</f>
        <v>Evelina Dacca</v>
      </c>
      <c r="G131" s="2" t="str">
        <f>IF(_xlfn.XLOOKUP(C131, customers!$A:$A, customers!$C:$C, "")="", "", _xlfn.XLOOKUP(C131, customers!$A:$A, customers!$C:$C, ""))</f>
        <v>edacca3l@google.pl</v>
      </c>
      <c r="H131" s="2" t="str">
        <f>_xlfn.XLOOKUP(C131, customers!$A:$A, customers!$G:$G, 0)</f>
        <v>United States</v>
      </c>
      <c r="I131" t="str">
        <f>INDEX(products!$A:$G, MATCH(ORDERS!$D131, products!$A:$A, 0), MATCH(ORDERS!I$1, products!$A$1:$G$1, 0))</f>
        <v>Exc</v>
      </c>
      <c r="J131" t="str">
        <f>INDEX(products!$A:$G, MATCH(ORDERS!$D131, products!$A:$A, 0), MATCH(ORDERS!J$1, products!$A$1:$G$1, 0))</f>
        <v>D</v>
      </c>
      <c r="K131" s="6">
        <f>INDEX(products!$A:$G, MATCH(ORDERS!$D131, products!$A:$A, 0), MATCH(ORDERS!K$1, products!$A$1:$G$1, 0))</f>
        <v>1</v>
      </c>
      <c r="L131" s="8">
        <f>INDEX(products!$A:$G, MATCH(ORDERS!$D131, products!$A:$A, 0), MATCH(ORDERS!L$1, products!$A$1:$G$1, 0))</f>
        <v>12.15</v>
      </c>
      <c r="M131" s="8">
        <f t="shared" ref="M131:M194" si="2">L131*E131</f>
        <v>12.15</v>
      </c>
      <c r="N131" t="str" cm="1">
        <f t="array" ref="N131">_xlfn.IFS(I131="Rob", "Robusta", I131="Exc", "Excelsa", I131="Ara", "Arabica", I131="Lib", "Liberica")</f>
        <v>Excelsa</v>
      </c>
      <c r="O131" t="str" cm="1">
        <f t="array" ref="O131">_xlfn.IFS(J131="M", "Medium", J131="L", "Light", J131="D", "Dark")</f>
        <v>Dark</v>
      </c>
    </row>
    <row r="132" spans="1:15" x14ac:dyDescent="0.3">
      <c r="A132" s="2" t="s">
        <v>1222</v>
      </c>
      <c r="B132" s="5">
        <v>44624</v>
      </c>
      <c r="C132" s="2" t="s">
        <v>1223</v>
      </c>
      <c r="D132" t="s">
        <v>6182</v>
      </c>
      <c r="E132" s="2">
        <v>5</v>
      </c>
      <c r="F132" s="2" t="str">
        <f>_xlfn.XLOOKUP(C132, customers!$A:$A, customers!$B:$B, 0)</f>
        <v>Bidget Tremellier</v>
      </c>
      <c r="G132" s="2" t="str">
        <f>IF(_xlfn.XLOOKUP(C132, customers!$A:$A, customers!$C:$C, "")="", "", _xlfn.XLOOKUP(C132, customers!$A:$A, customers!$C:$C, ""))</f>
        <v/>
      </c>
      <c r="H132" s="2" t="str">
        <f>_xlfn.XLOOKUP(C132, customers!$A:$A, customers!$G:$G, 0)</f>
        <v>Ireland</v>
      </c>
      <c r="I132" t="str">
        <f>INDEX(products!$A:$G, MATCH(ORDERS!$D132, products!$A:$A, 0), MATCH(ORDERS!I$1, products!$A$1:$G$1, 0))</f>
        <v>Ara</v>
      </c>
      <c r="J132" t="str">
        <f>INDEX(products!$A:$G, MATCH(ORDERS!$D132, products!$A:$A, 0), MATCH(ORDERS!J$1, products!$A$1:$G$1, 0))</f>
        <v>L</v>
      </c>
      <c r="K132" s="6">
        <f>INDEX(products!$A:$G, MATCH(ORDERS!$D132, products!$A:$A, 0), MATCH(ORDERS!K$1, products!$A$1:$G$1, 0))</f>
        <v>2.5</v>
      </c>
      <c r="L132" s="8">
        <f>INDEX(products!$A:$G, MATCH(ORDERS!$D132, products!$A:$A, 0), MATCH(ORDERS!L$1, products!$A$1:$G$1, 0))</f>
        <v>29.784999999999997</v>
      </c>
      <c r="M132" s="8">
        <f t="shared" si="2"/>
        <v>148.92499999999998</v>
      </c>
      <c r="N132" t="str" cm="1">
        <f t="array" ref="N132">_xlfn.IFS(I132="Rob", "Robusta", I132="Exc", "Excelsa", I132="Ara", "Arabica", I132="Lib", "Liberica")</f>
        <v>Arabica</v>
      </c>
      <c r="O132" t="str" cm="1">
        <f t="array" ref="O132">_xlfn.IFS(J132="M", "Medium", J132="L", "Light", J132="D", "Dark")</f>
        <v>Light</v>
      </c>
    </row>
    <row r="133" spans="1:15" x14ac:dyDescent="0.3">
      <c r="A133" s="2" t="s">
        <v>1227</v>
      </c>
      <c r="B133" s="5">
        <v>44196</v>
      </c>
      <c r="C133" s="2" t="s">
        <v>1228</v>
      </c>
      <c r="D133" t="s">
        <v>6144</v>
      </c>
      <c r="E133" s="2">
        <v>2</v>
      </c>
      <c r="F133" s="2" t="str">
        <f>_xlfn.XLOOKUP(C133, customers!$A:$A, customers!$B:$B, 0)</f>
        <v>Bobinette Hindsberg</v>
      </c>
      <c r="G133" s="2" t="str">
        <f>IF(_xlfn.XLOOKUP(C133, customers!$A:$A, customers!$C:$C, "")="", "", _xlfn.XLOOKUP(C133, customers!$A:$A, customers!$C:$C, ""))</f>
        <v>bhindsberg3n@blogs.com</v>
      </c>
      <c r="H133" s="2" t="str">
        <f>_xlfn.XLOOKUP(C133, customers!$A:$A, customers!$G:$G, 0)</f>
        <v>United States</v>
      </c>
      <c r="I133" t="str">
        <f>INDEX(products!$A:$G, MATCH(ORDERS!$D133, products!$A:$A, 0), MATCH(ORDERS!I$1, products!$A$1:$G$1, 0))</f>
        <v>Exc</v>
      </c>
      <c r="J133" t="str">
        <f>INDEX(products!$A:$G, MATCH(ORDERS!$D133, products!$A:$A, 0), MATCH(ORDERS!J$1, products!$A$1:$G$1, 0))</f>
        <v>D</v>
      </c>
      <c r="K133" s="6">
        <f>INDEX(products!$A:$G, MATCH(ORDERS!$D133, products!$A:$A, 0), MATCH(ORDERS!K$1, products!$A$1:$G$1, 0))</f>
        <v>0.5</v>
      </c>
      <c r="L133" s="8">
        <f>INDEX(products!$A:$G, MATCH(ORDERS!$D133, products!$A:$A, 0), MATCH(ORDERS!L$1, products!$A$1:$G$1, 0))</f>
        <v>7.29</v>
      </c>
      <c r="M133" s="8">
        <f t="shared" si="2"/>
        <v>14.58</v>
      </c>
      <c r="N133" t="str" cm="1">
        <f t="array" ref="N133">_xlfn.IFS(I133="Rob", "Robusta", I133="Exc", "Excelsa", I133="Ara", "Arabica", I133="Lib", "Liberica")</f>
        <v>Excelsa</v>
      </c>
      <c r="O133" t="str" cm="1">
        <f t="array" ref="O133">_xlfn.IFS(J133="M", "Medium", J133="L", "Light", J133="D", "Dark")</f>
        <v>Dark</v>
      </c>
    </row>
    <row r="134" spans="1:15" x14ac:dyDescent="0.3">
      <c r="A134" s="2" t="s">
        <v>1233</v>
      </c>
      <c r="B134" s="5">
        <v>44043</v>
      </c>
      <c r="C134" s="2" t="s">
        <v>1234</v>
      </c>
      <c r="D134" t="s">
        <v>6182</v>
      </c>
      <c r="E134" s="2">
        <v>5</v>
      </c>
      <c r="F134" s="2" t="str">
        <f>_xlfn.XLOOKUP(C134, customers!$A:$A, customers!$B:$B, 0)</f>
        <v>Osbert Robins</v>
      </c>
      <c r="G134" s="2" t="str">
        <f>IF(_xlfn.XLOOKUP(C134, customers!$A:$A, customers!$C:$C, "")="", "", _xlfn.XLOOKUP(C134, customers!$A:$A, customers!$C:$C, ""))</f>
        <v>orobins3o@salon.com</v>
      </c>
      <c r="H134" s="2" t="str">
        <f>_xlfn.XLOOKUP(C134, customers!$A:$A, customers!$G:$G, 0)</f>
        <v>United States</v>
      </c>
      <c r="I134" t="str">
        <f>INDEX(products!$A:$G, MATCH(ORDERS!$D134, products!$A:$A, 0), MATCH(ORDERS!I$1, products!$A$1:$G$1, 0))</f>
        <v>Ara</v>
      </c>
      <c r="J134" t="str">
        <f>INDEX(products!$A:$G, MATCH(ORDERS!$D134, products!$A:$A, 0), MATCH(ORDERS!J$1, products!$A$1:$G$1, 0))</f>
        <v>L</v>
      </c>
      <c r="K134" s="6">
        <f>INDEX(products!$A:$G, MATCH(ORDERS!$D134, products!$A:$A, 0), MATCH(ORDERS!K$1, products!$A$1:$G$1, 0))</f>
        <v>2.5</v>
      </c>
      <c r="L134" s="8">
        <f>INDEX(products!$A:$G, MATCH(ORDERS!$D134, products!$A:$A, 0), MATCH(ORDERS!L$1, products!$A$1:$G$1, 0))</f>
        <v>29.784999999999997</v>
      </c>
      <c r="M134" s="8">
        <f t="shared" si="2"/>
        <v>148.92499999999998</v>
      </c>
      <c r="N134" t="str" cm="1">
        <f t="array" ref="N134">_xlfn.IFS(I134="Rob", "Robusta", I134="Exc", "Excelsa", I134="Ara", "Arabica", I134="Lib", "Liberica")</f>
        <v>Arabica</v>
      </c>
      <c r="O134" t="str" cm="1">
        <f t="array" ref="O134">_xlfn.IFS(J134="M", "Medium", J134="L", "Light", J134="D", "Dark")</f>
        <v>Light</v>
      </c>
    </row>
    <row r="135" spans="1:15" x14ac:dyDescent="0.3">
      <c r="A135" s="2" t="s">
        <v>1239</v>
      </c>
      <c r="B135" s="5">
        <v>44340</v>
      </c>
      <c r="C135" s="2" t="s">
        <v>1240</v>
      </c>
      <c r="D135" t="s">
        <v>6143</v>
      </c>
      <c r="E135" s="2">
        <v>1</v>
      </c>
      <c r="F135" s="2" t="str">
        <f>_xlfn.XLOOKUP(C135, customers!$A:$A, customers!$B:$B, 0)</f>
        <v>Othello Syseland</v>
      </c>
      <c r="G135" s="2" t="str">
        <f>IF(_xlfn.XLOOKUP(C135, customers!$A:$A, customers!$C:$C, "")="", "", _xlfn.XLOOKUP(C135, customers!$A:$A, customers!$C:$C, ""))</f>
        <v>osyseland3p@independent.co.uk</v>
      </c>
      <c r="H135" s="2" t="str">
        <f>_xlfn.XLOOKUP(C135, customers!$A:$A, customers!$G:$G, 0)</f>
        <v>United States</v>
      </c>
      <c r="I135" t="str">
        <f>INDEX(products!$A:$G, MATCH(ORDERS!$D135, products!$A:$A, 0), MATCH(ORDERS!I$1, products!$A$1:$G$1, 0))</f>
        <v>Lib</v>
      </c>
      <c r="J135" t="str">
        <f>INDEX(products!$A:$G, MATCH(ORDERS!$D135, products!$A:$A, 0), MATCH(ORDERS!J$1, products!$A$1:$G$1, 0))</f>
        <v>D</v>
      </c>
      <c r="K135" s="6">
        <f>INDEX(products!$A:$G, MATCH(ORDERS!$D135, products!$A:$A, 0), MATCH(ORDERS!K$1, products!$A$1:$G$1, 0))</f>
        <v>1</v>
      </c>
      <c r="L135" s="8">
        <f>INDEX(products!$A:$G, MATCH(ORDERS!$D135, products!$A:$A, 0), MATCH(ORDERS!L$1, products!$A$1:$G$1, 0))</f>
        <v>12.95</v>
      </c>
      <c r="M135" s="8">
        <f t="shared" si="2"/>
        <v>12.95</v>
      </c>
      <c r="N135" t="str" cm="1">
        <f t="array" ref="N135">_xlfn.IFS(I135="Rob", "Robusta", I135="Exc", "Excelsa", I135="Ara", "Arabica", I135="Lib", "Liberica")</f>
        <v>Liberica</v>
      </c>
      <c r="O135" t="str" cm="1">
        <f t="array" ref="O135">_xlfn.IFS(J135="M", "Medium", J135="L", "Light", J135="D", "Dark")</f>
        <v>Dark</v>
      </c>
    </row>
    <row r="136" spans="1:15" x14ac:dyDescent="0.3">
      <c r="A136" s="2" t="s">
        <v>1245</v>
      </c>
      <c r="B136" s="5">
        <v>44758</v>
      </c>
      <c r="C136" s="2" t="s">
        <v>1246</v>
      </c>
      <c r="D136" t="s">
        <v>6166</v>
      </c>
      <c r="E136" s="2">
        <v>3</v>
      </c>
      <c r="F136" s="2" t="str">
        <f>_xlfn.XLOOKUP(C136, customers!$A:$A, customers!$B:$B, 0)</f>
        <v>Ewell Hanby</v>
      </c>
      <c r="G136" s="2" t="str">
        <f>IF(_xlfn.XLOOKUP(C136, customers!$A:$A, customers!$C:$C, "")="", "", _xlfn.XLOOKUP(C136, customers!$A:$A, customers!$C:$C, ""))</f>
        <v/>
      </c>
      <c r="H136" s="2" t="str">
        <f>_xlfn.XLOOKUP(C136, customers!$A:$A, customers!$G:$G, 0)</f>
        <v>United States</v>
      </c>
      <c r="I136" t="str">
        <f>INDEX(products!$A:$G, MATCH(ORDERS!$D136, products!$A:$A, 0), MATCH(ORDERS!I$1, products!$A$1:$G$1, 0))</f>
        <v>Exc</v>
      </c>
      <c r="J136" t="str">
        <f>INDEX(products!$A:$G, MATCH(ORDERS!$D136, products!$A:$A, 0), MATCH(ORDERS!J$1, products!$A$1:$G$1, 0))</f>
        <v>M</v>
      </c>
      <c r="K136" s="6">
        <f>INDEX(products!$A:$G, MATCH(ORDERS!$D136, products!$A:$A, 0), MATCH(ORDERS!K$1, products!$A$1:$G$1, 0))</f>
        <v>2.5</v>
      </c>
      <c r="L136" s="8">
        <f>INDEX(products!$A:$G, MATCH(ORDERS!$D136, products!$A:$A, 0), MATCH(ORDERS!L$1, products!$A$1:$G$1, 0))</f>
        <v>31.624999999999996</v>
      </c>
      <c r="M136" s="8">
        <f t="shared" si="2"/>
        <v>94.874999999999986</v>
      </c>
      <c r="N136" t="str" cm="1">
        <f t="array" ref="N136">_xlfn.IFS(I136="Rob", "Robusta", I136="Exc", "Excelsa", I136="Ara", "Arabica", I136="Lib", "Liberica")</f>
        <v>Excelsa</v>
      </c>
      <c r="O136" t="str" cm="1">
        <f t="array" ref="O136">_xlfn.IFS(J136="M", "Medium", J136="L", "Light", J136="D", "Dark")</f>
        <v>Medium</v>
      </c>
    </row>
    <row r="137" spans="1:15" x14ac:dyDescent="0.3">
      <c r="A137" s="2" t="s">
        <v>1249</v>
      </c>
      <c r="B137" s="5">
        <v>44232</v>
      </c>
      <c r="C137" s="2" t="s">
        <v>976</v>
      </c>
      <c r="D137" t="s">
        <v>6180</v>
      </c>
      <c r="E137" s="2">
        <v>5</v>
      </c>
      <c r="F137" s="2" t="str">
        <f>_xlfn.XLOOKUP(C137, customers!$A:$A, customers!$B:$B, 0)</f>
        <v>Blancha McAmish</v>
      </c>
      <c r="G137" s="2" t="str">
        <f>IF(_xlfn.XLOOKUP(C137, customers!$A:$A, customers!$C:$C, "")="", "", _xlfn.XLOOKUP(C137, customers!$A:$A, customers!$C:$C, ""))</f>
        <v>bmcamish2e@tripadvisor.com</v>
      </c>
      <c r="H137" s="2" t="str">
        <f>_xlfn.XLOOKUP(C137, customers!$A:$A, customers!$G:$G, 0)</f>
        <v>United States</v>
      </c>
      <c r="I137" t="str">
        <f>INDEX(products!$A:$G, MATCH(ORDERS!$D137, products!$A:$A, 0), MATCH(ORDERS!I$1, products!$A$1:$G$1, 0))</f>
        <v>Ara</v>
      </c>
      <c r="J137" t="str">
        <f>INDEX(products!$A:$G, MATCH(ORDERS!$D137, products!$A:$A, 0), MATCH(ORDERS!J$1, products!$A$1:$G$1, 0))</f>
        <v>L</v>
      </c>
      <c r="K137" s="6">
        <f>INDEX(products!$A:$G, MATCH(ORDERS!$D137, products!$A:$A, 0), MATCH(ORDERS!K$1, products!$A$1:$G$1, 0))</f>
        <v>0.5</v>
      </c>
      <c r="L137" s="8">
        <f>INDEX(products!$A:$G, MATCH(ORDERS!$D137, products!$A:$A, 0), MATCH(ORDERS!L$1, products!$A$1:$G$1, 0))</f>
        <v>7.77</v>
      </c>
      <c r="M137" s="8">
        <f t="shared" si="2"/>
        <v>38.849999999999994</v>
      </c>
      <c r="N137" t="str" cm="1">
        <f t="array" ref="N137">_xlfn.IFS(I137="Rob", "Robusta", I137="Exc", "Excelsa", I137="Ara", "Arabica", I137="Lib", "Liberica")</f>
        <v>Arabica</v>
      </c>
      <c r="O137" t="str" cm="1">
        <f t="array" ref="O137">_xlfn.IFS(J137="M", "Medium", J137="L", "Light", J137="D", "Dark")</f>
        <v>Light</v>
      </c>
    </row>
    <row r="138" spans="1:15" x14ac:dyDescent="0.3">
      <c r="A138" s="2" t="s">
        <v>1255</v>
      </c>
      <c r="B138" s="5">
        <v>44406</v>
      </c>
      <c r="C138" s="2" t="s">
        <v>1256</v>
      </c>
      <c r="D138" t="s">
        <v>6154</v>
      </c>
      <c r="E138" s="2">
        <v>4</v>
      </c>
      <c r="F138" s="2" t="str">
        <f>_xlfn.XLOOKUP(C138, customers!$A:$A, customers!$B:$B, 0)</f>
        <v>Lowell Keenleyside</v>
      </c>
      <c r="G138" s="2" t="str">
        <f>IF(_xlfn.XLOOKUP(C138, customers!$A:$A, customers!$C:$C, "")="", "", _xlfn.XLOOKUP(C138, customers!$A:$A, customers!$C:$C, ""))</f>
        <v>lkeenleyside3s@topsy.com</v>
      </c>
      <c r="H138" s="2" t="str">
        <f>_xlfn.XLOOKUP(C138, customers!$A:$A, customers!$G:$G, 0)</f>
        <v>United States</v>
      </c>
      <c r="I138" t="str">
        <f>INDEX(products!$A:$G, MATCH(ORDERS!$D138, products!$A:$A, 0), MATCH(ORDERS!I$1, products!$A$1:$G$1, 0))</f>
        <v>Ara</v>
      </c>
      <c r="J138" t="str">
        <f>INDEX(products!$A:$G, MATCH(ORDERS!$D138, products!$A:$A, 0), MATCH(ORDERS!J$1, products!$A$1:$G$1, 0))</f>
        <v>D</v>
      </c>
      <c r="K138" s="6">
        <f>INDEX(products!$A:$G, MATCH(ORDERS!$D138, products!$A:$A, 0), MATCH(ORDERS!K$1, products!$A$1:$G$1, 0))</f>
        <v>0.2</v>
      </c>
      <c r="L138" s="8">
        <f>INDEX(products!$A:$G, MATCH(ORDERS!$D138, products!$A:$A, 0), MATCH(ORDERS!L$1, products!$A$1:$G$1, 0))</f>
        <v>2.9849999999999999</v>
      </c>
      <c r="M138" s="8">
        <f t="shared" si="2"/>
        <v>11.94</v>
      </c>
      <c r="N138" t="str" cm="1">
        <f t="array" ref="N138">_xlfn.IFS(I138="Rob", "Robusta", I138="Exc", "Excelsa", I138="Ara", "Arabica", I138="Lib", "Liberica")</f>
        <v>Arabica</v>
      </c>
      <c r="O138" t="str" cm="1">
        <f t="array" ref="O138">_xlfn.IFS(J138="M", "Medium", J138="L", "Light", J138="D", "Dark")</f>
        <v>Dark</v>
      </c>
    </row>
    <row r="139" spans="1:15" x14ac:dyDescent="0.3">
      <c r="A139" s="2" t="s">
        <v>1261</v>
      </c>
      <c r="B139" s="5">
        <v>44637</v>
      </c>
      <c r="C139" s="2" t="s">
        <v>1262</v>
      </c>
      <c r="D139" t="s">
        <v>6148</v>
      </c>
      <c r="E139" s="2">
        <v>3</v>
      </c>
      <c r="F139" s="2" t="str">
        <f>_xlfn.XLOOKUP(C139, customers!$A:$A, customers!$B:$B, 0)</f>
        <v>Elonore Joliffe</v>
      </c>
      <c r="G139" s="2" t="str">
        <f>IF(_xlfn.XLOOKUP(C139, customers!$A:$A, customers!$C:$C, "")="", "", _xlfn.XLOOKUP(C139, customers!$A:$A, customers!$C:$C, ""))</f>
        <v/>
      </c>
      <c r="H139" s="2" t="str">
        <f>_xlfn.XLOOKUP(C139, customers!$A:$A, customers!$G:$G, 0)</f>
        <v>Ireland</v>
      </c>
      <c r="I139" t="str">
        <f>INDEX(products!$A:$G, MATCH(ORDERS!$D139, products!$A:$A, 0), MATCH(ORDERS!I$1, products!$A$1:$G$1, 0))</f>
        <v>Exc</v>
      </c>
      <c r="J139" t="str">
        <f>INDEX(products!$A:$G, MATCH(ORDERS!$D139, products!$A:$A, 0), MATCH(ORDERS!J$1, products!$A$1:$G$1, 0))</f>
        <v>L</v>
      </c>
      <c r="K139" s="6">
        <f>INDEX(products!$A:$G, MATCH(ORDERS!$D139, products!$A:$A, 0), MATCH(ORDERS!K$1, products!$A$1:$G$1, 0))</f>
        <v>2.5</v>
      </c>
      <c r="L139" s="8">
        <f>INDEX(products!$A:$G, MATCH(ORDERS!$D139, products!$A:$A, 0), MATCH(ORDERS!L$1, products!$A$1:$G$1, 0))</f>
        <v>34.154999999999994</v>
      </c>
      <c r="M139" s="8">
        <f t="shared" si="2"/>
        <v>102.46499999999997</v>
      </c>
      <c r="N139" t="str" cm="1">
        <f t="array" ref="N139">_xlfn.IFS(I139="Rob", "Robusta", I139="Exc", "Excelsa", I139="Ara", "Arabica", I139="Lib", "Liberica")</f>
        <v>Excelsa</v>
      </c>
      <c r="O139" t="str" cm="1">
        <f t="array" ref="O139">_xlfn.IFS(J139="M", "Medium", J139="L", "Light", J139="D", "Dark")</f>
        <v>Light</v>
      </c>
    </row>
    <row r="140" spans="1:15" x14ac:dyDescent="0.3">
      <c r="A140" s="2" t="s">
        <v>1266</v>
      </c>
      <c r="B140" s="5">
        <v>44238</v>
      </c>
      <c r="C140" s="2" t="s">
        <v>1267</v>
      </c>
      <c r="D140" t="s">
        <v>6183</v>
      </c>
      <c r="E140" s="2">
        <v>4</v>
      </c>
      <c r="F140" s="2" t="str">
        <f>_xlfn.XLOOKUP(C140, customers!$A:$A, customers!$B:$B, 0)</f>
        <v>Abraham Coleman</v>
      </c>
      <c r="G140" s="2" t="str">
        <f>IF(_xlfn.XLOOKUP(C140, customers!$A:$A, customers!$C:$C, "")="", "", _xlfn.XLOOKUP(C140, customers!$A:$A, customers!$C:$C, ""))</f>
        <v/>
      </c>
      <c r="H140" s="2" t="str">
        <f>_xlfn.XLOOKUP(C140, customers!$A:$A, customers!$G:$G, 0)</f>
        <v>United States</v>
      </c>
      <c r="I140" t="str">
        <f>INDEX(products!$A:$G, MATCH(ORDERS!$D140, products!$A:$A, 0), MATCH(ORDERS!I$1, products!$A$1:$G$1, 0))</f>
        <v>Exc</v>
      </c>
      <c r="J140" t="str">
        <f>INDEX(products!$A:$G, MATCH(ORDERS!$D140, products!$A:$A, 0), MATCH(ORDERS!J$1, products!$A$1:$G$1, 0))</f>
        <v>D</v>
      </c>
      <c r="K140" s="6">
        <f>INDEX(products!$A:$G, MATCH(ORDERS!$D140, products!$A:$A, 0), MATCH(ORDERS!K$1, products!$A$1:$G$1, 0))</f>
        <v>1</v>
      </c>
      <c r="L140" s="8">
        <f>INDEX(products!$A:$G, MATCH(ORDERS!$D140, products!$A:$A, 0), MATCH(ORDERS!L$1, products!$A$1:$G$1, 0))</f>
        <v>12.15</v>
      </c>
      <c r="M140" s="8">
        <f t="shared" si="2"/>
        <v>48.6</v>
      </c>
      <c r="N140" t="str" cm="1">
        <f t="array" ref="N140">_xlfn.IFS(I140="Rob", "Robusta", I140="Exc", "Excelsa", I140="Ara", "Arabica", I140="Lib", "Liberica")</f>
        <v>Excelsa</v>
      </c>
      <c r="O140" t="str" cm="1">
        <f t="array" ref="O140">_xlfn.IFS(J140="M", "Medium", J140="L", "Light", J140="D", "Dark")</f>
        <v>Dark</v>
      </c>
    </row>
    <row r="141" spans="1:15" x14ac:dyDescent="0.3">
      <c r="A141" s="2" t="s">
        <v>1271</v>
      </c>
      <c r="B141" s="5">
        <v>43509</v>
      </c>
      <c r="C141" s="2" t="s">
        <v>1272</v>
      </c>
      <c r="D141" t="s">
        <v>6143</v>
      </c>
      <c r="E141" s="2">
        <v>6</v>
      </c>
      <c r="F141" s="2" t="str">
        <f>_xlfn.XLOOKUP(C141, customers!$A:$A, customers!$B:$B, 0)</f>
        <v>Rivy Farington</v>
      </c>
      <c r="G141" s="2" t="str">
        <f>IF(_xlfn.XLOOKUP(C141, customers!$A:$A, customers!$C:$C, "")="", "", _xlfn.XLOOKUP(C141, customers!$A:$A, customers!$C:$C, ""))</f>
        <v/>
      </c>
      <c r="H141" s="2" t="str">
        <f>_xlfn.XLOOKUP(C141, customers!$A:$A, customers!$G:$G, 0)</f>
        <v>United States</v>
      </c>
      <c r="I141" t="str">
        <f>INDEX(products!$A:$G, MATCH(ORDERS!$D141, products!$A:$A, 0), MATCH(ORDERS!I$1, products!$A$1:$G$1, 0))</f>
        <v>Lib</v>
      </c>
      <c r="J141" t="str">
        <f>INDEX(products!$A:$G, MATCH(ORDERS!$D141, products!$A:$A, 0), MATCH(ORDERS!J$1, products!$A$1:$G$1, 0))</f>
        <v>D</v>
      </c>
      <c r="K141" s="6">
        <f>INDEX(products!$A:$G, MATCH(ORDERS!$D141, products!$A:$A, 0), MATCH(ORDERS!K$1, products!$A$1:$G$1, 0))</f>
        <v>1</v>
      </c>
      <c r="L141" s="8">
        <f>INDEX(products!$A:$G, MATCH(ORDERS!$D141, products!$A:$A, 0), MATCH(ORDERS!L$1, products!$A$1:$G$1, 0))</f>
        <v>12.95</v>
      </c>
      <c r="M141" s="8">
        <f t="shared" si="2"/>
        <v>77.699999999999989</v>
      </c>
      <c r="N141" t="str" cm="1">
        <f t="array" ref="N141">_xlfn.IFS(I141="Rob", "Robusta", I141="Exc", "Excelsa", I141="Ara", "Arabica", I141="Lib", "Liberica")</f>
        <v>Liberica</v>
      </c>
      <c r="O141" t="str" cm="1">
        <f t="array" ref="O141">_xlfn.IFS(J141="M", "Medium", J141="L", "Light", J141="D", "Dark")</f>
        <v>Dark</v>
      </c>
    </row>
    <row r="142" spans="1:15" x14ac:dyDescent="0.3">
      <c r="A142" s="2" t="s">
        <v>1276</v>
      </c>
      <c r="B142" s="5">
        <v>44694</v>
      </c>
      <c r="C142" s="2" t="s">
        <v>1277</v>
      </c>
      <c r="D142" t="s">
        <v>6165</v>
      </c>
      <c r="E142" s="2">
        <v>1</v>
      </c>
      <c r="F142" s="2" t="str">
        <f>_xlfn.XLOOKUP(C142, customers!$A:$A, customers!$B:$B, 0)</f>
        <v>Vallie Kundt</v>
      </c>
      <c r="G142" s="2" t="str">
        <f>IF(_xlfn.XLOOKUP(C142, customers!$A:$A, customers!$C:$C, "")="", "", _xlfn.XLOOKUP(C142, customers!$A:$A, customers!$C:$C, ""))</f>
        <v>vkundt3w@bigcartel.com</v>
      </c>
      <c r="H142" s="2" t="str">
        <f>_xlfn.XLOOKUP(C142, customers!$A:$A, customers!$G:$G, 0)</f>
        <v>Ireland</v>
      </c>
      <c r="I142" t="str">
        <f>INDEX(products!$A:$G, MATCH(ORDERS!$D142, products!$A:$A, 0), MATCH(ORDERS!I$1, products!$A$1:$G$1, 0))</f>
        <v>Lib</v>
      </c>
      <c r="J142" t="str">
        <f>INDEX(products!$A:$G, MATCH(ORDERS!$D142, products!$A:$A, 0), MATCH(ORDERS!J$1, products!$A$1:$G$1, 0))</f>
        <v>D</v>
      </c>
      <c r="K142" s="6">
        <f>INDEX(products!$A:$G, MATCH(ORDERS!$D142, products!$A:$A, 0), MATCH(ORDERS!K$1, products!$A$1:$G$1, 0))</f>
        <v>2.5</v>
      </c>
      <c r="L142" s="8">
        <f>INDEX(products!$A:$G, MATCH(ORDERS!$D142, products!$A:$A, 0), MATCH(ORDERS!L$1, products!$A$1:$G$1, 0))</f>
        <v>29.784999999999997</v>
      </c>
      <c r="M142" s="8">
        <f t="shared" si="2"/>
        <v>29.784999999999997</v>
      </c>
      <c r="N142" t="str" cm="1">
        <f t="array" ref="N142">_xlfn.IFS(I142="Rob", "Robusta", I142="Exc", "Excelsa", I142="Ara", "Arabica", I142="Lib", "Liberica")</f>
        <v>Liberica</v>
      </c>
      <c r="O142" t="str" cm="1">
        <f t="array" ref="O142">_xlfn.IFS(J142="M", "Medium", J142="L", "Light", J142="D", "Dark")</f>
        <v>Dark</v>
      </c>
    </row>
    <row r="143" spans="1:15" x14ac:dyDescent="0.3">
      <c r="A143" s="2" t="s">
        <v>1283</v>
      </c>
      <c r="B143" s="5">
        <v>43970</v>
      </c>
      <c r="C143" s="2" t="s">
        <v>1284</v>
      </c>
      <c r="D143" t="s">
        <v>6167</v>
      </c>
      <c r="E143" s="2">
        <v>4</v>
      </c>
      <c r="F143" s="2" t="str">
        <f>_xlfn.XLOOKUP(C143, customers!$A:$A, customers!$B:$B, 0)</f>
        <v>Boyd Bett</v>
      </c>
      <c r="G143" s="2" t="str">
        <f>IF(_xlfn.XLOOKUP(C143, customers!$A:$A, customers!$C:$C, "")="", "", _xlfn.XLOOKUP(C143, customers!$A:$A, customers!$C:$C, ""))</f>
        <v>bbett3x@google.de</v>
      </c>
      <c r="H143" s="2" t="str">
        <f>_xlfn.XLOOKUP(C143, customers!$A:$A, customers!$G:$G, 0)</f>
        <v>United States</v>
      </c>
      <c r="I143" t="str">
        <f>INDEX(products!$A:$G, MATCH(ORDERS!$D143, products!$A:$A, 0), MATCH(ORDERS!I$1, products!$A$1:$G$1, 0))</f>
        <v>Ara</v>
      </c>
      <c r="J143" t="str">
        <f>INDEX(products!$A:$G, MATCH(ORDERS!$D143, products!$A:$A, 0), MATCH(ORDERS!J$1, products!$A$1:$G$1, 0))</f>
        <v>L</v>
      </c>
      <c r="K143" s="6">
        <f>INDEX(products!$A:$G, MATCH(ORDERS!$D143, products!$A:$A, 0), MATCH(ORDERS!K$1, products!$A$1:$G$1, 0))</f>
        <v>0.2</v>
      </c>
      <c r="L143" s="8">
        <f>INDEX(products!$A:$G, MATCH(ORDERS!$D143, products!$A:$A, 0), MATCH(ORDERS!L$1, products!$A$1:$G$1, 0))</f>
        <v>3.8849999999999998</v>
      </c>
      <c r="M143" s="8">
        <f t="shared" si="2"/>
        <v>15.54</v>
      </c>
      <c r="N143" t="str" cm="1">
        <f t="array" ref="N143">_xlfn.IFS(I143="Rob", "Robusta", I143="Exc", "Excelsa", I143="Ara", "Arabica", I143="Lib", "Liberica")</f>
        <v>Arabica</v>
      </c>
      <c r="O143" t="str" cm="1">
        <f t="array" ref="O143">_xlfn.IFS(J143="M", "Medium", J143="L", "Light", J143="D", "Dark")</f>
        <v>Light</v>
      </c>
    </row>
    <row r="144" spans="1:15" x14ac:dyDescent="0.3">
      <c r="A144" s="2" t="s">
        <v>1289</v>
      </c>
      <c r="B144" s="5">
        <v>44678</v>
      </c>
      <c r="C144" s="2" t="s">
        <v>1290</v>
      </c>
      <c r="D144" t="s">
        <v>6148</v>
      </c>
      <c r="E144" s="2">
        <v>4</v>
      </c>
      <c r="F144" s="2" t="str">
        <f>_xlfn.XLOOKUP(C144, customers!$A:$A, customers!$B:$B, 0)</f>
        <v>Julio Armytage</v>
      </c>
      <c r="G144" s="2" t="str">
        <f>IF(_xlfn.XLOOKUP(C144, customers!$A:$A, customers!$C:$C, "")="", "", _xlfn.XLOOKUP(C144, customers!$A:$A, customers!$C:$C, ""))</f>
        <v/>
      </c>
      <c r="H144" s="2" t="str">
        <f>_xlfn.XLOOKUP(C144, customers!$A:$A, customers!$G:$G, 0)</f>
        <v>Ireland</v>
      </c>
      <c r="I144" t="str">
        <f>INDEX(products!$A:$G, MATCH(ORDERS!$D144, products!$A:$A, 0), MATCH(ORDERS!I$1, products!$A$1:$G$1, 0))</f>
        <v>Exc</v>
      </c>
      <c r="J144" t="str">
        <f>INDEX(products!$A:$G, MATCH(ORDERS!$D144, products!$A:$A, 0), MATCH(ORDERS!J$1, products!$A$1:$G$1, 0))</f>
        <v>L</v>
      </c>
      <c r="K144" s="6">
        <f>INDEX(products!$A:$G, MATCH(ORDERS!$D144, products!$A:$A, 0), MATCH(ORDERS!K$1, products!$A$1:$G$1, 0))</f>
        <v>2.5</v>
      </c>
      <c r="L144" s="8">
        <f>INDEX(products!$A:$G, MATCH(ORDERS!$D144, products!$A:$A, 0), MATCH(ORDERS!L$1, products!$A$1:$G$1, 0))</f>
        <v>34.154999999999994</v>
      </c>
      <c r="M144" s="8">
        <f t="shared" si="2"/>
        <v>136.61999999999998</v>
      </c>
      <c r="N144" t="str" cm="1">
        <f t="array" ref="N144">_xlfn.IFS(I144="Rob", "Robusta", I144="Exc", "Excelsa", I144="Ara", "Arabica", I144="Lib", "Liberica")</f>
        <v>Excelsa</v>
      </c>
      <c r="O144" t="str" cm="1">
        <f t="array" ref="O144">_xlfn.IFS(J144="M", "Medium", J144="L", "Light", J144="D", "Dark")</f>
        <v>Light</v>
      </c>
    </row>
    <row r="145" spans="1:15" x14ac:dyDescent="0.3">
      <c r="A145" s="2" t="s">
        <v>1293</v>
      </c>
      <c r="B145" s="5">
        <v>44083</v>
      </c>
      <c r="C145" s="2" t="s">
        <v>1294</v>
      </c>
      <c r="D145" t="s">
        <v>6160</v>
      </c>
      <c r="E145" s="2">
        <v>2</v>
      </c>
      <c r="F145" s="2" t="str">
        <f>_xlfn.XLOOKUP(C145, customers!$A:$A, customers!$B:$B, 0)</f>
        <v>Deana Staite</v>
      </c>
      <c r="G145" s="2" t="str">
        <f>IF(_xlfn.XLOOKUP(C145, customers!$A:$A, customers!$C:$C, "")="", "", _xlfn.XLOOKUP(C145, customers!$A:$A, customers!$C:$C, ""))</f>
        <v>dstaite3z@scientificamerican.com</v>
      </c>
      <c r="H145" s="2" t="str">
        <f>_xlfn.XLOOKUP(C145, customers!$A:$A, customers!$G:$G, 0)</f>
        <v>United States</v>
      </c>
      <c r="I145" t="str">
        <f>INDEX(products!$A:$G, MATCH(ORDERS!$D145, products!$A:$A, 0), MATCH(ORDERS!I$1, products!$A$1:$G$1, 0))</f>
        <v>Lib</v>
      </c>
      <c r="J145" t="str">
        <f>INDEX(products!$A:$G, MATCH(ORDERS!$D145, products!$A:$A, 0), MATCH(ORDERS!J$1, products!$A$1:$G$1, 0))</f>
        <v>M</v>
      </c>
      <c r="K145" s="6">
        <f>INDEX(products!$A:$G, MATCH(ORDERS!$D145, products!$A:$A, 0), MATCH(ORDERS!K$1, products!$A$1:$G$1, 0))</f>
        <v>0.5</v>
      </c>
      <c r="L145" s="8">
        <f>INDEX(products!$A:$G, MATCH(ORDERS!$D145, products!$A:$A, 0), MATCH(ORDERS!L$1, products!$A$1:$G$1, 0))</f>
        <v>8.73</v>
      </c>
      <c r="M145" s="8">
        <f t="shared" si="2"/>
        <v>17.46</v>
      </c>
      <c r="N145" t="str" cm="1">
        <f t="array" ref="N145">_xlfn.IFS(I145="Rob", "Robusta", I145="Exc", "Excelsa", I145="Ara", "Arabica", I145="Lib", "Liberica")</f>
        <v>Liberica</v>
      </c>
      <c r="O145" t="str" cm="1">
        <f t="array" ref="O145">_xlfn.IFS(J145="M", "Medium", J145="L", "Light", J145="D", "Dark")</f>
        <v>Medium</v>
      </c>
    </row>
    <row r="146" spans="1:15" x14ac:dyDescent="0.3">
      <c r="A146" s="2" t="s">
        <v>1299</v>
      </c>
      <c r="B146" s="5">
        <v>44265</v>
      </c>
      <c r="C146" s="2" t="s">
        <v>1300</v>
      </c>
      <c r="D146" t="s">
        <v>6148</v>
      </c>
      <c r="E146" s="2">
        <v>2</v>
      </c>
      <c r="F146" s="2" t="str">
        <f>_xlfn.XLOOKUP(C146, customers!$A:$A, customers!$B:$B, 0)</f>
        <v>Winn Keyse</v>
      </c>
      <c r="G146" s="2" t="str">
        <f>IF(_xlfn.XLOOKUP(C146, customers!$A:$A, customers!$C:$C, "")="", "", _xlfn.XLOOKUP(C146, customers!$A:$A, customers!$C:$C, ""))</f>
        <v>wkeyse40@apple.com</v>
      </c>
      <c r="H146" s="2" t="str">
        <f>_xlfn.XLOOKUP(C146, customers!$A:$A, customers!$G:$G, 0)</f>
        <v>United States</v>
      </c>
      <c r="I146" t="str">
        <f>INDEX(products!$A:$G, MATCH(ORDERS!$D146, products!$A:$A, 0), MATCH(ORDERS!I$1, products!$A$1:$G$1, 0))</f>
        <v>Exc</v>
      </c>
      <c r="J146" t="str">
        <f>INDEX(products!$A:$G, MATCH(ORDERS!$D146, products!$A:$A, 0), MATCH(ORDERS!J$1, products!$A$1:$G$1, 0))</f>
        <v>L</v>
      </c>
      <c r="K146" s="6">
        <f>INDEX(products!$A:$G, MATCH(ORDERS!$D146, products!$A:$A, 0), MATCH(ORDERS!K$1, products!$A$1:$G$1, 0))</f>
        <v>2.5</v>
      </c>
      <c r="L146" s="8">
        <f>INDEX(products!$A:$G, MATCH(ORDERS!$D146, products!$A:$A, 0), MATCH(ORDERS!L$1, products!$A$1:$G$1, 0))</f>
        <v>34.154999999999994</v>
      </c>
      <c r="M146" s="8">
        <f t="shared" si="2"/>
        <v>68.309999999999988</v>
      </c>
      <c r="N146" t="str" cm="1">
        <f t="array" ref="N146">_xlfn.IFS(I146="Rob", "Robusta", I146="Exc", "Excelsa", I146="Ara", "Arabica", I146="Lib", "Liberica")</f>
        <v>Excelsa</v>
      </c>
      <c r="O146" t="str" cm="1">
        <f t="array" ref="O146">_xlfn.IFS(J146="M", "Medium", J146="L", "Light", J146="D", "Dark")</f>
        <v>Light</v>
      </c>
    </row>
    <row r="147" spans="1:15" x14ac:dyDescent="0.3">
      <c r="A147" s="2" t="s">
        <v>1305</v>
      </c>
      <c r="B147" s="5">
        <v>43562</v>
      </c>
      <c r="C147" s="2" t="s">
        <v>1306</v>
      </c>
      <c r="D147" t="s">
        <v>6159</v>
      </c>
      <c r="E147" s="2">
        <v>4</v>
      </c>
      <c r="F147" s="2" t="str">
        <f>_xlfn.XLOOKUP(C147, customers!$A:$A, customers!$B:$B, 0)</f>
        <v>Osmund Clausen-Thue</v>
      </c>
      <c r="G147" s="2" t="str">
        <f>IF(_xlfn.XLOOKUP(C147, customers!$A:$A, customers!$C:$C, "")="", "", _xlfn.XLOOKUP(C147, customers!$A:$A, customers!$C:$C, ""))</f>
        <v>oclausenthue41@marriott.com</v>
      </c>
      <c r="H147" s="2" t="str">
        <f>_xlfn.XLOOKUP(C147, customers!$A:$A, customers!$G:$G, 0)</f>
        <v>United States</v>
      </c>
      <c r="I147" t="str">
        <f>INDEX(products!$A:$G, MATCH(ORDERS!$D147, products!$A:$A, 0), MATCH(ORDERS!I$1, products!$A$1:$G$1, 0))</f>
        <v>Lib</v>
      </c>
      <c r="J147" t="str">
        <f>INDEX(products!$A:$G, MATCH(ORDERS!$D147, products!$A:$A, 0), MATCH(ORDERS!J$1, products!$A$1:$G$1, 0))</f>
        <v>M</v>
      </c>
      <c r="K147" s="6">
        <f>INDEX(products!$A:$G, MATCH(ORDERS!$D147, products!$A:$A, 0), MATCH(ORDERS!K$1, products!$A$1:$G$1, 0))</f>
        <v>0.2</v>
      </c>
      <c r="L147" s="8">
        <f>INDEX(products!$A:$G, MATCH(ORDERS!$D147, products!$A:$A, 0), MATCH(ORDERS!L$1, products!$A$1:$G$1, 0))</f>
        <v>4.3650000000000002</v>
      </c>
      <c r="M147" s="8">
        <f t="shared" si="2"/>
        <v>17.46</v>
      </c>
      <c r="N147" t="str" cm="1">
        <f t="array" ref="N147">_xlfn.IFS(I147="Rob", "Robusta", I147="Exc", "Excelsa", I147="Ara", "Arabica", I147="Lib", "Liberica")</f>
        <v>Liberica</v>
      </c>
      <c r="O147" t="str" cm="1">
        <f t="array" ref="O147">_xlfn.IFS(J147="M", "Medium", J147="L", "Light", J147="D", "Dark")</f>
        <v>Medium</v>
      </c>
    </row>
    <row r="148" spans="1:15" x14ac:dyDescent="0.3">
      <c r="A148" s="2" t="s">
        <v>1311</v>
      </c>
      <c r="B148" s="5">
        <v>44024</v>
      </c>
      <c r="C148" s="2" t="s">
        <v>1312</v>
      </c>
      <c r="D148" t="s">
        <v>6162</v>
      </c>
      <c r="E148" s="2">
        <v>3</v>
      </c>
      <c r="F148" s="2" t="str">
        <f>_xlfn.XLOOKUP(C148, customers!$A:$A, customers!$B:$B, 0)</f>
        <v>Leonore Francisco</v>
      </c>
      <c r="G148" s="2" t="str">
        <f>IF(_xlfn.XLOOKUP(C148, customers!$A:$A, customers!$C:$C, "")="", "", _xlfn.XLOOKUP(C148, customers!$A:$A, customers!$C:$C, ""))</f>
        <v>lfrancisco42@fema.gov</v>
      </c>
      <c r="H148" s="2" t="str">
        <f>_xlfn.XLOOKUP(C148, customers!$A:$A, customers!$G:$G, 0)</f>
        <v>United States</v>
      </c>
      <c r="I148" t="str">
        <f>INDEX(products!$A:$G, MATCH(ORDERS!$D148, products!$A:$A, 0), MATCH(ORDERS!I$1, products!$A$1:$G$1, 0))</f>
        <v>Lib</v>
      </c>
      <c r="J148" t="str">
        <f>INDEX(products!$A:$G, MATCH(ORDERS!$D148, products!$A:$A, 0), MATCH(ORDERS!J$1, products!$A$1:$G$1, 0))</f>
        <v>M</v>
      </c>
      <c r="K148" s="6">
        <f>INDEX(products!$A:$G, MATCH(ORDERS!$D148, products!$A:$A, 0), MATCH(ORDERS!K$1, products!$A$1:$G$1, 0))</f>
        <v>1</v>
      </c>
      <c r="L148" s="8">
        <f>INDEX(products!$A:$G, MATCH(ORDERS!$D148, products!$A:$A, 0), MATCH(ORDERS!L$1, products!$A$1:$G$1, 0))</f>
        <v>14.55</v>
      </c>
      <c r="M148" s="8">
        <f t="shared" si="2"/>
        <v>43.650000000000006</v>
      </c>
      <c r="N148" t="str" cm="1">
        <f t="array" ref="N148">_xlfn.IFS(I148="Rob", "Robusta", I148="Exc", "Excelsa", I148="Ara", "Arabica", I148="Lib", "Liberica")</f>
        <v>Liberica</v>
      </c>
      <c r="O148" t="str" cm="1">
        <f t="array" ref="O148">_xlfn.IFS(J148="M", "Medium", J148="L", "Light", J148="D", "Dark")</f>
        <v>Medium</v>
      </c>
    </row>
    <row r="149" spans="1:15" x14ac:dyDescent="0.3">
      <c r="A149" s="2" t="s">
        <v>1311</v>
      </c>
      <c r="B149" s="5">
        <v>44024</v>
      </c>
      <c r="C149" s="2" t="s">
        <v>1312</v>
      </c>
      <c r="D149" t="s">
        <v>6141</v>
      </c>
      <c r="E149" s="2">
        <v>2</v>
      </c>
      <c r="F149" s="2" t="str">
        <f>_xlfn.XLOOKUP(C149, customers!$A:$A, customers!$B:$B, 0)</f>
        <v>Leonore Francisco</v>
      </c>
      <c r="G149" s="2" t="str">
        <f>IF(_xlfn.XLOOKUP(C149, customers!$A:$A, customers!$C:$C, "")="", "", _xlfn.XLOOKUP(C149, customers!$A:$A, customers!$C:$C, ""))</f>
        <v>lfrancisco42@fema.gov</v>
      </c>
      <c r="H149" s="2" t="str">
        <f>_xlfn.XLOOKUP(C149, customers!$A:$A, customers!$G:$G, 0)</f>
        <v>United States</v>
      </c>
      <c r="I149" t="str">
        <f>INDEX(products!$A:$G, MATCH(ORDERS!$D149, products!$A:$A, 0), MATCH(ORDERS!I$1, products!$A$1:$G$1, 0))</f>
        <v>Exc</v>
      </c>
      <c r="J149" t="str">
        <f>INDEX(products!$A:$G, MATCH(ORDERS!$D149, products!$A:$A, 0), MATCH(ORDERS!J$1, products!$A$1:$G$1, 0))</f>
        <v>M</v>
      </c>
      <c r="K149" s="6">
        <f>INDEX(products!$A:$G, MATCH(ORDERS!$D149, products!$A:$A, 0), MATCH(ORDERS!K$1, products!$A$1:$G$1, 0))</f>
        <v>1</v>
      </c>
      <c r="L149" s="8">
        <f>INDEX(products!$A:$G, MATCH(ORDERS!$D149, products!$A:$A, 0), MATCH(ORDERS!L$1, products!$A$1:$G$1, 0))</f>
        <v>13.75</v>
      </c>
      <c r="M149" s="8">
        <f t="shared" si="2"/>
        <v>27.5</v>
      </c>
      <c r="N149" t="str" cm="1">
        <f t="array" ref="N149">_xlfn.IFS(I149="Rob", "Robusta", I149="Exc", "Excelsa", I149="Ara", "Arabica", I149="Lib", "Liberica")</f>
        <v>Excelsa</v>
      </c>
      <c r="O149" t="str" cm="1">
        <f t="array" ref="O149">_xlfn.IFS(J149="M", "Medium", J149="L", "Light", J149="D", "Dark")</f>
        <v>Medium</v>
      </c>
    </row>
    <row r="150" spans="1:15" x14ac:dyDescent="0.3">
      <c r="A150" s="2" t="s">
        <v>1322</v>
      </c>
      <c r="B150" s="5">
        <v>44551</v>
      </c>
      <c r="C150" s="2" t="s">
        <v>1323</v>
      </c>
      <c r="D150" t="s">
        <v>6153</v>
      </c>
      <c r="E150" s="2">
        <v>5</v>
      </c>
      <c r="F150" s="2" t="str">
        <f>_xlfn.XLOOKUP(C150, customers!$A:$A, customers!$B:$B, 0)</f>
        <v>Giacobo Skingle</v>
      </c>
      <c r="G150" s="2" t="str">
        <f>IF(_xlfn.XLOOKUP(C150, customers!$A:$A, customers!$C:$C, "")="", "", _xlfn.XLOOKUP(C150, customers!$A:$A, customers!$C:$C, ""))</f>
        <v>gskingle44@clickbank.net</v>
      </c>
      <c r="H150" s="2" t="str">
        <f>_xlfn.XLOOKUP(C150, customers!$A:$A, customers!$G:$G, 0)</f>
        <v>United States</v>
      </c>
      <c r="I150" t="str">
        <f>INDEX(products!$A:$G, MATCH(ORDERS!$D150, products!$A:$A, 0), MATCH(ORDERS!I$1, products!$A$1:$G$1, 0))</f>
        <v>Exc</v>
      </c>
      <c r="J150" t="str">
        <f>INDEX(products!$A:$G, MATCH(ORDERS!$D150, products!$A:$A, 0), MATCH(ORDERS!J$1, products!$A$1:$G$1, 0))</f>
        <v>D</v>
      </c>
      <c r="K150" s="6">
        <f>INDEX(products!$A:$G, MATCH(ORDERS!$D150, products!$A:$A, 0), MATCH(ORDERS!K$1, products!$A$1:$G$1, 0))</f>
        <v>0.2</v>
      </c>
      <c r="L150" s="8">
        <f>INDEX(products!$A:$G, MATCH(ORDERS!$D150, products!$A:$A, 0), MATCH(ORDERS!L$1, products!$A$1:$G$1, 0))</f>
        <v>3.645</v>
      </c>
      <c r="M150" s="8">
        <f t="shared" si="2"/>
        <v>18.225000000000001</v>
      </c>
      <c r="N150" t="str" cm="1">
        <f t="array" ref="N150">_xlfn.IFS(I150="Rob", "Robusta", I150="Exc", "Excelsa", I150="Ara", "Arabica", I150="Lib", "Liberica")</f>
        <v>Excelsa</v>
      </c>
      <c r="O150" t="str" cm="1">
        <f t="array" ref="O150">_xlfn.IFS(J150="M", "Medium", J150="L", "Light", J150="D", "Dark")</f>
        <v>Dark</v>
      </c>
    </row>
    <row r="151" spans="1:15" x14ac:dyDescent="0.3">
      <c r="A151" s="2" t="s">
        <v>1328</v>
      </c>
      <c r="B151" s="5">
        <v>44108</v>
      </c>
      <c r="C151" s="2" t="s">
        <v>1329</v>
      </c>
      <c r="D151" t="s">
        <v>6175</v>
      </c>
      <c r="E151" s="2">
        <v>2</v>
      </c>
      <c r="F151" s="2" t="str">
        <f>_xlfn.XLOOKUP(C151, customers!$A:$A, customers!$B:$B, 0)</f>
        <v>Gerard Pirdy</v>
      </c>
      <c r="G151" s="2" t="str">
        <f>IF(_xlfn.XLOOKUP(C151, customers!$A:$A, customers!$C:$C, "")="", "", _xlfn.XLOOKUP(C151, customers!$A:$A, customers!$C:$C, ""))</f>
        <v/>
      </c>
      <c r="H151" s="2" t="str">
        <f>_xlfn.XLOOKUP(C151, customers!$A:$A, customers!$G:$G, 0)</f>
        <v>United States</v>
      </c>
      <c r="I151" t="str">
        <f>INDEX(products!$A:$G, MATCH(ORDERS!$D151, products!$A:$A, 0), MATCH(ORDERS!I$1, products!$A$1:$G$1, 0))</f>
        <v>Ara</v>
      </c>
      <c r="J151" t="str">
        <f>INDEX(products!$A:$G, MATCH(ORDERS!$D151, products!$A:$A, 0), MATCH(ORDERS!J$1, products!$A$1:$G$1, 0))</f>
        <v>M</v>
      </c>
      <c r="K151" s="6">
        <f>INDEX(products!$A:$G, MATCH(ORDERS!$D151, products!$A:$A, 0), MATCH(ORDERS!K$1, products!$A$1:$G$1, 0))</f>
        <v>2.5</v>
      </c>
      <c r="L151" s="8">
        <f>INDEX(products!$A:$G, MATCH(ORDERS!$D151, products!$A:$A, 0), MATCH(ORDERS!L$1, products!$A$1:$G$1, 0))</f>
        <v>25.874999999999996</v>
      </c>
      <c r="M151" s="8">
        <f t="shared" si="2"/>
        <v>51.749999999999993</v>
      </c>
      <c r="N151" t="str" cm="1">
        <f t="array" ref="N151">_xlfn.IFS(I151="Rob", "Robusta", I151="Exc", "Excelsa", I151="Ara", "Arabica", I151="Lib", "Liberica")</f>
        <v>Arabica</v>
      </c>
      <c r="O151" t="str" cm="1">
        <f t="array" ref="O151">_xlfn.IFS(J151="M", "Medium", J151="L", "Light", J151="D", "Dark")</f>
        <v>Medium</v>
      </c>
    </row>
    <row r="152" spans="1:15" x14ac:dyDescent="0.3">
      <c r="A152" s="2" t="s">
        <v>1333</v>
      </c>
      <c r="B152" s="5">
        <v>44051</v>
      </c>
      <c r="C152" s="2" t="s">
        <v>1334</v>
      </c>
      <c r="D152" t="s">
        <v>6143</v>
      </c>
      <c r="E152" s="2">
        <v>1</v>
      </c>
      <c r="F152" s="2" t="str">
        <f>_xlfn.XLOOKUP(C152, customers!$A:$A, customers!$B:$B, 0)</f>
        <v>Jacinthe Balsillie</v>
      </c>
      <c r="G152" s="2" t="str">
        <f>IF(_xlfn.XLOOKUP(C152, customers!$A:$A, customers!$C:$C, "")="", "", _xlfn.XLOOKUP(C152, customers!$A:$A, customers!$C:$C, ""))</f>
        <v>jbalsillie46@princeton.edu</v>
      </c>
      <c r="H152" s="2" t="str">
        <f>_xlfn.XLOOKUP(C152, customers!$A:$A, customers!$G:$G, 0)</f>
        <v>United States</v>
      </c>
      <c r="I152" t="str">
        <f>INDEX(products!$A:$G, MATCH(ORDERS!$D152, products!$A:$A, 0), MATCH(ORDERS!I$1, products!$A$1:$G$1, 0))</f>
        <v>Lib</v>
      </c>
      <c r="J152" t="str">
        <f>INDEX(products!$A:$G, MATCH(ORDERS!$D152, products!$A:$A, 0), MATCH(ORDERS!J$1, products!$A$1:$G$1, 0))</f>
        <v>D</v>
      </c>
      <c r="K152" s="6">
        <f>INDEX(products!$A:$G, MATCH(ORDERS!$D152, products!$A:$A, 0), MATCH(ORDERS!K$1, products!$A$1:$G$1, 0))</f>
        <v>1</v>
      </c>
      <c r="L152" s="8">
        <f>INDEX(products!$A:$G, MATCH(ORDERS!$D152, products!$A:$A, 0), MATCH(ORDERS!L$1, products!$A$1:$G$1, 0))</f>
        <v>12.95</v>
      </c>
      <c r="M152" s="8">
        <f t="shared" si="2"/>
        <v>12.95</v>
      </c>
      <c r="N152" t="str" cm="1">
        <f t="array" ref="N152">_xlfn.IFS(I152="Rob", "Robusta", I152="Exc", "Excelsa", I152="Ara", "Arabica", I152="Lib", "Liberica")</f>
        <v>Liberica</v>
      </c>
      <c r="O152" t="str" cm="1">
        <f t="array" ref="O152">_xlfn.IFS(J152="M", "Medium", J152="L", "Light", J152="D", "Dark")</f>
        <v>Dark</v>
      </c>
    </row>
    <row r="153" spans="1:15" x14ac:dyDescent="0.3">
      <c r="A153" s="2" t="s">
        <v>1339</v>
      </c>
      <c r="B153" s="5">
        <v>44115</v>
      </c>
      <c r="C153" s="2" t="s">
        <v>1340</v>
      </c>
      <c r="D153" t="s">
        <v>6155</v>
      </c>
      <c r="E153" s="2">
        <v>3</v>
      </c>
      <c r="F153" s="2" t="str">
        <f>_xlfn.XLOOKUP(C153, customers!$A:$A, customers!$B:$B, 0)</f>
        <v>Quinton Fouracres</v>
      </c>
      <c r="G153" s="2" t="str">
        <f>IF(_xlfn.XLOOKUP(C153, customers!$A:$A, customers!$C:$C, "")="", "", _xlfn.XLOOKUP(C153, customers!$A:$A, customers!$C:$C, ""))</f>
        <v/>
      </c>
      <c r="H153" s="2" t="str">
        <f>_xlfn.XLOOKUP(C153, customers!$A:$A, customers!$G:$G, 0)</f>
        <v>United States</v>
      </c>
      <c r="I153" t="str">
        <f>INDEX(products!$A:$G, MATCH(ORDERS!$D153, products!$A:$A, 0), MATCH(ORDERS!I$1, products!$A$1:$G$1, 0))</f>
        <v>Ara</v>
      </c>
      <c r="J153" t="str">
        <f>INDEX(products!$A:$G, MATCH(ORDERS!$D153, products!$A:$A, 0), MATCH(ORDERS!J$1, products!$A$1:$G$1, 0))</f>
        <v>M</v>
      </c>
      <c r="K153" s="6">
        <f>INDEX(products!$A:$G, MATCH(ORDERS!$D153, products!$A:$A, 0), MATCH(ORDERS!K$1, products!$A$1:$G$1, 0))</f>
        <v>1</v>
      </c>
      <c r="L153" s="8">
        <f>INDEX(products!$A:$G, MATCH(ORDERS!$D153, products!$A:$A, 0), MATCH(ORDERS!L$1, products!$A$1:$G$1, 0))</f>
        <v>11.25</v>
      </c>
      <c r="M153" s="8">
        <f t="shared" si="2"/>
        <v>33.75</v>
      </c>
      <c r="N153" t="str" cm="1">
        <f t="array" ref="N153">_xlfn.IFS(I153="Rob", "Robusta", I153="Exc", "Excelsa", I153="Ara", "Arabica", I153="Lib", "Liberica")</f>
        <v>Arabica</v>
      </c>
      <c r="O153" t="str" cm="1">
        <f t="array" ref="O153">_xlfn.IFS(J153="M", "Medium", J153="L", "Light", J153="D", "Dark")</f>
        <v>Medium</v>
      </c>
    </row>
    <row r="154" spans="1:15" x14ac:dyDescent="0.3">
      <c r="A154" s="2" t="s">
        <v>1344</v>
      </c>
      <c r="B154" s="5">
        <v>44510</v>
      </c>
      <c r="C154" s="2" t="s">
        <v>1345</v>
      </c>
      <c r="D154" t="s">
        <v>6151</v>
      </c>
      <c r="E154" s="2">
        <v>3</v>
      </c>
      <c r="F154" s="2" t="str">
        <f>_xlfn.XLOOKUP(C154, customers!$A:$A, customers!$B:$B, 0)</f>
        <v>Bettina Leffek</v>
      </c>
      <c r="G154" s="2" t="str">
        <f>IF(_xlfn.XLOOKUP(C154, customers!$A:$A, customers!$C:$C, "")="", "", _xlfn.XLOOKUP(C154, customers!$A:$A, customers!$C:$C, ""))</f>
        <v>bleffek48@ning.com</v>
      </c>
      <c r="H154" s="2" t="str">
        <f>_xlfn.XLOOKUP(C154, customers!$A:$A, customers!$G:$G, 0)</f>
        <v>United States</v>
      </c>
      <c r="I154" t="str">
        <f>INDEX(products!$A:$G, MATCH(ORDERS!$D154, products!$A:$A, 0), MATCH(ORDERS!I$1, products!$A$1:$G$1, 0))</f>
        <v>Rob</v>
      </c>
      <c r="J154" t="str">
        <f>INDEX(products!$A:$G, MATCH(ORDERS!$D154, products!$A:$A, 0), MATCH(ORDERS!J$1, products!$A$1:$G$1, 0))</f>
        <v>M</v>
      </c>
      <c r="K154" s="6">
        <f>INDEX(products!$A:$G, MATCH(ORDERS!$D154, products!$A:$A, 0), MATCH(ORDERS!K$1, products!$A$1:$G$1, 0))</f>
        <v>2.5</v>
      </c>
      <c r="L154" s="8">
        <f>INDEX(products!$A:$G, MATCH(ORDERS!$D154, products!$A:$A, 0), MATCH(ORDERS!L$1, products!$A$1:$G$1, 0))</f>
        <v>22.884999999999998</v>
      </c>
      <c r="M154" s="8">
        <f t="shared" si="2"/>
        <v>68.655000000000001</v>
      </c>
      <c r="N154" t="str" cm="1">
        <f t="array" ref="N154">_xlfn.IFS(I154="Rob", "Robusta", I154="Exc", "Excelsa", I154="Ara", "Arabica", I154="Lib", "Liberica")</f>
        <v>Robusta</v>
      </c>
      <c r="O154" t="str" cm="1">
        <f t="array" ref="O154">_xlfn.IFS(J154="M", "Medium", J154="L", "Light", J154="D", "Dark")</f>
        <v>Medium</v>
      </c>
    </row>
    <row r="155" spans="1:15" x14ac:dyDescent="0.3">
      <c r="A155" s="2" t="s">
        <v>1350</v>
      </c>
      <c r="B155" s="5">
        <v>44367</v>
      </c>
      <c r="C155" s="2" t="s">
        <v>1351</v>
      </c>
      <c r="D155" t="s">
        <v>6163</v>
      </c>
      <c r="E155" s="2">
        <v>1</v>
      </c>
      <c r="F155" s="2" t="str">
        <f>_xlfn.XLOOKUP(C155, customers!$A:$A, customers!$B:$B, 0)</f>
        <v>Hetti Penson</v>
      </c>
      <c r="G155" s="2" t="str">
        <f>IF(_xlfn.XLOOKUP(C155, customers!$A:$A, customers!$C:$C, "")="", "", _xlfn.XLOOKUP(C155, customers!$A:$A, customers!$C:$C, ""))</f>
        <v/>
      </c>
      <c r="H155" s="2" t="str">
        <f>_xlfn.XLOOKUP(C155, customers!$A:$A, customers!$G:$G, 0)</f>
        <v>United States</v>
      </c>
      <c r="I155" t="str">
        <f>INDEX(products!$A:$G, MATCH(ORDERS!$D155, products!$A:$A, 0), MATCH(ORDERS!I$1, products!$A$1:$G$1, 0))</f>
        <v>Rob</v>
      </c>
      <c r="J155" t="str">
        <f>INDEX(products!$A:$G, MATCH(ORDERS!$D155, products!$A:$A, 0), MATCH(ORDERS!J$1, products!$A$1:$G$1, 0))</f>
        <v>D</v>
      </c>
      <c r="K155" s="6">
        <f>INDEX(products!$A:$G, MATCH(ORDERS!$D155, products!$A:$A, 0), MATCH(ORDERS!K$1, products!$A$1:$G$1, 0))</f>
        <v>0.2</v>
      </c>
      <c r="L155" s="8">
        <f>INDEX(products!$A:$G, MATCH(ORDERS!$D155, products!$A:$A, 0), MATCH(ORDERS!L$1, products!$A$1:$G$1, 0))</f>
        <v>2.6849999999999996</v>
      </c>
      <c r="M155" s="8">
        <f t="shared" si="2"/>
        <v>2.6849999999999996</v>
      </c>
      <c r="N155" t="str" cm="1">
        <f t="array" ref="N155">_xlfn.IFS(I155="Rob", "Robusta", I155="Exc", "Excelsa", I155="Ara", "Arabica", I155="Lib", "Liberica")</f>
        <v>Robusta</v>
      </c>
      <c r="O155" t="str" cm="1">
        <f t="array" ref="O155">_xlfn.IFS(J155="M", "Medium", J155="L", "Light", J155="D", "Dark")</f>
        <v>Dark</v>
      </c>
    </row>
    <row r="156" spans="1:15" x14ac:dyDescent="0.3">
      <c r="A156" s="2" t="s">
        <v>1355</v>
      </c>
      <c r="B156" s="5">
        <v>44473</v>
      </c>
      <c r="C156" s="2" t="s">
        <v>1356</v>
      </c>
      <c r="D156" t="s">
        <v>6168</v>
      </c>
      <c r="E156" s="2">
        <v>5</v>
      </c>
      <c r="F156" s="2" t="str">
        <f>_xlfn.XLOOKUP(C156, customers!$A:$A, customers!$B:$B, 0)</f>
        <v>Jocko Pray</v>
      </c>
      <c r="G156" s="2" t="str">
        <f>IF(_xlfn.XLOOKUP(C156, customers!$A:$A, customers!$C:$C, "")="", "", _xlfn.XLOOKUP(C156, customers!$A:$A, customers!$C:$C, ""))</f>
        <v>jpray4a@youtube.com</v>
      </c>
      <c r="H156" s="2" t="str">
        <f>_xlfn.XLOOKUP(C156, customers!$A:$A, customers!$G:$G, 0)</f>
        <v>United States</v>
      </c>
      <c r="I156" t="str">
        <f>INDEX(products!$A:$G, MATCH(ORDERS!$D156, products!$A:$A, 0), MATCH(ORDERS!I$1, products!$A$1:$G$1, 0))</f>
        <v>Ara</v>
      </c>
      <c r="J156" t="str">
        <f>INDEX(products!$A:$G, MATCH(ORDERS!$D156, products!$A:$A, 0), MATCH(ORDERS!J$1, products!$A$1:$G$1, 0))</f>
        <v>D</v>
      </c>
      <c r="K156" s="6">
        <f>INDEX(products!$A:$G, MATCH(ORDERS!$D156, products!$A:$A, 0), MATCH(ORDERS!K$1, products!$A$1:$G$1, 0))</f>
        <v>2.5</v>
      </c>
      <c r="L156" s="8">
        <f>INDEX(products!$A:$G, MATCH(ORDERS!$D156, products!$A:$A, 0), MATCH(ORDERS!L$1, products!$A$1:$G$1, 0))</f>
        <v>22.884999999999998</v>
      </c>
      <c r="M156" s="8">
        <f t="shared" si="2"/>
        <v>114.42499999999998</v>
      </c>
      <c r="N156" t="str" cm="1">
        <f t="array" ref="N156">_xlfn.IFS(I156="Rob", "Robusta", I156="Exc", "Excelsa", I156="Ara", "Arabica", I156="Lib", "Liberica")</f>
        <v>Arabica</v>
      </c>
      <c r="O156" t="str" cm="1">
        <f t="array" ref="O156">_xlfn.IFS(J156="M", "Medium", J156="L", "Light", J156="D", "Dark")</f>
        <v>Dark</v>
      </c>
    </row>
    <row r="157" spans="1:15" x14ac:dyDescent="0.3">
      <c r="A157" s="2" t="s">
        <v>1361</v>
      </c>
      <c r="B157" s="5">
        <v>43640</v>
      </c>
      <c r="C157" s="2" t="s">
        <v>1362</v>
      </c>
      <c r="D157" t="s">
        <v>6175</v>
      </c>
      <c r="E157" s="2">
        <v>6</v>
      </c>
      <c r="F157" s="2" t="str">
        <f>_xlfn.XLOOKUP(C157, customers!$A:$A, customers!$B:$B, 0)</f>
        <v>Grete Holborn</v>
      </c>
      <c r="G157" s="2" t="str">
        <f>IF(_xlfn.XLOOKUP(C157, customers!$A:$A, customers!$C:$C, "")="", "", _xlfn.XLOOKUP(C157, customers!$A:$A, customers!$C:$C, ""))</f>
        <v>gholborn4b@ow.ly</v>
      </c>
      <c r="H157" s="2" t="str">
        <f>_xlfn.XLOOKUP(C157, customers!$A:$A, customers!$G:$G, 0)</f>
        <v>United States</v>
      </c>
      <c r="I157" t="str">
        <f>INDEX(products!$A:$G, MATCH(ORDERS!$D157, products!$A:$A, 0), MATCH(ORDERS!I$1, products!$A$1:$G$1, 0))</f>
        <v>Ara</v>
      </c>
      <c r="J157" t="str">
        <f>INDEX(products!$A:$G, MATCH(ORDERS!$D157, products!$A:$A, 0), MATCH(ORDERS!J$1, products!$A$1:$G$1, 0))</f>
        <v>M</v>
      </c>
      <c r="K157" s="6">
        <f>INDEX(products!$A:$G, MATCH(ORDERS!$D157, products!$A:$A, 0), MATCH(ORDERS!K$1, products!$A$1:$G$1, 0))</f>
        <v>2.5</v>
      </c>
      <c r="L157" s="8">
        <f>INDEX(products!$A:$G, MATCH(ORDERS!$D157, products!$A:$A, 0), MATCH(ORDERS!L$1, products!$A$1:$G$1, 0))</f>
        <v>25.874999999999996</v>
      </c>
      <c r="M157" s="8">
        <f t="shared" si="2"/>
        <v>155.24999999999997</v>
      </c>
      <c r="N157" t="str" cm="1">
        <f t="array" ref="N157">_xlfn.IFS(I157="Rob", "Robusta", I157="Exc", "Excelsa", I157="Ara", "Arabica", I157="Lib", "Liberica")</f>
        <v>Arabica</v>
      </c>
      <c r="O157" t="str" cm="1">
        <f t="array" ref="O157">_xlfn.IFS(J157="M", "Medium", J157="L", "Light", J157="D", "Dark")</f>
        <v>Medium</v>
      </c>
    </row>
    <row r="158" spans="1:15" x14ac:dyDescent="0.3">
      <c r="A158" s="2" t="s">
        <v>1367</v>
      </c>
      <c r="B158" s="5">
        <v>43764</v>
      </c>
      <c r="C158" s="2" t="s">
        <v>1368</v>
      </c>
      <c r="D158" t="s">
        <v>6175</v>
      </c>
      <c r="E158" s="2">
        <v>3</v>
      </c>
      <c r="F158" s="2" t="str">
        <f>_xlfn.XLOOKUP(C158, customers!$A:$A, customers!$B:$B, 0)</f>
        <v>Fielding Keinrat</v>
      </c>
      <c r="G158" s="2" t="str">
        <f>IF(_xlfn.XLOOKUP(C158, customers!$A:$A, customers!$C:$C, "")="", "", _xlfn.XLOOKUP(C158, customers!$A:$A, customers!$C:$C, ""))</f>
        <v>fkeinrat4c@dailymail.co.uk</v>
      </c>
      <c r="H158" s="2" t="str">
        <f>_xlfn.XLOOKUP(C158, customers!$A:$A, customers!$G:$G, 0)</f>
        <v>United States</v>
      </c>
      <c r="I158" t="str">
        <f>INDEX(products!$A:$G, MATCH(ORDERS!$D158, products!$A:$A, 0), MATCH(ORDERS!I$1, products!$A$1:$G$1, 0))</f>
        <v>Ara</v>
      </c>
      <c r="J158" t="str">
        <f>INDEX(products!$A:$G, MATCH(ORDERS!$D158, products!$A:$A, 0), MATCH(ORDERS!J$1, products!$A$1:$G$1, 0))</f>
        <v>M</v>
      </c>
      <c r="K158" s="6">
        <f>INDEX(products!$A:$G, MATCH(ORDERS!$D158, products!$A:$A, 0), MATCH(ORDERS!K$1, products!$A$1:$G$1, 0))</f>
        <v>2.5</v>
      </c>
      <c r="L158" s="8">
        <f>INDEX(products!$A:$G, MATCH(ORDERS!$D158, products!$A:$A, 0), MATCH(ORDERS!L$1, products!$A$1:$G$1, 0))</f>
        <v>25.874999999999996</v>
      </c>
      <c r="M158" s="8">
        <f t="shared" si="2"/>
        <v>77.624999999999986</v>
      </c>
      <c r="N158" t="str" cm="1">
        <f t="array" ref="N158">_xlfn.IFS(I158="Rob", "Robusta", I158="Exc", "Excelsa", I158="Ara", "Arabica", I158="Lib", "Liberica")</f>
        <v>Arabica</v>
      </c>
      <c r="O158" t="str" cm="1">
        <f t="array" ref="O158">_xlfn.IFS(J158="M", "Medium", J158="L", "Light", J158="D", "Dark")</f>
        <v>Medium</v>
      </c>
    </row>
    <row r="159" spans="1:15" x14ac:dyDescent="0.3">
      <c r="A159" s="2" t="s">
        <v>1373</v>
      </c>
      <c r="B159" s="5">
        <v>44374</v>
      </c>
      <c r="C159" s="2" t="s">
        <v>1374</v>
      </c>
      <c r="D159" t="s">
        <v>6149</v>
      </c>
      <c r="E159" s="2">
        <v>3</v>
      </c>
      <c r="F159" s="2" t="str">
        <f>_xlfn.XLOOKUP(C159, customers!$A:$A, customers!$B:$B, 0)</f>
        <v>Paulo Yea</v>
      </c>
      <c r="G159" s="2" t="str">
        <f>IF(_xlfn.XLOOKUP(C159, customers!$A:$A, customers!$C:$C, "")="", "", _xlfn.XLOOKUP(C159, customers!$A:$A, customers!$C:$C, ""))</f>
        <v>pyea4d@aol.com</v>
      </c>
      <c r="H159" s="2" t="str">
        <f>_xlfn.XLOOKUP(C159, customers!$A:$A, customers!$G:$G, 0)</f>
        <v>Ireland</v>
      </c>
      <c r="I159" t="str">
        <f>INDEX(products!$A:$G, MATCH(ORDERS!$D159, products!$A:$A, 0), MATCH(ORDERS!I$1, products!$A$1:$G$1, 0))</f>
        <v>Rob</v>
      </c>
      <c r="J159" t="str">
        <f>INDEX(products!$A:$G, MATCH(ORDERS!$D159, products!$A:$A, 0), MATCH(ORDERS!J$1, products!$A$1:$G$1, 0))</f>
        <v>D</v>
      </c>
      <c r="K159" s="6">
        <f>INDEX(products!$A:$G, MATCH(ORDERS!$D159, products!$A:$A, 0), MATCH(ORDERS!K$1, products!$A$1:$G$1, 0))</f>
        <v>2.5</v>
      </c>
      <c r="L159" s="8">
        <f>INDEX(products!$A:$G, MATCH(ORDERS!$D159, products!$A:$A, 0), MATCH(ORDERS!L$1, products!$A$1:$G$1, 0))</f>
        <v>20.584999999999997</v>
      </c>
      <c r="M159" s="8">
        <f t="shared" si="2"/>
        <v>61.754999999999995</v>
      </c>
      <c r="N159" t="str" cm="1">
        <f t="array" ref="N159">_xlfn.IFS(I159="Rob", "Robusta", I159="Exc", "Excelsa", I159="Ara", "Arabica", I159="Lib", "Liberica")</f>
        <v>Robusta</v>
      </c>
      <c r="O159" t="str" cm="1">
        <f t="array" ref="O159">_xlfn.IFS(J159="M", "Medium", J159="L", "Light", J159="D", "Dark")</f>
        <v>Dark</v>
      </c>
    </row>
    <row r="160" spans="1:15" x14ac:dyDescent="0.3">
      <c r="A160" s="2" t="s">
        <v>1379</v>
      </c>
      <c r="B160" s="5">
        <v>43714</v>
      </c>
      <c r="C160" s="2" t="s">
        <v>1380</v>
      </c>
      <c r="D160" t="s">
        <v>6149</v>
      </c>
      <c r="E160" s="2">
        <v>6</v>
      </c>
      <c r="F160" s="2" t="str">
        <f>_xlfn.XLOOKUP(C160, customers!$A:$A, customers!$B:$B, 0)</f>
        <v>Say Risborough</v>
      </c>
      <c r="G160" s="2" t="str">
        <f>IF(_xlfn.XLOOKUP(C160, customers!$A:$A, customers!$C:$C, "")="", "", _xlfn.XLOOKUP(C160, customers!$A:$A, customers!$C:$C, ""))</f>
        <v/>
      </c>
      <c r="H160" s="2" t="str">
        <f>_xlfn.XLOOKUP(C160, customers!$A:$A, customers!$G:$G, 0)</f>
        <v>United States</v>
      </c>
      <c r="I160" t="str">
        <f>INDEX(products!$A:$G, MATCH(ORDERS!$D160, products!$A:$A, 0), MATCH(ORDERS!I$1, products!$A$1:$G$1, 0))</f>
        <v>Rob</v>
      </c>
      <c r="J160" t="str">
        <f>INDEX(products!$A:$G, MATCH(ORDERS!$D160, products!$A:$A, 0), MATCH(ORDERS!J$1, products!$A$1:$G$1, 0))</f>
        <v>D</v>
      </c>
      <c r="K160" s="6">
        <f>INDEX(products!$A:$G, MATCH(ORDERS!$D160, products!$A:$A, 0), MATCH(ORDERS!K$1, products!$A$1:$G$1, 0))</f>
        <v>2.5</v>
      </c>
      <c r="L160" s="8">
        <f>INDEX(products!$A:$G, MATCH(ORDERS!$D160, products!$A:$A, 0), MATCH(ORDERS!L$1, products!$A$1:$G$1, 0))</f>
        <v>20.584999999999997</v>
      </c>
      <c r="M160" s="8">
        <f t="shared" si="2"/>
        <v>123.50999999999999</v>
      </c>
      <c r="N160" t="str" cm="1">
        <f t="array" ref="N160">_xlfn.IFS(I160="Rob", "Robusta", I160="Exc", "Excelsa", I160="Ara", "Arabica", I160="Lib", "Liberica")</f>
        <v>Robusta</v>
      </c>
      <c r="O160" t="str" cm="1">
        <f t="array" ref="O160">_xlfn.IFS(J160="M", "Medium", J160="L", "Light", J160="D", "Dark")</f>
        <v>Dark</v>
      </c>
    </row>
    <row r="161" spans="1:15" x14ac:dyDescent="0.3">
      <c r="A161" s="2" t="s">
        <v>1384</v>
      </c>
      <c r="B161" s="5">
        <v>44316</v>
      </c>
      <c r="C161" s="2" t="s">
        <v>1385</v>
      </c>
      <c r="D161" t="s">
        <v>6164</v>
      </c>
      <c r="E161" s="2">
        <v>6</v>
      </c>
      <c r="F161" s="2" t="str">
        <f>_xlfn.XLOOKUP(C161, customers!$A:$A, customers!$B:$B, 0)</f>
        <v>Alexa Sizey</v>
      </c>
      <c r="G161" s="2" t="str">
        <f>IF(_xlfn.XLOOKUP(C161, customers!$A:$A, customers!$C:$C, "")="", "", _xlfn.XLOOKUP(C161, customers!$A:$A, customers!$C:$C, ""))</f>
        <v/>
      </c>
      <c r="H161" s="2" t="str">
        <f>_xlfn.XLOOKUP(C161, customers!$A:$A, customers!$G:$G, 0)</f>
        <v>United States</v>
      </c>
      <c r="I161" t="str">
        <f>INDEX(products!$A:$G, MATCH(ORDERS!$D161, products!$A:$A, 0), MATCH(ORDERS!I$1, products!$A$1:$G$1, 0))</f>
        <v>Lib</v>
      </c>
      <c r="J161" t="str">
        <f>INDEX(products!$A:$G, MATCH(ORDERS!$D161, products!$A:$A, 0), MATCH(ORDERS!J$1, products!$A$1:$G$1, 0))</f>
        <v>L</v>
      </c>
      <c r="K161" s="6">
        <f>INDEX(products!$A:$G, MATCH(ORDERS!$D161, products!$A:$A, 0), MATCH(ORDERS!K$1, products!$A$1:$G$1, 0))</f>
        <v>2.5</v>
      </c>
      <c r="L161" s="8">
        <f>INDEX(products!$A:$G, MATCH(ORDERS!$D161, products!$A:$A, 0), MATCH(ORDERS!L$1, products!$A$1:$G$1, 0))</f>
        <v>36.454999999999998</v>
      </c>
      <c r="M161" s="8">
        <f t="shared" si="2"/>
        <v>218.73</v>
      </c>
      <c r="N161" t="str" cm="1">
        <f t="array" ref="N161">_xlfn.IFS(I161="Rob", "Robusta", I161="Exc", "Excelsa", I161="Ara", "Arabica", I161="Lib", "Liberica")</f>
        <v>Liberica</v>
      </c>
      <c r="O161" t="str" cm="1">
        <f t="array" ref="O161">_xlfn.IFS(J161="M", "Medium", J161="L", "Light", J161="D", "Dark")</f>
        <v>Light</v>
      </c>
    </row>
    <row r="162" spans="1:15" x14ac:dyDescent="0.3">
      <c r="A162" s="2" t="s">
        <v>1389</v>
      </c>
      <c r="B162" s="5">
        <v>43837</v>
      </c>
      <c r="C162" s="2" t="s">
        <v>1390</v>
      </c>
      <c r="D162" t="s">
        <v>6139</v>
      </c>
      <c r="E162" s="2">
        <v>4</v>
      </c>
      <c r="F162" s="2" t="str">
        <f>_xlfn.XLOOKUP(C162, customers!$A:$A, customers!$B:$B, 0)</f>
        <v>Kari Swede</v>
      </c>
      <c r="G162" s="2" t="str">
        <f>IF(_xlfn.XLOOKUP(C162, customers!$A:$A, customers!$C:$C, "")="", "", _xlfn.XLOOKUP(C162, customers!$A:$A, customers!$C:$C, ""))</f>
        <v>kswede4g@addthis.com</v>
      </c>
      <c r="H162" s="2" t="str">
        <f>_xlfn.XLOOKUP(C162, customers!$A:$A, customers!$G:$G, 0)</f>
        <v>United States</v>
      </c>
      <c r="I162" t="str">
        <f>INDEX(products!$A:$G, MATCH(ORDERS!$D162, products!$A:$A, 0), MATCH(ORDERS!I$1, products!$A$1:$G$1, 0))</f>
        <v>Exc</v>
      </c>
      <c r="J162" t="str">
        <f>INDEX(products!$A:$G, MATCH(ORDERS!$D162, products!$A:$A, 0), MATCH(ORDERS!J$1, products!$A$1:$G$1, 0))</f>
        <v>M</v>
      </c>
      <c r="K162" s="6">
        <f>INDEX(products!$A:$G, MATCH(ORDERS!$D162, products!$A:$A, 0), MATCH(ORDERS!K$1, products!$A$1:$G$1, 0))</f>
        <v>0.5</v>
      </c>
      <c r="L162" s="8">
        <f>INDEX(products!$A:$G, MATCH(ORDERS!$D162, products!$A:$A, 0), MATCH(ORDERS!L$1, products!$A$1:$G$1, 0))</f>
        <v>8.25</v>
      </c>
      <c r="M162" s="8">
        <f t="shared" si="2"/>
        <v>33</v>
      </c>
      <c r="N162" t="str" cm="1">
        <f t="array" ref="N162">_xlfn.IFS(I162="Rob", "Robusta", I162="Exc", "Excelsa", I162="Ara", "Arabica", I162="Lib", "Liberica")</f>
        <v>Excelsa</v>
      </c>
      <c r="O162" t="str" cm="1">
        <f t="array" ref="O162">_xlfn.IFS(J162="M", "Medium", J162="L", "Light", J162="D", "Dark")</f>
        <v>Medium</v>
      </c>
    </row>
    <row r="163" spans="1:15" x14ac:dyDescent="0.3">
      <c r="A163" s="2" t="s">
        <v>1395</v>
      </c>
      <c r="B163" s="5">
        <v>44207</v>
      </c>
      <c r="C163" s="2" t="s">
        <v>1396</v>
      </c>
      <c r="D163" t="s">
        <v>6180</v>
      </c>
      <c r="E163" s="2">
        <v>3</v>
      </c>
      <c r="F163" s="2" t="str">
        <f>_xlfn.XLOOKUP(C163, customers!$A:$A, customers!$B:$B, 0)</f>
        <v>Leontine Rubrow</v>
      </c>
      <c r="G163" s="2" t="str">
        <f>IF(_xlfn.XLOOKUP(C163, customers!$A:$A, customers!$C:$C, "")="", "", _xlfn.XLOOKUP(C163, customers!$A:$A, customers!$C:$C, ""))</f>
        <v>lrubrow4h@microsoft.com</v>
      </c>
      <c r="H163" s="2" t="str">
        <f>_xlfn.XLOOKUP(C163, customers!$A:$A, customers!$G:$G, 0)</f>
        <v>United States</v>
      </c>
      <c r="I163" t="str">
        <f>INDEX(products!$A:$G, MATCH(ORDERS!$D163, products!$A:$A, 0), MATCH(ORDERS!I$1, products!$A$1:$G$1, 0))</f>
        <v>Ara</v>
      </c>
      <c r="J163" t="str">
        <f>INDEX(products!$A:$G, MATCH(ORDERS!$D163, products!$A:$A, 0), MATCH(ORDERS!J$1, products!$A$1:$G$1, 0))</f>
        <v>L</v>
      </c>
      <c r="K163" s="6">
        <f>INDEX(products!$A:$G, MATCH(ORDERS!$D163, products!$A:$A, 0), MATCH(ORDERS!K$1, products!$A$1:$G$1, 0))</f>
        <v>0.5</v>
      </c>
      <c r="L163" s="8">
        <f>INDEX(products!$A:$G, MATCH(ORDERS!$D163, products!$A:$A, 0), MATCH(ORDERS!L$1, products!$A$1:$G$1, 0))</f>
        <v>7.77</v>
      </c>
      <c r="M163" s="8">
        <f t="shared" si="2"/>
        <v>23.31</v>
      </c>
      <c r="N163" t="str" cm="1">
        <f t="array" ref="N163">_xlfn.IFS(I163="Rob", "Robusta", I163="Exc", "Excelsa", I163="Ara", "Arabica", I163="Lib", "Liberica")</f>
        <v>Arabica</v>
      </c>
      <c r="O163" t="str" cm="1">
        <f t="array" ref="O163">_xlfn.IFS(J163="M", "Medium", J163="L", "Light", J163="D", "Dark")</f>
        <v>Light</v>
      </c>
    </row>
    <row r="164" spans="1:15" x14ac:dyDescent="0.3">
      <c r="A164" s="2" t="s">
        <v>1401</v>
      </c>
      <c r="B164" s="5">
        <v>44515</v>
      </c>
      <c r="C164" s="2" t="s">
        <v>1402</v>
      </c>
      <c r="D164" t="s">
        <v>6144</v>
      </c>
      <c r="E164" s="2">
        <v>3</v>
      </c>
      <c r="F164" s="2" t="str">
        <f>_xlfn.XLOOKUP(C164, customers!$A:$A, customers!$B:$B, 0)</f>
        <v>Dottie Tift</v>
      </c>
      <c r="G164" s="2" t="str">
        <f>IF(_xlfn.XLOOKUP(C164, customers!$A:$A, customers!$C:$C, "")="", "", _xlfn.XLOOKUP(C164, customers!$A:$A, customers!$C:$C, ""))</f>
        <v>dtift4i@netvibes.com</v>
      </c>
      <c r="H164" s="2" t="str">
        <f>_xlfn.XLOOKUP(C164, customers!$A:$A, customers!$G:$G, 0)</f>
        <v>United States</v>
      </c>
      <c r="I164" t="str">
        <f>INDEX(products!$A:$G, MATCH(ORDERS!$D164, products!$A:$A, 0), MATCH(ORDERS!I$1, products!$A$1:$G$1, 0))</f>
        <v>Exc</v>
      </c>
      <c r="J164" t="str">
        <f>INDEX(products!$A:$G, MATCH(ORDERS!$D164, products!$A:$A, 0), MATCH(ORDERS!J$1, products!$A$1:$G$1, 0))</f>
        <v>D</v>
      </c>
      <c r="K164" s="6">
        <f>INDEX(products!$A:$G, MATCH(ORDERS!$D164, products!$A:$A, 0), MATCH(ORDERS!K$1, products!$A$1:$G$1, 0))</f>
        <v>0.5</v>
      </c>
      <c r="L164" s="8">
        <f>INDEX(products!$A:$G, MATCH(ORDERS!$D164, products!$A:$A, 0), MATCH(ORDERS!L$1, products!$A$1:$G$1, 0))</f>
        <v>7.29</v>
      </c>
      <c r="M164" s="8">
        <f t="shared" si="2"/>
        <v>21.87</v>
      </c>
      <c r="N164" t="str" cm="1">
        <f t="array" ref="N164">_xlfn.IFS(I164="Rob", "Robusta", I164="Exc", "Excelsa", I164="Ara", "Arabica", I164="Lib", "Liberica")</f>
        <v>Excelsa</v>
      </c>
      <c r="O164" t="str" cm="1">
        <f t="array" ref="O164">_xlfn.IFS(J164="M", "Medium", J164="L", "Light", J164="D", "Dark")</f>
        <v>Dark</v>
      </c>
    </row>
    <row r="165" spans="1:15" x14ac:dyDescent="0.3">
      <c r="A165" s="2" t="s">
        <v>1407</v>
      </c>
      <c r="B165" s="5">
        <v>43619</v>
      </c>
      <c r="C165" s="2" t="s">
        <v>1408</v>
      </c>
      <c r="D165" t="s">
        <v>6163</v>
      </c>
      <c r="E165" s="2">
        <v>6</v>
      </c>
      <c r="F165" s="2" t="str">
        <f>_xlfn.XLOOKUP(C165, customers!$A:$A, customers!$B:$B, 0)</f>
        <v>Gerardo Schonfeld</v>
      </c>
      <c r="G165" s="2" t="str">
        <f>IF(_xlfn.XLOOKUP(C165, customers!$A:$A, customers!$C:$C, "")="", "", _xlfn.XLOOKUP(C165, customers!$A:$A, customers!$C:$C, ""))</f>
        <v>gschonfeld4j@oracle.com</v>
      </c>
      <c r="H165" s="2" t="str">
        <f>_xlfn.XLOOKUP(C165, customers!$A:$A, customers!$G:$G, 0)</f>
        <v>United States</v>
      </c>
      <c r="I165" t="str">
        <f>INDEX(products!$A:$G, MATCH(ORDERS!$D165, products!$A:$A, 0), MATCH(ORDERS!I$1, products!$A$1:$G$1, 0))</f>
        <v>Rob</v>
      </c>
      <c r="J165" t="str">
        <f>INDEX(products!$A:$G, MATCH(ORDERS!$D165, products!$A:$A, 0), MATCH(ORDERS!J$1, products!$A$1:$G$1, 0))</f>
        <v>D</v>
      </c>
      <c r="K165" s="6">
        <f>INDEX(products!$A:$G, MATCH(ORDERS!$D165, products!$A:$A, 0), MATCH(ORDERS!K$1, products!$A$1:$G$1, 0))</f>
        <v>0.2</v>
      </c>
      <c r="L165" s="8">
        <f>INDEX(products!$A:$G, MATCH(ORDERS!$D165, products!$A:$A, 0), MATCH(ORDERS!L$1, products!$A$1:$G$1, 0))</f>
        <v>2.6849999999999996</v>
      </c>
      <c r="M165" s="8">
        <f t="shared" si="2"/>
        <v>16.11</v>
      </c>
      <c r="N165" t="str" cm="1">
        <f t="array" ref="N165">_xlfn.IFS(I165="Rob", "Robusta", I165="Exc", "Excelsa", I165="Ara", "Arabica", I165="Lib", "Liberica")</f>
        <v>Robusta</v>
      </c>
      <c r="O165" t="str" cm="1">
        <f t="array" ref="O165">_xlfn.IFS(J165="M", "Medium", J165="L", "Light", J165="D", "Dark")</f>
        <v>Dark</v>
      </c>
    </row>
    <row r="166" spans="1:15" x14ac:dyDescent="0.3">
      <c r="A166" s="2" t="s">
        <v>1413</v>
      </c>
      <c r="B166" s="5">
        <v>44182</v>
      </c>
      <c r="C166" s="2" t="s">
        <v>1414</v>
      </c>
      <c r="D166" t="s">
        <v>6144</v>
      </c>
      <c r="E166" s="2">
        <v>4</v>
      </c>
      <c r="F166" s="2" t="str">
        <f>_xlfn.XLOOKUP(C166, customers!$A:$A, customers!$B:$B, 0)</f>
        <v>Claiborne Feye</v>
      </c>
      <c r="G166" s="2" t="str">
        <f>IF(_xlfn.XLOOKUP(C166, customers!$A:$A, customers!$C:$C, "")="", "", _xlfn.XLOOKUP(C166, customers!$A:$A, customers!$C:$C, ""))</f>
        <v>cfeye4k@google.co.jp</v>
      </c>
      <c r="H166" s="2" t="str">
        <f>_xlfn.XLOOKUP(C166, customers!$A:$A, customers!$G:$G, 0)</f>
        <v>Ireland</v>
      </c>
      <c r="I166" t="str">
        <f>INDEX(products!$A:$G, MATCH(ORDERS!$D166, products!$A:$A, 0), MATCH(ORDERS!I$1, products!$A$1:$G$1, 0))</f>
        <v>Exc</v>
      </c>
      <c r="J166" t="str">
        <f>INDEX(products!$A:$G, MATCH(ORDERS!$D166, products!$A:$A, 0), MATCH(ORDERS!J$1, products!$A$1:$G$1, 0))</f>
        <v>D</v>
      </c>
      <c r="K166" s="6">
        <f>INDEX(products!$A:$G, MATCH(ORDERS!$D166, products!$A:$A, 0), MATCH(ORDERS!K$1, products!$A$1:$G$1, 0))</f>
        <v>0.5</v>
      </c>
      <c r="L166" s="8">
        <f>INDEX(products!$A:$G, MATCH(ORDERS!$D166, products!$A:$A, 0), MATCH(ORDERS!L$1, products!$A$1:$G$1, 0))</f>
        <v>7.29</v>
      </c>
      <c r="M166" s="8">
        <f t="shared" si="2"/>
        <v>29.16</v>
      </c>
      <c r="N166" t="str" cm="1">
        <f t="array" ref="N166">_xlfn.IFS(I166="Rob", "Robusta", I166="Exc", "Excelsa", I166="Ara", "Arabica", I166="Lib", "Liberica")</f>
        <v>Excelsa</v>
      </c>
      <c r="O166" t="str" cm="1">
        <f t="array" ref="O166">_xlfn.IFS(J166="M", "Medium", J166="L", "Light", J166="D", "Dark")</f>
        <v>Dark</v>
      </c>
    </row>
    <row r="167" spans="1:15" x14ac:dyDescent="0.3">
      <c r="A167" s="2" t="s">
        <v>1420</v>
      </c>
      <c r="B167" s="5">
        <v>44234</v>
      </c>
      <c r="C167" s="2" t="s">
        <v>1421</v>
      </c>
      <c r="D167" t="s">
        <v>6177</v>
      </c>
      <c r="E167" s="2">
        <v>6</v>
      </c>
      <c r="F167" s="2" t="str">
        <f>_xlfn.XLOOKUP(C167, customers!$A:$A, customers!$B:$B, 0)</f>
        <v>Mina Elstone</v>
      </c>
      <c r="G167" s="2" t="str">
        <f>IF(_xlfn.XLOOKUP(C167, customers!$A:$A, customers!$C:$C, "")="", "", _xlfn.XLOOKUP(C167, customers!$A:$A, customers!$C:$C, ""))</f>
        <v/>
      </c>
      <c r="H167" s="2" t="str">
        <f>_xlfn.XLOOKUP(C167, customers!$A:$A, customers!$G:$G, 0)</f>
        <v>United States</v>
      </c>
      <c r="I167" t="str">
        <f>INDEX(products!$A:$G, MATCH(ORDERS!$D167, products!$A:$A, 0), MATCH(ORDERS!I$1, products!$A$1:$G$1, 0))</f>
        <v>Rob</v>
      </c>
      <c r="J167" t="str">
        <f>INDEX(products!$A:$G, MATCH(ORDERS!$D167, products!$A:$A, 0), MATCH(ORDERS!J$1, products!$A$1:$G$1, 0))</f>
        <v>D</v>
      </c>
      <c r="K167" s="6">
        <f>INDEX(products!$A:$G, MATCH(ORDERS!$D167, products!$A:$A, 0), MATCH(ORDERS!K$1, products!$A$1:$G$1, 0))</f>
        <v>1</v>
      </c>
      <c r="L167" s="8">
        <f>INDEX(products!$A:$G, MATCH(ORDERS!$D167, products!$A:$A, 0), MATCH(ORDERS!L$1, products!$A$1:$G$1, 0))</f>
        <v>8.9499999999999993</v>
      </c>
      <c r="M167" s="8">
        <f t="shared" si="2"/>
        <v>53.699999999999996</v>
      </c>
      <c r="N167" t="str" cm="1">
        <f t="array" ref="N167">_xlfn.IFS(I167="Rob", "Robusta", I167="Exc", "Excelsa", I167="Ara", "Arabica", I167="Lib", "Liberica")</f>
        <v>Robusta</v>
      </c>
      <c r="O167" t="str" cm="1">
        <f t="array" ref="O167">_xlfn.IFS(J167="M", "Medium", J167="L", "Light", J167="D", "Dark")</f>
        <v>Dark</v>
      </c>
    </row>
    <row r="168" spans="1:15" x14ac:dyDescent="0.3">
      <c r="A168" s="2" t="s">
        <v>1425</v>
      </c>
      <c r="B168" s="5">
        <v>44270</v>
      </c>
      <c r="C168" s="2" t="s">
        <v>1426</v>
      </c>
      <c r="D168" t="s">
        <v>6172</v>
      </c>
      <c r="E168" s="2">
        <v>5</v>
      </c>
      <c r="F168" s="2" t="str">
        <f>_xlfn.XLOOKUP(C168, customers!$A:$A, customers!$B:$B, 0)</f>
        <v>Sherman Mewrcik</v>
      </c>
      <c r="G168" s="2" t="str">
        <f>IF(_xlfn.XLOOKUP(C168, customers!$A:$A, customers!$C:$C, "")="", "", _xlfn.XLOOKUP(C168, customers!$A:$A, customers!$C:$C, ""))</f>
        <v/>
      </c>
      <c r="H168" s="2" t="str">
        <f>_xlfn.XLOOKUP(C168, customers!$A:$A, customers!$G:$G, 0)</f>
        <v>United States</v>
      </c>
      <c r="I168" t="str">
        <f>INDEX(products!$A:$G, MATCH(ORDERS!$D168, products!$A:$A, 0), MATCH(ORDERS!I$1, products!$A$1:$G$1, 0))</f>
        <v>Rob</v>
      </c>
      <c r="J168" t="str">
        <f>INDEX(products!$A:$G, MATCH(ORDERS!$D168, products!$A:$A, 0), MATCH(ORDERS!J$1, products!$A$1:$G$1, 0))</f>
        <v>D</v>
      </c>
      <c r="K168" s="6">
        <f>INDEX(products!$A:$G, MATCH(ORDERS!$D168, products!$A:$A, 0), MATCH(ORDERS!K$1, products!$A$1:$G$1, 0))</f>
        <v>0.5</v>
      </c>
      <c r="L168" s="8">
        <f>INDEX(products!$A:$G, MATCH(ORDERS!$D168, products!$A:$A, 0), MATCH(ORDERS!L$1, products!$A$1:$G$1, 0))</f>
        <v>5.3699999999999992</v>
      </c>
      <c r="M168" s="8">
        <f t="shared" si="2"/>
        <v>26.849999999999994</v>
      </c>
      <c r="N168" t="str" cm="1">
        <f t="array" ref="N168">_xlfn.IFS(I168="Rob", "Robusta", I168="Exc", "Excelsa", I168="Ara", "Arabica", I168="Lib", "Liberica")</f>
        <v>Robusta</v>
      </c>
      <c r="O168" t="str" cm="1">
        <f t="array" ref="O168">_xlfn.IFS(J168="M", "Medium", J168="L", "Light", J168="D", "Dark")</f>
        <v>Dark</v>
      </c>
    </row>
    <row r="169" spans="1:15" x14ac:dyDescent="0.3">
      <c r="A169" s="2" t="s">
        <v>1430</v>
      </c>
      <c r="B169" s="5">
        <v>44777</v>
      </c>
      <c r="C169" s="2" t="s">
        <v>1431</v>
      </c>
      <c r="D169" t="s">
        <v>6139</v>
      </c>
      <c r="E169" s="2">
        <v>5</v>
      </c>
      <c r="F169" s="2" t="str">
        <f>_xlfn.XLOOKUP(C169, customers!$A:$A, customers!$B:$B, 0)</f>
        <v>Tamarah Fero</v>
      </c>
      <c r="G169" s="2" t="str">
        <f>IF(_xlfn.XLOOKUP(C169, customers!$A:$A, customers!$C:$C, "")="", "", _xlfn.XLOOKUP(C169, customers!$A:$A, customers!$C:$C, ""))</f>
        <v>tfero4n@comsenz.com</v>
      </c>
      <c r="H169" s="2" t="str">
        <f>_xlfn.XLOOKUP(C169, customers!$A:$A, customers!$G:$G, 0)</f>
        <v>United States</v>
      </c>
      <c r="I169" t="str">
        <f>INDEX(products!$A:$G, MATCH(ORDERS!$D169, products!$A:$A, 0), MATCH(ORDERS!I$1, products!$A$1:$G$1, 0))</f>
        <v>Exc</v>
      </c>
      <c r="J169" t="str">
        <f>INDEX(products!$A:$G, MATCH(ORDERS!$D169, products!$A:$A, 0), MATCH(ORDERS!J$1, products!$A$1:$G$1, 0))</f>
        <v>M</v>
      </c>
      <c r="K169" s="6">
        <f>INDEX(products!$A:$G, MATCH(ORDERS!$D169, products!$A:$A, 0), MATCH(ORDERS!K$1, products!$A$1:$G$1, 0))</f>
        <v>0.5</v>
      </c>
      <c r="L169" s="8">
        <f>INDEX(products!$A:$G, MATCH(ORDERS!$D169, products!$A:$A, 0), MATCH(ORDERS!L$1, products!$A$1:$G$1, 0))</f>
        <v>8.25</v>
      </c>
      <c r="M169" s="8">
        <f t="shared" si="2"/>
        <v>41.25</v>
      </c>
      <c r="N169" t="str" cm="1">
        <f t="array" ref="N169">_xlfn.IFS(I169="Rob", "Robusta", I169="Exc", "Excelsa", I169="Ara", "Arabica", I169="Lib", "Liberica")</f>
        <v>Excelsa</v>
      </c>
      <c r="O169" t="str" cm="1">
        <f t="array" ref="O169">_xlfn.IFS(J169="M", "Medium", J169="L", "Light", J169="D", "Dark")</f>
        <v>Medium</v>
      </c>
    </row>
    <row r="170" spans="1:15" x14ac:dyDescent="0.3">
      <c r="A170" s="2" t="s">
        <v>1436</v>
      </c>
      <c r="B170" s="5">
        <v>43484</v>
      </c>
      <c r="C170" s="2" t="s">
        <v>1437</v>
      </c>
      <c r="D170" t="s">
        <v>6157</v>
      </c>
      <c r="E170" s="2">
        <v>6</v>
      </c>
      <c r="F170" s="2" t="str">
        <f>_xlfn.XLOOKUP(C170, customers!$A:$A, customers!$B:$B, 0)</f>
        <v>Stanislaus Valsler</v>
      </c>
      <c r="G170" s="2" t="str">
        <f>IF(_xlfn.XLOOKUP(C170, customers!$A:$A, customers!$C:$C, "")="", "", _xlfn.XLOOKUP(C170, customers!$A:$A, customers!$C:$C, ""))</f>
        <v/>
      </c>
      <c r="H170" s="2" t="str">
        <f>_xlfn.XLOOKUP(C170, customers!$A:$A, customers!$G:$G, 0)</f>
        <v>Ireland</v>
      </c>
      <c r="I170" t="str">
        <f>INDEX(products!$A:$G, MATCH(ORDERS!$D170, products!$A:$A, 0), MATCH(ORDERS!I$1, products!$A$1:$G$1, 0))</f>
        <v>Ara</v>
      </c>
      <c r="J170" t="str">
        <f>INDEX(products!$A:$G, MATCH(ORDERS!$D170, products!$A:$A, 0), MATCH(ORDERS!J$1, products!$A$1:$G$1, 0))</f>
        <v>M</v>
      </c>
      <c r="K170" s="6">
        <f>INDEX(products!$A:$G, MATCH(ORDERS!$D170, products!$A:$A, 0), MATCH(ORDERS!K$1, products!$A$1:$G$1, 0))</f>
        <v>0.5</v>
      </c>
      <c r="L170" s="8">
        <f>INDEX(products!$A:$G, MATCH(ORDERS!$D170, products!$A:$A, 0), MATCH(ORDERS!L$1, products!$A$1:$G$1, 0))</f>
        <v>6.75</v>
      </c>
      <c r="M170" s="8">
        <f t="shared" si="2"/>
        <v>40.5</v>
      </c>
      <c r="N170" t="str" cm="1">
        <f t="array" ref="N170">_xlfn.IFS(I170="Rob", "Robusta", I170="Exc", "Excelsa", I170="Ara", "Arabica", I170="Lib", "Liberica")</f>
        <v>Arabica</v>
      </c>
      <c r="O170" t="str" cm="1">
        <f t="array" ref="O170">_xlfn.IFS(J170="M", "Medium", J170="L", "Light", J170="D", "Dark")</f>
        <v>Medium</v>
      </c>
    </row>
    <row r="171" spans="1:15" x14ac:dyDescent="0.3">
      <c r="A171" s="2" t="s">
        <v>1441</v>
      </c>
      <c r="B171" s="5">
        <v>44643</v>
      </c>
      <c r="C171" s="2" t="s">
        <v>1442</v>
      </c>
      <c r="D171" t="s">
        <v>6177</v>
      </c>
      <c r="E171" s="2">
        <v>2</v>
      </c>
      <c r="F171" s="2" t="str">
        <f>_xlfn.XLOOKUP(C171, customers!$A:$A, customers!$B:$B, 0)</f>
        <v>Felita Dauney</v>
      </c>
      <c r="G171" s="2" t="str">
        <f>IF(_xlfn.XLOOKUP(C171, customers!$A:$A, customers!$C:$C, "")="", "", _xlfn.XLOOKUP(C171, customers!$A:$A, customers!$C:$C, ""))</f>
        <v>fdauney4p@sphinn.com</v>
      </c>
      <c r="H171" s="2" t="str">
        <f>_xlfn.XLOOKUP(C171, customers!$A:$A, customers!$G:$G, 0)</f>
        <v>Ireland</v>
      </c>
      <c r="I171" t="str">
        <f>INDEX(products!$A:$G, MATCH(ORDERS!$D171, products!$A:$A, 0), MATCH(ORDERS!I$1, products!$A$1:$G$1, 0))</f>
        <v>Rob</v>
      </c>
      <c r="J171" t="str">
        <f>INDEX(products!$A:$G, MATCH(ORDERS!$D171, products!$A:$A, 0), MATCH(ORDERS!J$1, products!$A$1:$G$1, 0))</f>
        <v>D</v>
      </c>
      <c r="K171" s="6">
        <f>INDEX(products!$A:$G, MATCH(ORDERS!$D171, products!$A:$A, 0), MATCH(ORDERS!K$1, products!$A$1:$G$1, 0))</f>
        <v>1</v>
      </c>
      <c r="L171" s="8">
        <f>INDEX(products!$A:$G, MATCH(ORDERS!$D171, products!$A:$A, 0), MATCH(ORDERS!L$1, products!$A$1:$G$1, 0))</f>
        <v>8.9499999999999993</v>
      </c>
      <c r="M171" s="8">
        <f t="shared" si="2"/>
        <v>17.899999999999999</v>
      </c>
      <c r="N171" t="str" cm="1">
        <f t="array" ref="N171">_xlfn.IFS(I171="Rob", "Robusta", I171="Exc", "Excelsa", I171="Ara", "Arabica", I171="Lib", "Liberica")</f>
        <v>Robusta</v>
      </c>
      <c r="O171" t="str" cm="1">
        <f t="array" ref="O171">_xlfn.IFS(J171="M", "Medium", J171="L", "Light", J171="D", "Dark")</f>
        <v>Dark</v>
      </c>
    </row>
    <row r="172" spans="1:15" x14ac:dyDescent="0.3">
      <c r="A172" s="2" t="s">
        <v>1448</v>
      </c>
      <c r="B172" s="5">
        <v>44476</v>
      </c>
      <c r="C172" s="2" t="s">
        <v>1449</v>
      </c>
      <c r="D172" t="s">
        <v>6148</v>
      </c>
      <c r="E172" s="2">
        <v>2</v>
      </c>
      <c r="F172" s="2" t="str">
        <f>_xlfn.XLOOKUP(C172, customers!$A:$A, customers!$B:$B, 0)</f>
        <v>Serena Earley</v>
      </c>
      <c r="G172" s="2" t="str">
        <f>IF(_xlfn.XLOOKUP(C172, customers!$A:$A, customers!$C:$C, "")="", "", _xlfn.XLOOKUP(C172, customers!$A:$A, customers!$C:$C, ""))</f>
        <v>searley4q@youku.com</v>
      </c>
      <c r="H172" s="2" t="str">
        <f>_xlfn.XLOOKUP(C172, customers!$A:$A, customers!$G:$G, 0)</f>
        <v>United Kingdom</v>
      </c>
      <c r="I172" t="str">
        <f>INDEX(products!$A:$G, MATCH(ORDERS!$D172, products!$A:$A, 0), MATCH(ORDERS!I$1, products!$A$1:$G$1, 0))</f>
        <v>Exc</v>
      </c>
      <c r="J172" t="str">
        <f>INDEX(products!$A:$G, MATCH(ORDERS!$D172, products!$A:$A, 0), MATCH(ORDERS!J$1, products!$A$1:$G$1, 0))</f>
        <v>L</v>
      </c>
      <c r="K172" s="6">
        <f>INDEX(products!$A:$G, MATCH(ORDERS!$D172, products!$A:$A, 0), MATCH(ORDERS!K$1, products!$A$1:$G$1, 0))</f>
        <v>2.5</v>
      </c>
      <c r="L172" s="8">
        <f>INDEX(products!$A:$G, MATCH(ORDERS!$D172, products!$A:$A, 0), MATCH(ORDERS!L$1, products!$A$1:$G$1, 0))</f>
        <v>34.154999999999994</v>
      </c>
      <c r="M172" s="8">
        <f t="shared" si="2"/>
        <v>68.309999999999988</v>
      </c>
      <c r="N172" t="str" cm="1">
        <f t="array" ref="N172">_xlfn.IFS(I172="Rob", "Robusta", I172="Exc", "Excelsa", I172="Ara", "Arabica", I172="Lib", "Liberica")</f>
        <v>Excelsa</v>
      </c>
      <c r="O172" t="str" cm="1">
        <f t="array" ref="O172">_xlfn.IFS(J172="M", "Medium", J172="L", "Light", J172="D", "Dark")</f>
        <v>Light</v>
      </c>
    </row>
    <row r="173" spans="1:15" x14ac:dyDescent="0.3">
      <c r="A173" s="2" t="s">
        <v>1453</v>
      </c>
      <c r="B173" s="5">
        <v>43544</v>
      </c>
      <c r="C173" s="2" t="s">
        <v>1454</v>
      </c>
      <c r="D173" t="s">
        <v>6166</v>
      </c>
      <c r="E173" s="2">
        <v>2</v>
      </c>
      <c r="F173" s="2" t="str">
        <f>_xlfn.XLOOKUP(C173, customers!$A:$A, customers!$B:$B, 0)</f>
        <v>Minny Chamberlayne</v>
      </c>
      <c r="G173" s="2" t="str">
        <f>IF(_xlfn.XLOOKUP(C173, customers!$A:$A, customers!$C:$C, "")="", "", _xlfn.XLOOKUP(C173, customers!$A:$A, customers!$C:$C, ""))</f>
        <v>mchamberlayne4r@bigcartel.com</v>
      </c>
      <c r="H173" s="2" t="str">
        <f>_xlfn.XLOOKUP(C173, customers!$A:$A, customers!$G:$G, 0)</f>
        <v>United States</v>
      </c>
      <c r="I173" t="str">
        <f>INDEX(products!$A:$G, MATCH(ORDERS!$D173, products!$A:$A, 0), MATCH(ORDERS!I$1, products!$A$1:$G$1, 0))</f>
        <v>Exc</v>
      </c>
      <c r="J173" t="str">
        <f>INDEX(products!$A:$G, MATCH(ORDERS!$D173, products!$A:$A, 0), MATCH(ORDERS!J$1, products!$A$1:$G$1, 0))</f>
        <v>M</v>
      </c>
      <c r="K173" s="6">
        <f>INDEX(products!$A:$G, MATCH(ORDERS!$D173, products!$A:$A, 0), MATCH(ORDERS!K$1, products!$A$1:$G$1, 0))</f>
        <v>2.5</v>
      </c>
      <c r="L173" s="8">
        <f>INDEX(products!$A:$G, MATCH(ORDERS!$D173, products!$A:$A, 0), MATCH(ORDERS!L$1, products!$A$1:$G$1, 0))</f>
        <v>31.624999999999996</v>
      </c>
      <c r="M173" s="8">
        <f t="shared" si="2"/>
        <v>63.249999999999993</v>
      </c>
      <c r="N173" t="str" cm="1">
        <f t="array" ref="N173">_xlfn.IFS(I173="Rob", "Robusta", I173="Exc", "Excelsa", I173="Ara", "Arabica", I173="Lib", "Liberica")</f>
        <v>Excelsa</v>
      </c>
      <c r="O173" t="str" cm="1">
        <f t="array" ref="O173">_xlfn.IFS(J173="M", "Medium", J173="L", "Light", J173="D", "Dark")</f>
        <v>Medium</v>
      </c>
    </row>
    <row r="174" spans="1:15" x14ac:dyDescent="0.3">
      <c r="A174" s="2" t="s">
        <v>1459</v>
      </c>
      <c r="B174" s="5">
        <v>44545</v>
      </c>
      <c r="C174" s="2" t="s">
        <v>1460</v>
      </c>
      <c r="D174" t="s">
        <v>6144</v>
      </c>
      <c r="E174" s="2">
        <v>3</v>
      </c>
      <c r="F174" s="2" t="str">
        <f>_xlfn.XLOOKUP(C174, customers!$A:$A, customers!$B:$B, 0)</f>
        <v>Bartholemy Flaherty</v>
      </c>
      <c r="G174" s="2" t="str">
        <f>IF(_xlfn.XLOOKUP(C174, customers!$A:$A, customers!$C:$C, "")="", "", _xlfn.XLOOKUP(C174, customers!$A:$A, customers!$C:$C, ""))</f>
        <v>bflaherty4s@moonfruit.com</v>
      </c>
      <c r="H174" s="2" t="str">
        <f>_xlfn.XLOOKUP(C174, customers!$A:$A, customers!$G:$G, 0)</f>
        <v>Ireland</v>
      </c>
      <c r="I174" t="str">
        <f>INDEX(products!$A:$G, MATCH(ORDERS!$D174, products!$A:$A, 0), MATCH(ORDERS!I$1, products!$A$1:$G$1, 0))</f>
        <v>Exc</v>
      </c>
      <c r="J174" t="str">
        <f>INDEX(products!$A:$G, MATCH(ORDERS!$D174, products!$A:$A, 0), MATCH(ORDERS!J$1, products!$A$1:$G$1, 0))</f>
        <v>D</v>
      </c>
      <c r="K174" s="6">
        <f>INDEX(products!$A:$G, MATCH(ORDERS!$D174, products!$A:$A, 0), MATCH(ORDERS!K$1, products!$A$1:$G$1, 0))</f>
        <v>0.5</v>
      </c>
      <c r="L174" s="8">
        <f>INDEX(products!$A:$G, MATCH(ORDERS!$D174, products!$A:$A, 0), MATCH(ORDERS!L$1, products!$A$1:$G$1, 0))</f>
        <v>7.29</v>
      </c>
      <c r="M174" s="8">
        <f t="shared" si="2"/>
        <v>21.87</v>
      </c>
      <c r="N174" t="str" cm="1">
        <f t="array" ref="N174">_xlfn.IFS(I174="Rob", "Robusta", I174="Exc", "Excelsa", I174="Ara", "Arabica", I174="Lib", "Liberica")</f>
        <v>Excelsa</v>
      </c>
      <c r="O174" t="str" cm="1">
        <f t="array" ref="O174">_xlfn.IFS(J174="M", "Medium", J174="L", "Light", J174="D", "Dark")</f>
        <v>Dark</v>
      </c>
    </row>
    <row r="175" spans="1:15" x14ac:dyDescent="0.3">
      <c r="A175" s="2" t="s">
        <v>1464</v>
      </c>
      <c r="B175" s="5">
        <v>44720</v>
      </c>
      <c r="C175" s="2" t="s">
        <v>1465</v>
      </c>
      <c r="D175" t="s">
        <v>6151</v>
      </c>
      <c r="E175" s="2">
        <v>4</v>
      </c>
      <c r="F175" s="2" t="str">
        <f>_xlfn.XLOOKUP(C175, customers!$A:$A, customers!$B:$B, 0)</f>
        <v>Oran Colbeck</v>
      </c>
      <c r="G175" s="2" t="str">
        <f>IF(_xlfn.XLOOKUP(C175, customers!$A:$A, customers!$C:$C, "")="", "", _xlfn.XLOOKUP(C175, customers!$A:$A, customers!$C:$C, ""))</f>
        <v>ocolbeck4t@sina.com.cn</v>
      </c>
      <c r="H175" s="2" t="str">
        <f>_xlfn.XLOOKUP(C175, customers!$A:$A, customers!$G:$G, 0)</f>
        <v>United States</v>
      </c>
      <c r="I175" t="str">
        <f>INDEX(products!$A:$G, MATCH(ORDERS!$D175, products!$A:$A, 0), MATCH(ORDERS!I$1, products!$A$1:$G$1, 0))</f>
        <v>Rob</v>
      </c>
      <c r="J175" t="str">
        <f>INDEX(products!$A:$G, MATCH(ORDERS!$D175, products!$A:$A, 0), MATCH(ORDERS!J$1, products!$A$1:$G$1, 0))</f>
        <v>M</v>
      </c>
      <c r="K175" s="6">
        <f>INDEX(products!$A:$G, MATCH(ORDERS!$D175, products!$A:$A, 0), MATCH(ORDERS!K$1, products!$A$1:$G$1, 0))</f>
        <v>2.5</v>
      </c>
      <c r="L175" s="8">
        <f>INDEX(products!$A:$G, MATCH(ORDERS!$D175, products!$A:$A, 0), MATCH(ORDERS!L$1, products!$A$1:$G$1, 0))</f>
        <v>22.884999999999998</v>
      </c>
      <c r="M175" s="8">
        <f t="shared" si="2"/>
        <v>91.539999999999992</v>
      </c>
      <c r="N175" t="str" cm="1">
        <f t="array" ref="N175">_xlfn.IFS(I175="Rob", "Robusta", I175="Exc", "Excelsa", I175="Ara", "Arabica", I175="Lib", "Liberica")</f>
        <v>Robusta</v>
      </c>
      <c r="O175" t="str" cm="1">
        <f t="array" ref="O175">_xlfn.IFS(J175="M", "Medium", J175="L", "Light", J175="D", "Dark")</f>
        <v>Medium</v>
      </c>
    </row>
    <row r="176" spans="1:15" x14ac:dyDescent="0.3">
      <c r="A176" s="2" t="s">
        <v>1470</v>
      </c>
      <c r="B176" s="5">
        <v>43813</v>
      </c>
      <c r="C176" s="2" t="s">
        <v>1471</v>
      </c>
      <c r="D176" t="s">
        <v>6148</v>
      </c>
      <c r="E176" s="2">
        <v>6</v>
      </c>
      <c r="F176" s="2" t="str">
        <f>_xlfn.XLOOKUP(C176, customers!$A:$A, customers!$B:$B, 0)</f>
        <v>Elysee Sketch</v>
      </c>
      <c r="G176" s="2" t="str">
        <f>IF(_xlfn.XLOOKUP(C176, customers!$A:$A, customers!$C:$C, "")="", "", _xlfn.XLOOKUP(C176, customers!$A:$A, customers!$C:$C, ""))</f>
        <v/>
      </c>
      <c r="H176" s="2" t="str">
        <f>_xlfn.XLOOKUP(C176, customers!$A:$A, customers!$G:$G, 0)</f>
        <v>United States</v>
      </c>
      <c r="I176" t="str">
        <f>INDEX(products!$A:$G, MATCH(ORDERS!$D176, products!$A:$A, 0), MATCH(ORDERS!I$1, products!$A$1:$G$1, 0))</f>
        <v>Exc</v>
      </c>
      <c r="J176" t="str">
        <f>INDEX(products!$A:$G, MATCH(ORDERS!$D176, products!$A:$A, 0), MATCH(ORDERS!J$1, products!$A$1:$G$1, 0))</f>
        <v>L</v>
      </c>
      <c r="K176" s="6">
        <f>INDEX(products!$A:$G, MATCH(ORDERS!$D176, products!$A:$A, 0), MATCH(ORDERS!K$1, products!$A$1:$G$1, 0))</f>
        <v>2.5</v>
      </c>
      <c r="L176" s="8">
        <f>INDEX(products!$A:$G, MATCH(ORDERS!$D176, products!$A:$A, 0), MATCH(ORDERS!L$1, products!$A$1:$G$1, 0))</f>
        <v>34.154999999999994</v>
      </c>
      <c r="M176" s="8">
        <f t="shared" si="2"/>
        <v>204.92999999999995</v>
      </c>
      <c r="N176" t="str" cm="1">
        <f t="array" ref="N176">_xlfn.IFS(I176="Rob", "Robusta", I176="Exc", "Excelsa", I176="Ara", "Arabica", I176="Lib", "Liberica")</f>
        <v>Excelsa</v>
      </c>
      <c r="O176" t="str" cm="1">
        <f t="array" ref="O176">_xlfn.IFS(J176="M", "Medium", J176="L", "Light", J176="D", "Dark")</f>
        <v>Light</v>
      </c>
    </row>
    <row r="177" spans="1:15" x14ac:dyDescent="0.3">
      <c r="A177" s="2" t="s">
        <v>1475</v>
      </c>
      <c r="B177" s="5">
        <v>44296</v>
      </c>
      <c r="C177" s="2" t="s">
        <v>1476</v>
      </c>
      <c r="D177" t="s">
        <v>6166</v>
      </c>
      <c r="E177" s="2">
        <v>2</v>
      </c>
      <c r="F177" s="2" t="str">
        <f>_xlfn.XLOOKUP(C177, customers!$A:$A, customers!$B:$B, 0)</f>
        <v>Ethelda Hobbing</v>
      </c>
      <c r="G177" s="2" t="str">
        <f>IF(_xlfn.XLOOKUP(C177, customers!$A:$A, customers!$C:$C, "")="", "", _xlfn.XLOOKUP(C177, customers!$A:$A, customers!$C:$C, ""))</f>
        <v>ehobbing4v@nsw.gov.au</v>
      </c>
      <c r="H177" s="2" t="str">
        <f>_xlfn.XLOOKUP(C177, customers!$A:$A, customers!$G:$G, 0)</f>
        <v>United States</v>
      </c>
      <c r="I177" t="str">
        <f>INDEX(products!$A:$G, MATCH(ORDERS!$D177, products!$A:$A, 0), MATCH(ORDERS!I$1, products!$A$1:$G$1, 0))</f>
        <v>Exc</v>
      </c>
      <c r="J177" t="str">
        <f>INDEX(products!$A:$G, MATCH(ORDERS!$D177, products!$A:$A, 0), MATCH(ORDERS!J$1, products!$A$1:$G$1, 0))</f>
        <v>M</v>
      </c>
      <c r="K177" s="6">
        <f>INDEX(products!$A:$G, MATCH(ORDERS!$D177, products!$A:$A, 0), MATCH(ORDERS!K$1, products!$A$1:$G$1, 0))</f>
        <v>2.5</v>
      </c>
      <c r="L177" s="8">
        <f>INDEX(products!$A:$G, MATCH(ORDERS!$D177, products!$A:$A, 0), MATCH(ORDERS!L$1, products!$A$1:$G$1, 0))</f>
        <v>31.624999999999996</v>
      </c>
      <c r="M177" s="8">
        <f t="shared" si="2"/>
        <v>63.249999999999993</v>
      </c>
      <c r="N177" t="str" cm="1">
        <f t="array" ref="N177">_xlfn.IFS(I177="Rob", "Robusta", I177="Exc", "Excelsa", I177="Ara", "Arabica", I177="Lib", "Liberica")</f>
        <v>Excelsa</v>
      </c>
      <c r="O177" t="str" cm="1">
        <f t="array" ref="O177">_xlfn.IFS(J177="M", "Medium", J177="L", "Light", J177="D", "Dark")</f>
        <v>Medium</v>
      </c>
    </row>
    <row r="178" spans="1:15" x14ac:dyDescent="0.3">
      <c r="A178" s="2" t="s">
        <v>1481</v>
      </c>
      <c r="B178" s="5">
        <v>43900</v>
      </c>
      <c r="C178" s="2" t="s">
        <v>1482</v>
      </c>
      <c r="D178" t="s">
        <v>6148</v>
      </c>
      <c r="E178" s="2">
        <v>1</v>
      </c>
      <c r="F178" s="2" t="str">
        <f>_xlfn.XLOOKUP(C178, customers!$A:$A, customers!$B:$B, 0)</f>
        <v>Odille Thynne</v>
      </c>
      <c r="G178" s="2" t="str">
        <f>IF(_xlfn.XLOOKUP(C178, customers!$A:$A, customers!$C:$C, "")="", "", _xlfn.XLOOKUP(C178, customers!$A:$A, customers!$C:$C, ""))</f>
        <v>othynne4w@auda.org.au</v>
      </c>
      <c r="H178" s="2" t="str">
        <f>_xlfn.XLOOKUP(C178, customers!$A:$A, customers!$G:$G, 0)</f>
        <v>United States</v>
      </c>
      <c r="I178" t="str">
        <f>INDEX(products!$A:$G, MATCH(ORDERS!$D178, products!$A:$A, 0), MATCH(ORDERS!I$1, products!$A$1:$G$1, 0))</f>
        <v>Exc</v>
      </c>
      <c r="J178" t="str">
        <f>INDEX(products!$A:$G, MATCH(ORDERS!$D178, products!$A:$A, 0), MATCH(ORDERS!J$1, products!$A$1:$G$1, 0))</f>
        <v>L</v>
      </c>
      <c r="K178" s="6">
        <f>INDEX(products!$A:$G, MATCH(ORDERS!$D178, products!$A:$A, 0), MATCH(ORDERS!K$1, products!$A$1:$G$1, 0))</f>
        <v>2.5</v>
      </c>
      <c r="L178" s="8">
        <f>INDEX(products!$A:$G, MATCH(ORDERS!$D178, products!$A:$A, 0), MATCH(ORDERS!L$1, products!$A$1:$G$1, 0))</f>
        <v>34.154999999999994</v>
      </c>
      <c r="M178" s="8">
        <f t="shared" si="2"/>
        <v>34.154999999999994</v>
      </c>
      <c r="N178" t="str" cm="1">
        <f t="array" ref="N178">_xlfn.IFS(I178="Rob", "Robusta", I178="Exc", "Excelsa", I178="Ara", "Arabica", I178="Lib", "Liberica")</f>
        <v>Excelsa</v>
      </c>
      <c r="O178" t="str" cm="1">
        <f t="array" ref="O178">_xlfn.IFS(J178="M", "Medium", J178="L", "Light", J178="D", "Dark")</f>
        <v>Light</v>
      </c>
    </row>
    <row r="179" spans="1:15" x14ac:dyDescent="0.3">
      <c r="A179" s="2" t="s">
        <v>1487</v>
      </c>
      <c r="B179" s="5">
        <v>44120</v>
      </c>
      <c r="C179" s="2" t="s">
        <v>1488</v>
      </c>
      <c r="D179" t="s">
        <v>6142</v>
      </c>
      <c r="E179" s="2">
        <v>4</v>
      </c>
      <c r="F179" s="2" t="str">
        <f>_xlfn.XLOOKUP(C179, customers!$A:$A, customers!$B:$B, 0)</f>
        <v>Emlynne Heining</v>
      </c>
      <c r="G179" s="2" t="str">
        <f>IF(_xlfn.XLOOKUP(C179, customers!$A:$A, customers!$C:$C, "")="", "", _xlfn.XLOOKUP(C179, customers!$A:$A, customers!$C:$C, ""))</f>
        <v>eheining4x@flickr.com</v>
      </c>
      <c r="H179" s="2" t="str">
        <f>_xlfn.XLOOKUP(C179, customers!$A:$A, customers!$G:$G, 0)</f>
        <v>United States</v>
      </c>
      <c r="I179" t="str">
        <f>INDEX(products!$A:$G, MATCH(ORDERS!$D179, products!$A:$A, 0), MATCH(ORDERS!I$1, products!$A$1:$G$1, 0))</f>
        <v>Rob</v>
      </c>
      <c r="J179" t="str">
        <f>INDEX(products!$A:$G, MATCH(ORDERS!$D179, products!$A:$A, 0), MATCH(ORDERS!J$1, products!$A$1:$G$1, 0))</f>
        <v>L</v>
      </c>
      <c r="K179" s="6">
        <f>INDEX(products!$A:$G, MATCH(ORDERS!$D179, products!$A:$A, 0), MATCH(ORDERS!K$1, products!$A$1:$G$1, 0))</f>
        <v>2.5</v>
      </c>
      <c r="L179" s="8">
        <f>INDEX(products!$A:$G, MATCH(ORDERS!$D179, products!$A:$A, 0), MATCH(ORDERS!L$1, products!$A$1:$G$1, 0))</f>
        <v>27.484999999999996</v>
      </c>
      <c r="M179" s="8">
        <f t="shared" si="2"/>
        <v>109.93999999999998</v>
      </c>
      <c r="N179" t="str" cm="1">
        <f t="array" ref="N179">_xlfn.IFS(I179="Rob", "Robusta", I179="Exc", "Excelsa", I179="Ara", "Arabica", I179="Lib", "Liberica")</f>
        <v>Robusta</v>
      </c>
      <c r="O179" t="str" cm="1">
        <f t="array" ref="O179">_xlfn.IFS(J179="M", "Medium", J179="L", "Light", J179="D", "Dark")</f>
        <v>Light</v>
      </c>
    </row>
    <row r="180" spans="1:15" x14ac:dyDescent="0.3">
      <c r="A180" s="2" t="s">
        <v>1492</v>
      </c>
      <c r="B180" s="5">
        <v>43746</v>
      </c>
      <c r="C180" s="2" t="s">
        <v>1493</v>
      </c>
      <c r="D180" t="s">
        <v>6140</v>
      </c>
      <c r="E180" s="2">
        <v>2</v>
      </c>
      <c r="F180" s="2" t="str">
        <f>_xlfn.XLOOKUP(C180, customers!$A:$A, customers!$B:$B, 0)</f>
        <v>Katerina Melloi</v>
      </c>
      <c r="G180" s="2" t="str">
        <f>IF(_xlfn.XLOOKUP(C180, customers!$A:$A, customers!$C:$C, "")="", "", _xlfn.XLOOKUP(C180, customers!$A:$A, customers!$C:$C, ""))</f>
        <v>kmelloi4y@imdb.com</v>
      </c>
      <c r="H180" s="2" t="str">
        <f>_xlfn.XLOOKUP(C180, customers!$A:$A, customers!$G:$G, 0)</f>
        <v>United States</v>
      </c>
      <c r="I180" t="str">
        <f>INDEX(products!$A:$G, MATCH(ORDERS!$D180, products!$A:$A, 0), MATCH(ORDERS!I$1, products!$A$1:$G$1, 0))</f>
        <v>Ara</v>
      </c>
      <c r="J180" t="str">
        <f>INDEX(products!$A:$G, MATCH(ORDERS!$D180, products!$A:$A, 0), MATCH(ORDERS!J$1, products!$A$1:$G$1, 0))</f>
        <v>L</v>
      </c>
      <c r="K180" s="6">
        <f>INDEX(products!$A:$G, MATCH(ORDERS!$D180, products!$A:$A, 0), MATCH(ORDERS!K$1, products!$A$1:$G$1, 0))</f>
        <v>1</v>
      </c>
      <c r="L180" s="8">
        <f>INDEX(products!$A:$G, MATCH(ORDERS!$D180, products!$A:$A, 0), MATCH(ORDERS!L$1, products!$A$1:$G$1, 0))</f>
        <v>12.95</v>
      </c>
      <c r="M180" s="8">
        <f t="shared" si="2"/>
        <v>25.9</v>
      </c>
      <c r="N180" t="str" cm="1">
        <f t="array" ref="N180">_xlfn.IFS(I180="Rob", "Robusta", I180="Exc", "Excelsa", I180="Ara", "Arabica", I180="Lib", "Liberica")</f>
        <v>Arabica</v>
      </c>
      <c r="O180" t="str" cm="1">
        <f t="array" ref="O180">_xlfn.IFS(J180="M", "Medium", J180="L", "Light", J180="D", "Dark")</f>
        <v>Light</v>
      </c>
    </row>
    <row r="181" spans="1:15" x14ac:dyDescent="0.3">
      <c r="A181" s="2" t="s">
        <v>1498</v>
      </c>
      <c r="B181" s="5">
        <v>43830</v>
      </c>
      <c r="C181" s="2" t="s">
        <v>1499</v>
      </c>
      <c r="D181" t="s">
        <v>6154</v>
      </c>
      <c r="E181" s="2">
        <v>1</v>
      </c>
      <c r="F181" s="2" t="str">
        <f>_xlfn.XLOOKUP(C181, customers!$A:$A, customers!$B:$B, 0)</f>
        <v>Tiffany Scardafield</v>
      </c>
      <c r="G181" s="2" t="str">
        <f>IF(_xlfn.XLOOKUP(C181, customers!$A:$A, customers!$C:$C, "")="", "", _xlfn.XLOOKUP(C181, customers!$A:$A, customers!$C:$C, ""))</f>
        <v/>
      </c>
      <c r="H181" s="2" t="str">
        <f>_xlfn.XLOOKUP(C181, customers!$A:$A, customers!$G:$G, 0)</f>
        <v>Ireland</v>
      </c>
      <c r="I181" t="str">
        <f>INDEX(products!$A:$G, MATCH(ORDERS!$D181, products!$A:$A, 0), MATCH(ORDERS!I$1, products!$A$1:$G$1, 0))</f>
        <v>Ara</v>
      </c>
      <c r="J181" t="str">
        <f>INDEX(products!$A:$G, MATCH(ORDERS!$D181, products!$A:$A, 0), MATCH(ORDERS!J$1, products!$A$1:$G$1, 0))</f>
        <v>D</v>
      </c>
      <c r="K181" s="6">
        <f>INDEX(products!$A:$G, MATCH(ORDERS!$D181, products!$A:$A, 0), MATCH(ORDERS!K$1, products!$A$1:$G$1, 0))</f>
        <v>0.2</v>
      </c>
      <c r="L181" s="8">
        <f>INDEX(products!$A:$G, MATCH(ORDERS!$D181, products!$A:$A, 0), MATCH(ORDERS!L$1, products!$A$1:$G$1, 0))</f>
        <v>2.9849999999999999</v>
      </c>
      <c r="M181" s="8">
        <f t="shared" si="2"/>
        <v>2.9849999999999999</v>
      </c>
      <c r="N181" t="str" cm="1">
        <f t="array" ref="N181">_xlfn.IFS(I181="Rob", "Robusta", I181="Exc", "Excelsa", I181="Ara", "Arabica", I181="Lib", "Liberica")</f>
        <v>Arabica</v>
      </c>
      <c r="O181" t="str" cm="1">
        <f t="array" ref="O181">_xlfn.IFS(J181="M", "Medium", J181="L", "Light", J181="D", "Dark")</f>
        <v>Dark</v>
      </c>
    </row>
    <row r="182" spans="1:15" x14ac:dyDescent="0.3">
      <c r="A182" s="2" t="s">
        <v>1503</v>
      </c>
      <c r="B182" s="5">
        <v>43910</v>
      </c>
      <c r="C182" s="2" t="s">
        <v>1504</v>
      </c>
      <c r="D182" t="s">
        <v>6184</v>
      </c>
      <c r="E182" s="2">
        <v>5</v>
      </c>
      <c r="F182" s="2" t="str">
        <f>_xlfn.XLOOKUP(C182, customers!$A:$A, customers!$B:$B, 0)</f>
        <v>Abrahan Mussen</v>
      </c>
      <c r="G182" s="2" t="str">
        <f>IF(_xlfn.XLOOKUP(C182, customers!$A:$A, customers!$C:$C, "")="", "", _xlfn.XLOOKUP(C182, customers!$A:$A, customers!$C:$C, ""))</f>
        <v>amussen50@51.la</v>
      </c>
      <c r="H182" s="2" t="str">
        <f>_xlfn.XLOOKUP(C182, customers!$A:$A, customers!$G:$G, 0)</f>
        <v>United States</v>
      </c>
      <c r="I182" t="str">
        <f>INDEX(products!$A:$G, MATCH(ORDERS!$D182, products!$A:$A, 0), MATCH(ORDERS!I$1, products!$A$1:$G$1, 0))</f>
        <v>Exc</v>
      </c>
      <c r="J182" t="str">
        <f>INDEX(products!$A:$G, MATCH(ORDERS!$D182, products!$A:$A, 0), MATCH(ORDERS!J$1, products!$A$1:$G$1, 0))</f>
        <v>L</v>
      </c>
      <c r="K182" s="6">
        <f>INDEX(products!$A:$G, MATCH(ORDERS!$D182, products!$A:$A, 0), MATCH(ORDERS!K$1, products!$A$1:$G$1, 0))</f>
        <v>0.2</v>
      </c>
      <c r="L182" s="8">
        <f>INDEX(products!$A:$G, MATCH(ORDERS!$D182, products!$A:$A, 0), MATCH(ORDERS!L$1, products!$A$1:$G$1, 0))</f>
        <v>4.4550000000000001</v>
      </c>
      <c r="M182" s="8">
        <f t="shared" si="2"/>
        <v>22.274999999999999</v>
      </c>
      <c r="N182" t="str" cm="1">
        <f t="array" ref="N182">_xlfn.IFS(I182="Rob", "Robusta", I182="Exc", "Excelsa", I182="Ara", "Arabica", I182="Lib", "Liberica")</f>
        <v>Excelsa</v>
      </c>
      <c r="O182" t="str" cm="1">
        <f t="array" ref="O182">_xlfn.IFS(J182="M", "Medium", J182="L", "Light", J182="D", "Dark")</f>
        <v>Light</v>
      </c>
    </row>
    <row r="183" spans="1:15" x14ac:dyDescent="0.3">
      <c r="A183" s="2" t="s">
        <v>1503</v>
      </c>
      <c r="B183" s="5">
        <v>43910</v>
      </c>
      <c r="C183" s="2" t="s">
        <v>1504</v>
      </c>
      <c r="D183" t="s">
        <v>6158</v>
      </c>
      <c r="E183" s="2">
        <v>5</v>
      </c>
      <c r="F183" s="2" t="str">
        <f>_xlfn.XLOOKUP(C183, customers!$A:$A, customers!$B:$B, 0)</f>
        <v>Abrahan Mussen</v>
      </c>
      <c r="G183" s="2" t="str">
        <f>IF(_xlfn.XLOOKUP(C183, customers!$A:$A, customers!$C:$C, "")="", "", _xlfn.XLOOKUP(C183, customers!$A:$A, customers!$C:$C, ""))</f>
        <v>amussen50@51.la</v>
      </c>
      <c r="H183" s="2" t="str">
        <f>_xlfn.XLOOKUP(C183, customers!$A:$A, customers!$G:$G, 0)</f>
        <v>United States</v>
      </c>
      <c r="I183" t="str">
        <f>INDEX(products!$A:$G, MATCH(ORDERS!$D183, products!$A:$A, 0), MATCH(ORDERS!I$1, products!$A$1:$G$1, 0))</f>
        <v>Ara</v>
      </c>
      <c r="J183" t="str">
        <f>INDEX(products!$A:$G, MATCH(ORDERS!$D183, products!$A:$A, 0), MATCH(ORDERS!J$1, products!$A$1:$G$1, 0))</f>
        <v>D</v>
      </c>
      <c r="K183" s="6">
        <f>INDEX(products!$A:$G, MATCH(ORDERS!$D183, products!$A:$A, 0), MATCH(ORDERS!K$1, products!$A$1:$G$1, 0))</f>
        <v>0.5</v>
      </c>
      <c r="L183" s="8">
        <f>INDEX(products!$A:$G, MATCH(ORDERS!$D183, products!$A:$A, 0), MATCH(ORDERS!L$1, products!$A$1:$G$1, 0))</f>
        <v>5.97</v>
      </c>
      <c r="M183" s="8">
        <f t="shared" si="2"/>
        <v>29.849999999999998</v>
      </c>
      <c r="N183" t="str" cm="1">
        <f t="array" ref="N183">_xlfn.IFS(I183="Rob", "Robusta", I183="Exc", "Excelsa", I183="Ara", "Arabica", I183="Lib", "Liberica")</f>
        <v>Arabica</v>
      </c>
      <c r="O183" t="str" cm="1">
        <f t="array" ref="O183">_xlfn.IFS(J183="M", "Medium", J183="L", "Light", J183="D", "Dark")</f>
        <v>Dark</v>
      </c>
    </row>
    <row r="184" spans="1:15" x14ac:dyDescent="0.3">
      <c r="A184" s="2" t="s">
        <v>1514</v>
      </c>
      <c r="B184" s="5">
        <v>44284</v>
      </c>
      <c r="C184" s="2" t="s">
        <v>1515</v>
      </c>
      <c r="D184" t="s">
        <v>6172</v>
      </c>
      <c r="E184" s="2">
        <v>6</v>
      </c>
      <c r="F184" s="2" t="str">
        <f>_xlfn.XLOOKUP(C184, customers!$A:$A, customers!$B:$B, 0)</f>
        <v>Anny Mundford</v>
      </c>
      <c r="G184" s="2" t="str">
        <f>IF(_xlfn.XLOOKUP(C184, customers!$A:$A, customers!$C:$C, "")="", "", _xlfn.XLOOKUP(C184, customers!$A:$A, customers!$C:$C, ""))</f>
        <v>amundford52@nbcnews.com</v>
      </c>
      <c r="H184" s="2" t="str">
        <f>_xlfn.XLOOKUP(C184, customers!$A:$A, customers!$G:$G, 0)</f>
        <v>United States</v>
      </c>
      <c r="I184" t="str">
        <f>INDEX(products!$A:$G, MATCH(ORDERS!$D184, products!$A:$A, 0), MATCH(ORDERS!I$1, products!$A$1:$G$1, 0))</f>
        <v>Rob</v>
      </c>
      <c r="J184" t="str">
        <f>INDEX(products!$A:$G, MATCH(ORDERS!$D184, products!$A:$A, 0), MATCH(ORDERS!J$1, products!$A$1:$G$1, 0))</f>
        <v>D</v>
      </c>
      <c r="K184" s="6">
        <f>INDEX(products!$A:$G, MATCH(ORDERS!$D184, products!$A:$A, 0), MATCH(ORDERS!K$1, products!$A$1:$G$1, 0))</f>
        <v>0.5</v>
      </c>
      <c r="L184" s="8">
        <f>INDEX(products!$A:$G, MATCH(ORDERS!$D184, products!$A:$A, 0), MATCH(ORDERS!L$1, products!$A$1:$G$1, 0))</f>
        <v>5.3699999999999992</v>
      </c>
      <c r="M184" s="8">
        <f t="shared" si="2"/>
        <v>32.22</v>
      </c>
      <c r="N184" t="str" cm="1">
        <f t="array" ref="N184">_xlfn.IFS(I184="Rob", "Robusta", I184="Exc", "Excelsa", I184="Ara", "Arabica", I184="Lib", "Liberica")</f>
        <v>Robusta</v>
      </c>
      <c r="O184" t="str" cm="1">
        <f t="array" ref="O184">_xlfn.IFS(J184="M", "Medium", J184="L", "Light", J184="D", "Dark")</f>
        <v>Dark</v>
      </c>
    </row>
    <row r="185" spans="1:15" x14ac:dyDescent="0.3">
      <c r="A185" s="2" t="s">
        <v>1520</v>
      </c>
      <c r="B185" s="5">
        <v>44512</v>
      </c>
      <c r="C185" s="2" t="s">
        <v>1521</v>
      </c>
      <c r="D185" t="s">
        <v>6156</v>
      </c>
      <c r="E185" s="2">
        <v>2</v>
      </c>
      <c r="F185" s="2" t="str">
        <f>_xlfn.XLOOKUP(C185, customers!$A:$A, customers!$B:$B, 0)</f>
        <v>Tory Walas</v>
      </c>
      <c r="G185" s="2" t="str">
        <f>IF(_xlfn.XLOOKUP(C185, customers!$A:$A, customers!$C:$C, "")="", "", _xlfn.XLOOKUP(C185, customers!$A:$A, customers!$C:$C, ""))</f>
        <v>twalas53@google.ca</v>
      </c>
      <c r="H185" s="2" t="str">
        <f>_xlfn.XLOOKUP(C185, customers!$A:$A, customers!$G:$G, 0)</f>
        <v>United States</v>
      </c>
      <c r="I185" t="str">
        <f>INDEX(products!$A:$G, MATCH(ORDERS!$D185, products!$A:$A, 0), MATCH(ORDERS!I$1, products!$A$1:$G$1, 0))</f>
        <v>Exc</v>
      </c>
      <c r="J185" t="str">
        <f>INDEX(products!$A:$G, MATCH(ORDERS!$D185, products!$A:$A, 0), MATCH(ORDERS!J$1, products!$A$1:$G$1, 0))</f>
        <v>M</v>
      </c>
      <c r="K185" s="6">
        <f>INDEX(products!$A:$G, MATCH(ORDERS!$D185, products!$A:$A, 0), MATCH(ORDERS!K$1, products!$A$1:$G$1, 0))</f>
        <v>0.2</v>
      </c>
      <c r="L185" s="8">
        <f>INDEX(products!$A:$G, MATCH(ORDERS!$D185, products!$A:$A, 0), MATCH(ORDERS!L$1, products!$A$1:$G$1, 0))</f>
        <v>4.125</v>
      </c>
      <c r="M185" s="8">
        <f t="shared" si="2"/>
        <v>8.25</v>
      </c>
      <c r="N185" t="str" cm="1">
        <f t="array" ref="N185">_xlfn.IFS(I185="Rob", "Robusta", I185="Exc", "Excelsa", I185="Ara", "Arabica", I185="Lib", "Liberica")</f>
        <v>Excelsa</v>
      </c>
      <c r="O185" t="str" cm="1">
        <f t="array" ref="O185">_xlfn.IFS(J185="M", "Medium", J185="L", "Light", J185="D", "Dark")</f>
        <v>Medium</v>
      </c>
    </row>
    <row r="186" spans="1:15" x14ac:dyDescent="0.3">
      <c r="A186" s="2" t="s">
        <v>1526</v>
      </c>
      <c r="B186" s="5">
        <v>44397</v>
      </c>
      <c r="C186" s="2" t="s">
        <v>1527</v>
      </c>
      <c r="D186" t="s">
        <v>6180</v>
      </c>
      <c r="E186" s="2">
        <v>4</v>
      </c>
      <c r="F186" s="2" t="str">
        <f>_xlfn.XLOOKUP(C186, customers!$A:$A, customers!$B:$B, 0)</f>
        <v>Isa Blazewicz</v>
      </c>
      <c r="G186" s="2" t="str">
        <f>IF(_xlfn.XLOOKUP(C186, customers!$A:$A, customers!$C:$C, "")="", "", _xlfn.XLOOKUP(C186, customers!$A:$A, customers!$C:$C, ""))</f>
        <v>iblazewicz54@thetimes.co.uk</v>
      </c>
      <c r="H186" s="2" t="str">
        <f>_xlfn.XLOOKUP(C186, customers!$A:$A, customers!$G:$G, 0)</f>
        <v>United States</v>
      </c>
      <c r="I186" t="str">
        <f>INDEX(products!$A:$G, MATCH(ORDERS!$D186, products!$A:$A, 0), MATCH(ORDERS!I$1, products!$A$1:$G$1, 0))</f>
        <v>Ara</v>
      </c>
      <c r="J186" t="str">
        <f>INDEX(products!$A:$G, MATCH(ORDERS!$D186, products!$A:$A, 0), MATCH(ORDERS!J$1, products!$A$1:$G$1, 0))</f>
        <v>L</v>
      </c>
      <c r="K186" s="6">
        <f>INDEX(products!$A:$G, MATCH(ORDERS!$D186, products!$A:$A, 0), MATCH(ORDERS!K$1, products!$A$1:$G$1, 0))</f>
        <v>0.5</v>
      </c>
      <c r="L186" s="8">
        <f>INDEX(products!$A:$G, MATCH(ORDERS!$D186, products!$A:$A, 0), MATCH(ORDERS!L$1, products!$A$1:$G$1, 0))</f>
        <v>7.77</v>
      </c>
      <c r="M186" s="8">
        <f t="shared" si="2"/>
        <v>31.08</v>
      </c>
      <c r="N186" t="str" cm="1">
        <f t="array" ref="N186">_xlfn.IFS(I186="Rob", "Robusta", I186="Exc", "Excelsa", I186="Ara", "Arabica", I186="Lib", "Liberica")</f>
        <v>Arabica</v>
      </c>
      <c r="O186" t="str" cm="1">
        <f t="array" ref="O186">_xlfn.IFS(J186="M", "Medium", J186="L", "Light", J186="D", "Dark")</f>
        <v>Light</v>
      </c>
    </row>
    <row r="187" spans="1:15" x14ac:dyDescent="0.3">
      <c r="A187" s="2" t="s">
        <v>1532</v>
      </c>
      <c r="B187" s="5">
        <v>43483</v>
      </c>
      <c r="C187" s="2" t="s">
        <v>1533</v>
      </c>
      <c r="D187" t="s">
        <v>6144</v>
      </c>
      <c r="E187" s="2">
        <v>5</v>
      </c>
      <c r="F187" s="2" t="str">
        <f>_xlfn.XLOOKUP(C187, customers!$A:$A, customers!$B:$B, 0)</f>
        <v>Angie Rizzetti</v>
      </c>
      <c r="G187" s="2" t="str">
        <f>IF(_xlfn.XLOOKUP(C187, customers!$A:$A, customers!$C:$C, "")="", "", _xlfn.XLOOKUP(C187, customers!$A:$A, customers!$C:$C, ""))</f>
        <v>arizzetti55@naver.com</v>
      </c>
      <c r="H187" s="2" t="str">
        <f>_xlfn.XLOOKUP(C187, customers!$A:$A, customers!$G:$G, 0)</f>
        <v>United States</v>
      </c>
      <c r="I187" t="str">
        <f>INDEX(products!$A:$G, MATCH(ORDERS!$D187, products!$A:$A, 0), MATCH(ORDERS!I$1, products!$A$1:$G$1, 0))</f>
        <v>Exc</v>
      </c>
      <c r="J187" t="str">
        <f>INDEX(products!$A:$G, MATCH(ORDERS!$D187, products!$A:$A, 0), MATCH(ORDERS!J$1, products!$A$1:$G$1, 0))</f>
        <v>D</v>
      </c>
      <c r="K187" s="6">
        <f>INDEX(products!$A:$G, MATCH(ORDERS!$D187, products!$A:$A, 0), MATCH(ORDERS!K$1, products!$A$1:$G$1, 0))</f>
        <v>0.5</v>
      </c>
      <c r="L187" s="8">
        <f>INDEX(products!$A:$G, MATCH(ORDERS!$D187, products!$A:$A, 0), MATCH(ORDERS!L$1, products!$A$1:$G$1, 0))</f>
        <v>7.29</v>
      </c>
      <c r="M187" s="8">
        <f t="shared" si="2"/>
        <v>36.450000000000003</v>
      </c>
      <c r="N187" t="str" cm="1">
        <f t="array" ref="N187">_xlfn.IFS(I187="Rob", "Robusta", I187="Exc", "Excelsa", I187="Ara", "Arabica", I187="Lib", "Liberica")</f>
        <v>Excelsa</v>
      </c>
      <c r="O187" t="str" cm="1">
        <f t="array" ref="O187">_xlfn.IFS(J187="M", "Medium", J187="L", "Light", J187="D", "Dark")</f>
        <v>Dark</v>
      </c>
    </row>
    <row r="188" spans="1:15" x14ac:dyDescent="0.3">
      <c r="A188" s="2" t="s">
        <v>1538</v>
      </c>
      <c r="B188" s="5">
        <v>43684</v>
      </c>
      <c r="C188" s="2" t="s">
        <v>1539</v>
      </c>
      <c r="D188" t="s">
        <v>6151</v>
      </c>
      <c r="E188" s="2">
        <v>3</v>
      </c>
      <c r="F188" s="2" t="str">
        <f>_xlfn.XLOOKUP(C188, customers!$A:$A, customers!$B:$B, 0)</f>
        <v>Mord Meriet</v>
      </c>
      <c r="G188" s="2" t="str">
        <f>IF(_xlfn.XLOOKUP(C188, customers!$A:$A, customers!$C:$C, "")="", "", _xlfn.XLOOKUP(C188, customers!$A:$A, customers!$C:$C, ""))</f>
        <v>mmeriet56@noaa.gov</v>
      </c>
      <c r="H188" s="2" t="str">
        <f>_xlfn.XLOOKUP(C188, customers!$A:$A, customers!$G:$G, 0)</f>
        <v>United States</v>
      </c>
      <c r="I188" t="str">
        <f>INDEX(products!$A:$G, MATCH(ORDERS!$D188, products!$A:$A, 0), MATCH(ORDERS!I$1, products!$A$1:$G$1, 0))</f>
        <v>Rob</v>
      </c>
      <c r="J188" t="str">
        <f>INDEX(products!$A:$G, MATCH(ORDERS!$D188, products!$A:$A, 0), MATCH(ORDERS!J$1, products!$A$1:$G$1, 0))</f>
        <v>M</v>
      </c>
      <c r="K188" s="6">
        <f>INDEX(products!$A:$G, MATCH(ORDERS!$D188, products!$A:$A, 0), MATCH(ORDERS!K$1, products!$A$1:$G$1, 0))</f>
        <v>2.5</v>
      </c>
      <c r="L188" s="8">
        <f>INDEX(products!$A:$G, MATCH(ORDERS!$D188, products!$A:$A, 0), MATCH(ORDERS!L$1, products!$A$1:$G$1, 0))</f>
        <v>22.884999999999998</v>
      </c>
      <c r="M188" s="8">
        <f t="shared" si="2"/>
        <v>68.655000000000001</v>
      </c>
      <c r="N188" t="str" cm="1">
        <f t="array" ref="N188">_xlfn.IFS(I188="Rob", "Robusta", I188="Exc", "Excelsa", I188="Ara", "Arabica", I188="Lib", "Liberica")</f>
        <v>Robusta</v>
      </c>
      <c r="O188" t="str" cm="1">
        <f t="array" ref="O188">_xlfn.IFS(J188="M", "Medium", J188="L", "Light", J188="D", "Dark")</f>
        <v>Medium</v>
      </c>
    </row>
    <row r="189" spans="1:15" x14ac:dyDescent="0.3">
      <c r="A189" s="2" t="s">
        <v>1544</v>
      </c>
      <c r="B189" s="5">
        <v>44633</v>
      </c>
      <c r="C189" s="2" t="s">
        <v>1545</v>
      </c>
      <c r="D189" t="s">
        <v>6160</v>
      </c>
      <c r="E189" s="2">
        <v>5</v>
      </c>
      <c r="F189" s="2" t="str">
        <f>_xlfn.XLOOKUP(C189, customers!$A:$A, customers!$B:$B, 0)</f>
        <v>Lawrence Pratt</v>
      </c>
      <c r="G189" s="2" t="str">
        <f>IF(_xlfn.XLOOKUP(C189, customers!$A:$A, customers!$C:$C, "")="", "", _xlfn.XLOOKUP(C189, customers!$A:$A, customers!$C:$C, ""))</f>
        <v>lpratt57@netvibes.com</v>
      </c>
      <c r="H189" s="2" t="str">
        <f>_xlfn.XLOOKUP(C189, customers!$A:$A, customers!$G:$G, 0)</f>
        <v>United States</v>
      </c>
      <c r="I189" t="str">
        <f>INDEX(products!$A:$G, MATCH(ORDERS!$D189, products!$A:$A, 0), MATCH(ORDERS!I$1, products!$A$1:$G$1, 0))</f>
        <v>Lib</v>
      </c>
      <c r="J189" t="str">
        <f>INDEX(products!$A:$G, MATCH(ORDERS!$D189, products!$A:$A, 0), MATCH(ORDERS!J$1, products!$A$1:$G$1, 0))</f>
        <v>M</v>
      </c>
      <c r="K189" s="6">
        <f>INDEX(products!$A:$G, MATCH(ORDERS!$D189, products!$A:$A, 0), MATCH(ORDERS!K$1, products!$A$1:$G$1, 0))</f>
        <v>0.5</v>
      </c>
      <c r="L189" s="8">
        <f>INDEX(products!$A:$G, MATCH(ORDERS!$D189, products!$A:$A, 0), MATCH(ORDERS!L$1, products!$A$1:$G$1, 0))</f>
        <v>8.73</v>
      </c>
      <c r="M189" s="8">
        <f t="shared" si="2"/>
        <v>43.650000000000006</v>
      </c>
      <c r="N189" t="str" cm="1">
        <f t="array" ref="N189">_xlfn.IFS(I189="Rob", "Robusta", I189="Exc", "Excelsa", I189="Ara", "Arabica", I189="Lib", "Liberica")</f>
        <v>Liberica</v>
      </c>
      <c r="O189" t="str" cm="1">
        <f t="array" ref="O189">_xlfn.IFS(J189="M", "Medium", J189="L", "Light", J189="D", "Dark")</f>
        <v>Medium</v>
      </c>
    </row>
    <row r="190" spans="1:15" x14ac:dyDescent="0.3">
      <c r="A190" s="2" t="s">
        <v>1549</v>
      </c>
      <c r="B190" s="5">
        <v>44698</v>
      </c>
      <c r="C190" s="2" t="s">
        <v>1550</v>
      </c>
      <c r="D190" t="s">
        <v>6184</v>
      </c>
      <c r="E190" s="2">
        <v>1</v>
      </c>
      <c r="F190" s="2" t="str">
        <f>_xlfn.XLOOKUP(C190, customers!$A:$A, customers!$B:$B, 0)</f>
        <v>Astrix Kitchingham</v>
      </c>
      <c r="G190" s="2" t="str">
        <f>IF(_xlfn.XLOOKUP(C190, customers!$A:$A, customers!$C:$C, "")="", "", _xlfn.XLOOKUP(C190, customers!$A:$A, customers!$C:$C, ""))</f>
        <v>akitchingham58@com.com</v>
      </c>
      <c r="H190" s="2" t="str">
        <f>_xlfn.XLOOKUP(C190, customers!$A:$A, customers!$G:$G, 0)</f>
        <v>United States</v>
      </c>
      <c r="I190" t="str">
        <f>INDEX(products!$A:$G, MATCH(ORDERS!$D190, products!$A:$A, 0), MATCH(ORDERS!I$1, products!$A$1:$G$1, 0))</f>
        <v>Exc</v>
      </c>
      <c r="J190" t="str">
        <f>INDEX(products!$A:$G, MATCH(ORDERS!$D190, products!$A:$A, 0), MATCH(ORDERS!J$1, products!$A$1:$G$1, 0))</f>
        <v>L</v>
      </c>
      <c r="K190" s="6">
        <f>INDEX(products!$A:$G, MATCH(ORDERS!$D190, products!$A:$A, 0), MATCH(ORDERS!K$1, products!$A$1:$G$1, 0))</f>
        <v>0.2</v>
      </c>
      <c r="L190" s="8">
        <f>INDEX(products!$A:$G, MATCH(ORDERS!$D190, products!$A:$A, 0), MATCH(ORDERS!L$1, products!$A$1:$G$1, 0))</f>
        <v>4.4550000000000001</v>
      </c>
      <c r="M190" s="8">
        <f t="shared" si="2"/>
        <v>4.4550000000000001</v>
      </c>
      <c r="N190" t="str" cm="1">
        <f t="array" ref="N190">_xlfn.IFS(I190="Rob", "Robusta", I190="Exc", "Excelsa", I190="Ara", "Arabica", I190="Lib", "Liberica")</f>
        <v>Excelsa</v>
      </c>
      <c r="O190" t="str" cm="1">
        <f t="array" ref="O190">_xlfn.IFS(J190="M", "Medium", J190="L", "Light", J190="D", "Dark")</f>
        <v>Light</v>
      </c>
    </row>
    <row r="191" spans="1:15" x14ac:dyDescent="0.3">
      <c r="A191" s="2" t="s">
        <v>1555</v>
      </c>
      <c r="B191" s="5">
        <v>43813</v>
      </c>
      <c r="C191" s="2" t="s">
        <v>1556</v>
      </c>
      <c r="D191" t="s">
        <v>6162</v>
      </c>
      <c r="E191" s="2">
        <v>3</v>
      </c>
      <c r="F191" s="2" t="str">
        <f>_xlfn.XLOOKUP(C191, customers!$A:$A, customers!$B:$B, 0)</f>
        <v>Burnard Bartholin</v>
      </c>
      <c r="G191" s="2" t="str">
        <f>IF(_xlfn.XLOOKUP(C191, customers!$A:$A, customers!$C:$C, "")="", "", _xlfn.XLOOKUP(C191, customers!$A:$A, customers!$C:$C, ""))</f>
        <v>bbartholin59@xinhuanet.com</v>
      </c>
      <c r="H191" s="2" t="str">
        <f>_xlfn.XLOOKUP(C191, customers!$A:$A, customers!$G:$G, 0)</f>
        <v>United States</v>
      </c>
      <c r="I191" t="str">
        <f>INDEX(products!$A:$G, MATCH(ORDERS!$D191, products!$A:$A, 0), MATCH(ORDERS!I$1, products!$A$1:$G$1, 0))</f>
        <v>Lib</v>
      </c>
      <c r="J191" t="str">
        <f>INDEX(products!$A:$G, MATCH(ORDERS!$D191, products!$A:$A, 0), MATCH(ORDERS!J$1, products!$A$1:$G$1, 0))</f>
        <v>M</v>
      </c>
      <c r="K191" s="6">
        <f>INDEX(products!$A:$G, MATCH(ORDERS!$D191, products!$A:$A, 0), MATCH(ORDERS!K$1, products!$A$1:$G$1, 0))</f>
        <v>1</v>
      </c>
      <c r="L191" s="8">
        <f>INDEX(products!$A:$G, MATCH(ORDERS!$D191, products!$A:$A, 0), MATCH(ORDERS!L$1, products!$A$1:$G$1, 0))</f>
        <v>14.55</v>
      </c>
      <c r="M191" s="8">
        <f t="shared" si="2"/>
        <v>43.650000000000006</v>
      </c>
      <c r="N191" t="str" cm="1">
        <f t="array" ref="N191">_xlfn.IFS(I191="Rob", "Robusta", I191="Exc", "Excelsa", I191="Ara", "Arabica", I191="Lib", "Liberica")</f>
        <v>Liberica</v>
      </c>
      <c r="O191" t="str" cm="1">
        <f t="array" ref="O191">_xlfn.IFS(J191="M", "Medium", J191="L", "Light", J191="D", "Dark")</f>
        <v>Medium</v>
      </c>
    </row>
    <row r="192" spans="1:15" x14ac:dyDescent="0.3">
      <c r="A192" s="2" t="s">
        <v>1561</v>
      </c>
      <c r="B192" s="5">
        <v>43845</v>
      </c>
      <c r="C192" s="2" t="s">
        <v>1562</v>
      </c>
      <c r="D192" t="s">
        <v>6181</v>
      </c>
      <c r="E192" s="2">
        <v>1</v>
      </c>
      <c r="F192" s="2" t="str">
        <f>_xlfn.XLOOKUP(C192, customers!$A:$A, customers!$B:$B, 0)</f>
        <v>Madelene Prinn</v>
      </c>
      <c r="G192" s="2" t="str">
        <f>IF(_xlfn.XLOOKUP(C192, customers!$A:$A, customers!$C:$C, "")="", "", _xlfn.XLOOKUP(C192, customers!$A:$A, customers!$C:$C, ""))</f>
        <v>mprinn5a@usa.gov</v>
      </c>
      <c r="H192" s="2" t="str">
        <f>_xlfn.XLOOKUP(C192, customers!$A:$A, customers!$G:$G, 0)</f>
        <v>United States</v>
      </c>
      <c r="I192" t="str">
        <f>INDEX(products!$A:$G, MATCH(ORDERS!$D192, products!$A:$A, 0), MATCH(ORDERS!I$1, products!$A$1:$G$1, 0))</f>
        <v>Lib</v>
      </c>
      <c r="J192" t="str">
        <f>INDEX(products!$A:$G, MATCH(ORDERS!$D192, products!$A:$A, 0), MATCH(ORDERS!J$1, products!$A$1:$G$1, 0))</f>
        <v>M</v>
      </c>
      <c r="K192" s="6">
        <f>INDEX(products!$A:$G, MATCH(ORDERS!$D192, products!$A:$A, 0), MATCH(ORDERS!K$1, products!$A$1:$G$1, 0))</f>
        <v>2.5</v>
      </c>
      <c r="L192" s="8">
        <f>INDEX(products!$A:$G, MATCH(ORDERS!$D192, products!$A:$A, 0), MATCH(ORDERS!L$1, products!$A$1:$G$1, 0))</f>
        <v>33.464999999999996</v>
      </c>
      <c r="M192" s="8">
        <f t="shared" si="2"/>
        <v>33.464999999999996</v>
      </c>
      <c r="N192" t="str" cm="1">
        <f t="array" ref="N192">_xlfn.IFS(I192="Rob", "Robusta", I192="Exc", "Excelsa", I192="Ara", "Arabica", I192="Lib", "Liberica")</f>
        <v>Liberica</v>
      </c>
      <c r="O192" t="str" cm="1">
        <f t="array" ref="O192">_xlfn.IFS(J192="M", "Medium", J192="L", "Light", J192="D", "Dark")</f>
        <v>Medium</v>
      </c>
    </row>
    <row r="193" spans="1:15" x14ac:dyDescent="0.3">
      <c r="A193" s="2" t="s">
        <v>1567</v>
      </c>
      <c r="B193" s="5">
        <v>43567</v>
      </c>
      <c r="C193" s="2" t="s">
        <v>1568</v>
      </c>
      <c r="D193" t="s">
        <v>6150</v>
      </c>
      <c r="E193" s="2">
        <v>5</v>
      </c>
      <c r="F193" s="2" t="str">
        <f>_xlfn.XLOOKUP(C193, customers!$A:$A, customers!$B:$B, 0)</f>
        <v>Alisun Baudino</v>
      </c>
      <c r="G193" s="2" t="str">
        <f>IF(_xlfn.XLOOKUP(C193, customers!$A:$A, customers!$C:$C, "")="", "", _xlfn.XLOOKUP(C193, customers!$A:$A, customers!$C:$C, ""))</f>
        <v>abaudino5b@netvibes.com</v>
      </c>
      <c r="H193" s="2" t="str">
        <f>_xlfn.XLOOKUP(C193, customers!$A:$A, customers!$G:$G, 0)</f>
        <v>United States</v>
      </c>
      <c r="I193" t="str">
        <f>INDEX(products!$A:$G, MATCH(ORDERS!$D193, products!$A:$A, 0), MATCH(ORDERS!I$1, products!$A$1:$G$1, 0))</f>
        <v>Lib</v>
      </c>
      <c r="J193" t="str">
        <f>INDEX(products!$A:$G, MATCH(ORDERS!$D193, products!$A:$A, 0), MATCH(ORDERS!J$1, products!$A$1:$G$1, 0))</f>
        <v>D</v>
      </c>
      <c r="K193" s="6">
        <f>INDEX(products!$A:$G, MATCH(ORDERS!$D193, products!$A:$A, 0), MATCH(ORDERS!K$1, products!$A$1:$G$1, 0))</f>
        <v>0.2</v>
      </c>
      <c r="L193" s="8">
        <f>INDEX(products!$A:$G, MATCH(ORDERS!$D193, products!$A:$A, 0), MATCH(ORDERS!L$1, products!$A$1:$G$1, 0))</f>
        <v>3.8849999999999998</v>
      </c>
      <c r="M193" s="8">
        <f t="shared" si="2"/>
        <v>19.424999999999997</v>
      </c>
      <c r="N193" t="str" cm="1">
        <f t="array" ref="N193">_xlfn.IFS(I193="Rob", "Robusta", I193="Exc", "Excelsa", I193="Ara", "Arabica", I193="Lib", "Liberica")</f>
        <v>Liberica</v>
      </c>
      <c r="O193" t="str" cm="1">
        <f t="array" ref="O193">_xlfn.IFS(J193="M", "Medium", J193="L", "Light", J193="D", "Dark")</f>
        <v>Dark</v>
      </c>
    </row>
    <row r="194" spans="1:15" x14ac:dyDescent="0.3">
      <c r="A194" s="2" t="s">
        <v>1573</v>
      </c>
      <c r="B194" s="5">
        <v>43919</v>
      </c>
      <c r="C194" s="2" t="s">
        <v>1574</v>
      </c>
      <c r="D194" t="s">
        <v>6183</v>
      </c>
      <c r="E194" s="2">
        <v>6</v>
      </c>
      <c r="F194" s="2" t="str">
        <f>_xlfn.XLOOKUP(C194, customers!$A:$A, customers!$B:$B, 0)</f>
        <v>Philipa Petrushanko</v>
      </c>
      <c r="G194" s="2" t="str">
        <f>IF(_xlfn.XLOOKUP(C194, customers!$A:$A, customers!$C:$C, "")="", "", _xlfn.XLOOKUP(C194, customers!$A:$A, customers!$C:$C, ""))</f>
        <v>ppetrushanko5c@blinklist.com</v>
      </c>
      <c r="H194" s="2" t="str">
        <f>_xlfn.XLOOKUP(C194, customers!$A:$A, customers!$G:$G, 0)</f>
        <v>Ireland</v>
      </c>
      <c r="I194" t="str">
        <f>INDEX(products!$A:$G, MATCH(ORDERS!$D194, products!$A:$A, 0), MATCH(ORDERS!I$1, products!$A$1:$G$1, 0))</f>
        <v>Exc</v>
      </c>
      <c r="J194" t="str">
        <f>INDEX(products!$A:$G, MATCH(ORDERS!$D194, products!$A:$A, 0), MATCH(ORDERS!J$1, products!$A$1:$G$1, 0))</f>
        <v>D</v>
      </c>
      <c r="K194" s="6">
        <f>INDEX(products!$A:$G, MATCH(ORDERS!$D194, products!$A:$A, 0), MATCH(ORDERS!K$1, products!$A$1:$G$1, 0))</f>
        <v>1</v>
      </c>
      <c r="L194" s="8">
        <f>INDEX(products!$A:$G, MATCH(ORDERS!$D194, products!$A:$A, 0), MATCH(ORDERS!L$1, products!$A$1:$G$1, 0))</f>
        <v>12.15</v>
      </c>
      <c r="M194" s="8">
        <f t="shared" si="2"/>
        <v>72.900000000000006</v>
      </c>
      <c r="N194" t="str" cm="1">
        <f t="array" ref="N194">_xlfn.IFS(I194="Rob", "Robusta", I194="Exc", "Excelsa", I194="Ara", "Arabica", I194="Lib", "Liberica")</f>
        <v>Excelsa</v>
      </c>
      <c r="O194" t="str" cm="1">
        <f t="array" ref="O194">_xlfn.IFS(J194="M", "Medium", J194="L", "Light", J194="D", "Dark")</f>
        <v>Dark</v>
      </c>
    </row>
    <row r="195" spans="1:15" x14ac:dyDescent="0.3">
      <c r="A195" s="2" t="s">
        <v>1579</v>
      </c>
      <c r="B195" s="5">
        <v>44644</v>
      </c>
      <c r="C195" s="2" t="s">
        <v>1580</v>
      </c>
      <c r="D195" t="s">
        <v>6171</v>
      </c>
      <c r="E195" s="2">
        <v>3</v>
      </c>
      <c r="F195" s="2" t="str">
        <f>_xlfn.XLOOKUP(C195, customers!$A:$A, customers!$B:$B, 0)</f>
        <v>Kimberli Mustchin</v>
      </c>
      <c r="G195" s="2" t="str">
        <f>IF(_xlfn.XLOOKUP(C195, customers!$A:$A, customers!$C:$C, "")="", "", _xlfn.XLOOKUP(C195, customers!$A:$A, customers!$C:$C, ""))</f>
        <v/>
      </c>
      <c r="H195" s="2" t="str">
        <f>_xlfn.XLOOKUP(C195, customers!$A:$A, customers!$G:$G, 0)</f>
        <v>United States</v>
      </c>
      <c r="I195" t="str">
        <f>INDEX(products!$A:$G, MATCH(ORDERS!$D195, products!$A:$A, 0), MATCH(ORDERS!I$1, products!$A$1:$G$1, 0))</f>
        <v>Exc</v>
      </c>
      <c r="J195" t="str">
        <f>INDEX(products!$A:$G, MATCH(ORDERS!$D195, products!$A:$A, 0), MATCH(ORDERS!J$1, products!$A$1:$G$1, 0))</f>
        <v>L</v>
      </c>
      <c r="K195" s="6">
        <f>INDEX(products!$A:$G, MATCH(ORDERS!$D195, products!$A:$A, 0), MATCH(ORDERS!K$1, products!$A$1:$G$1, 0))</f>
        <v>1</v>
      </c>
      <c r="L195" s="8">
        <f>INDEX(products!$A:$G, MATCH(ORDERS!$D195, products!$A:$A, 0), MATCH(ORDERS!L$1, products!$A$1:$G$1, 0))</f>
        <v>14.85</v>
      </c>
      <c r="M195" s="8">
        <f t="shared" ref="M195:M258" si="3">L195*E195</f>
        <v>44.55</v>
      </c>
      <c r="N195" t="str" cm="1">
        <f t="array" ref="N195">_xlfn.IFS(I195="Rob", "Robusta", I195="Exc", "Excelsa", I195="Ara", "Arabica", I195="Lib", "Liberica")</f>
        <v>Excelsa</v>
      </c>
      <c r="O195" t="str" cm="1">
        <f t="array" ref="O195">_xlfn.IFS(J195="M", "Medium", J195="L", "Light", J195="D", "Dark")</f>
        <v>Light</v>
      </c>
    </row>
    <row r="196" spans="1:15" x14ac:dyDescent="0.3">
      <c r="A196" s="2" t="s">
        <v>1584</v>
      </c>
      <c r="B196" s="5">
        <v>44398</v>
      </c>
      <c r="C196" s="2" t="s">
        <v>1585</v>
      </c>
      <c r="D196" t="s">
        <v>6144</v>
      </c>
      <c r="E196" s="2">
        <v>5</v>
      </c>
      <c r="F196" s="2" t="str">
        <f>_xlfn.XLOOKUP(C196, customers!$A:$A, customers!$B:$B, 0)</f>
        <v>Emlynne Laird</v>
      </c>
      <c r="G196" s="2" t="str">
        <f>IF(_xlfn.XLOOKUP(C196, customers!$A:$A, customers!$C:$C, "")="", "", _xlfn.XLOOKUP(C196, customers!$A:$A, customers!$C:$C, ""))</f>
        <v>elaird5e@bing.com</v>
      </c>
      <c r="H196" s="2" t="str">
        <f>_xlfn.XLOOKUP(C196, customers!$A:$A, customers!$G:$G, 0)</f>
        <v>United States</v>
      </c>
      <c r="I196" t="str">
        <f>INDEX(products!$A:$G, MATCH(ORDERS!$D196, products!$A:$A, 0), MATCH(ORDERS!I$1, products!$A$1:$G$1, 0))</f>
        <v>Exc</v>
      </c>
      <c r="J196" t="str">
        <f>INDEX(products!$A:$G, MATCH(ORDERS!$D196, products!$A:$A, 0), MATCH(ORDERS!J$1, products!$A$1:$G$1, 0))</f>
        <v>D</v>
      </c>
      <c r="K196" s="6">
        <f>INDEX(products!$A:$G, MATCH(ORDERS!$D196, products!$A:$A, 0), MATCH(ORDERS!K$1, products!$A$1:$G$1, 0))</f>
        <v>0.5</v>
      </c>
      <c r="L196" s="8">
        <f>INDEX(products!$A:$G, MATCH(ORDERS!$D196, products!$A:$A, 0), MATCH(ORDERS!L$1, products!$A$1:$G$1, 0))</f>
        <v>7.29</v>
      </c>
      <c r="M196" s="8">
        <f t="shared" si="3"/>
        <v>36.450000000000003</v>
      </c>
      <c r="N196" t="str" cm="1">
        <f t="array" ref="N196">_xlfn.IFS(I196="Rob", "Robusta", I196="Exc", "Excelsa", I196="Ara", "Arabica", I196="Lib", "Liberica")</f>
        <v>Excelsa</v>
      </c>
      <c r="O196" t="str" cm="1">
        <f t="array" ref="O196">_xlfn.IFS(J196="M", "Medium", J196="L", "Light", J196="D", "Dark")</f>
        <v>Dark</v>
      </c>
    </row>
    <row r="197" spans="1:15" x14ac:dyDescent="0.3">
      <c r="A197" s="2" t="s">
        <v>1590</v>
      </c>
      <c r="B197" s="5">
        <v>43683</v>
      </c>
      <c r="C197" s="2" t="s">
        <v>1591</v>
      </c>
      <c r="D197" t="s">
        <v>6140</v>
      </c>
      <c r="E197" s="2">
        <v>3</v>
      </c>
      <c r="F197" s="2" t="str">
        <f>_xlfn.XLOOKUP(C197, customers!$A:$A, customers!$B:$B, 0)</f>
        <v>Marlena Howsden</v>
      </c>
      <c r="G197" s="2" t="str">
        <f>IF(_xlfn.XLOOKUP(C197, customers!$A:$A, customers!$C:$C, "")="", "", _xlfn.XLOOKUP(C197, customers!$A:$A, customers!$C:$C, ""))</f>
        <v>mhowsden5f@infoseek.co.jp</v>
      </c>
      <c r="H197" s="2" t="str">
        <f>_xlfn.XLOOKUP(C197, customers!$A:$A, customers!$G:$G, 0)</f>
        <v>United States</v>
      </c>
      <c r="I197" t="str">
        <f>INDEX(products!$A:$G, MATCH(ORDERS!$D197, products!$A:$A, 0), MATCH(ORDERS!I$1, products!$A$1:$G$1, 0))</f>
        <v>Ara</v>
      </c>
      <c r="J197" t="str">
        <f>INDEX(products!$A:$G, MATCH(ORDERS!$D197, products!$A:$A, 0), MATCH(ORDERS!J$1, products!$A$1:$G$1, 0))</f>
        <v>L</v>
      </c>
      <c r="K197" s="6">
        <f>INDEX(products!$A:$G, MATCH(ORDERS!$D197, products!$A:$A, 0), MATCH(ORDERS!K$1, products!$A$1:$G$1, 0))</f>
        <v>1</v>
      </c>
      <c r="L197" s="8">
        <f>INDEX(products!$A:$G, MATCH(ORDERS!$D197, products!$A:$A, 0), MATCH(ORDERS!L$1, products!$A$1:$G$1, 0))</f>
        <v>12.95</v>
      </c>
      <c r="M197" s="8">
        <f t="shared" si="3"/>
        <v>38.849999999999994</v>
      </c>
      <c r="N197" t="str" cm="1">
        <f t="array" ref="N197">_xlfn.IFS(I197="Rob", "Robusta", I197="Exc", "Excelsa", I197="Ara", "Arabica", I197="Lib", "Liberica")</f>
        <v>Arabica</v>
      </c>
      <c r="O197" t="str" cm="1">
        <f t="array" ref="O197">_xlfn.IFS(J197="M", "Medium", J197="L", "Light", J197="D", "Dark")</f>
        <v>Light</v>
      </c>
    </row>
    <row r="198" spans="1:15" x14ac:dyDescent="0.3">
      <c r="A198" s="2" t="s">
        <v>1596</v>
      </c>
      <c r="B198" s="5">
        <v>44339</v>
      </c>
      <c r="C198" s="2" t="s">
        <v>1597</v>
      </c>
      <c r="D198" t="s">
        <v>6176</v>
      </c>
      <c r="E198" s="2">
        <v>6</v>
      </c>
      <c r="F198" s="2" t="str">
        <f>_xlfn.XLOOKUP(C198, customers!$A:$A, customers!$B:$B, 0)</f>
        <v>Nealson Cuttler</v>
      </c>
      <c r="G198" s="2" t="str">
        <f>IF(_xlfn.XLOOKUP(C198, customers!$A:$A, customers!$C:$C, "")="", "", _xlfn.XLOOKUP(C198, customers!$A:$A, customers!$C:$C, ""))</f>
        <v>ncuttler5g@parallels.com</v>
      </c>
      <c r="H198" s="2" t="str">
        <f>_xlfn.XLOOKUP(C198, customers!$A:$A, customers!$G:$G, 0)</f>
        <v>United States</v>
      </c>
      <c r="I198" t="str">
        <f>INDEX(products!$A:$G, MATCH(ORDERS!$D198, products!$A:$A, 0), MATCH(ORDERS!I$1, products!$A$1:$G$1, 0))</f>
        <v>Exc</v>
      </c>
      <c r="J198" t="str">
        <f>INDEX(products!$A:$G, MATCH(ORDERS!$D198, products!$A:$A, 0), MATCH(ORDERS!J$1, products!$A$1:$G$1, 0))</f>
        <v>L</v>
      </c>
      <c r="K198" s="6">
        <f>INDEX(products!$A:$G, MATCH(ORDERS!$D198, products!$A:$A, 0), MATCH(ORDERS!K$1, products!$A$1:$G$1, 0))</f>
        <v>0.5</v>
      </c>
      <c r="L198" s="8">
        <f>INDEX(products!$A:$G, MATCH(ORDERS!$D198, products!$A:$A, 0), MATCH(ORDERS!L$1, products!$A$1:$G$1, 0))</f>
        <v>8.91</v>
      </c>
      <c r="M198" s="8">
        <f t="shared" si="3"/>
        <v>53.46</v>
      </c>
      <c r="N198" t="str" cm="1">
        <f t="array" ref="N198">_xlfn.IFS(I198="Rob", "Robusta", I198="Exc", "Excelsa", I198="Ara", "Arabica", I198="Lib", "Liberica")</f>
        <v>Excelsa</v>
      </c>
      <c r="O198" t="str" cm="1">
        <f t="array" ref="O198">_xlfn.IFS(J198="M", "Medium", J198="L", "Light", J198="D", "Dark")</f>
        <v>Light</v>
      </c>
    </row>
    <row r="199" spans="1:15" x14ac:dyDescent="0.3">
      <c r="A199" s="2" t="s">
        <v>1596</v>
      </c>
      <c r="B199" s="5">
        <v>44339</v>
      </c>
      <c r="C199" s="2" t="s">
        <v>1597</v>
      </c>
      <c r="D199" t="s">
        <v>6165</v>
      </c>
      <c r="E199" s="2">
        <v>2</v>
      </c>
      <c r="F199" s="2" t="str">
        <f>_xlfn.XLOOKUP(C199, customers!$A:$A, customers!$B:$B, 0)</f>
        <v>Nealson Cuttler</v>
      </c>
      <c r="G199" s="2" t="str">
        <f>IF(_xlfn.XLOOKUP(C199, customers!$A:$A, customers!$C:$C, "")="", "", _xlfn.XLOOKUP(C199, customers!$A:$A, customers!$C:$C, ""))</f>
        <v>ncuttler5g@parallels.com</v>
      </c>
      <c r="H199" s="2" t="str">
        <f>_xlfn.XLOOKUP(C199, customers!$A:$A, customers!$G:$G, 0)</f>
        <v>United States</v>
      </c>
      <c r="I199" t="str">
        <f>INDEX(products!$A:$G, MATCH(ORDERS!$D199, products!$A:$A, 0), MATCH(ORDERS!I$1, products!$A$1:$G$1, 0))</f>
        <v>Lib</v>
      </c>
      <c r="J199" t="str">
        <f>INDEX(products!$A:$G, MATCH(ORDERS!$D199, products!$A:$A, 0), MATCH(ORDERS!J$1, products!$A$1:$G$1, 0))</f>
        <v>D</v>
      </c>
      <c r="K199" s="6">
        <f>INDEX(products!$A:$G, MATCH(ORDERS!$D199, products!$A:$A, 0), MATCH(ORDERS!K$1, products!$A$1:$G$1, 0))</f>
        <v>2.5</v>
      </c>
      <c r="L199" s="8">
        <f>INDEX(products!$A:$G, MATCH(ORDERS!$D199, products!$A:$A, 0), MATCH(ORDERS!L$1, products!$A$1:$G$1, 0))</f>
        <v>29.784999999999997</v>
      </c>
      <c r="M199" s="8">
        <f t="shared" si="3"/>
        <v>59.569999999999993</v>
      </c>
      <c r="N199" t="str" cm="1">
        <f t="array" ref="N199">_xlfn.IFS(I199="Rob", "Robusta", I199="Exc", "Excelsa", I199="Ara", "Arabica", I199="Lib", "Liberica")</f>
        <v>Liberica</v>
      </c>
      <c r="O199" t="str" cm="1">
        <f t="array" ref="O199">_xlfn.IFS(J199="M", "Medium", J199="L", "Light", J199="D", "Dark")</f>
        <v>Dark</v>
      </c>
    </row>
    <row r="200" spans="1:15" x14ac:dyDescent="0.3">
      <c r="A200" s="2" t="s">
        <v>1596</v>
      </c>
      <c r="B200" s="5">
        <v>44339</v>
      </c>
      <c r="C200" s="2" t="s">
        <v>1597</v>
      </c>
      <c r="D200" t="s">
        <v>6165</v>
      </c>
      <c r="E200" s="2">
        <v>3</v>
      </c>
      <c r="F200" s="2" t="str">
        <f>_xlfn.XLOOKUP(C200, customers!$A:$A, customers!$B:$B, 0)</f>
        <v>Nealson Cuttler</v>
      </c>
      <c r="G200" s="2" t="str">
        <f>IF(_xlfn.XLOOKUP(C200, customers!$A:$A, customers!$C:$C, "")="", "", _xlfn.XLOOKUP(C200, customers!$A:$A, customers!$C:$C, ""))</f>
        <v>ncuttler5g@parallels.com</v>
      </c>
      <c r="H200" s="2" t="str">
        <f>_xlfn.XLOOKUP(C200, customers!$A:$A, customers!$G:$G, 0)</f>
        <v>United States</v>
      </c>
      <c r="I200" t="str">
        <f>INDEX(products!$A:$G, MATCH(ORDERS!$D200, products!$A:$A, 0), MATCH(ORDERS!I$1, products!$A$1:$G$1, 0))</f>
        <v>Lib</v>
      </c>
      <c r="J200" t="str">
        <f>INDEX(products!$A:$G, MATCH(ORDERS!$D200, products!$A:$A, 0), MATCH(ORDERS!J$1, products!$A$1:$G$1, 0))</f>
        <v>D</v>
      </c>
      <c r="K200" s="6">
        <f>INDEX(products!$A:$G, MATCH(ORDERS!$D200, products!$A:$A, 0), MATCH(ORDERS!K$1, products!$A$1:$G$1, 0))</f>
        <v>2.5</v>
      </c>
      <c r="L200" s="8">
        <f>INDEX(products!$A:$G, MATCH(ORDERS!$D200, products!$A:$A, 0), MATCH(ORDERS!L$1, products!$A$1:$G$1, 0))</f>
        <v>29.784999999999997</v>
      </c>
      <c r="M200" s="8">
        <f t="shared" si="3"/>
        <v>89.35499999999999</v>
      </c>
      <c r="N200" t="str" cm="1">
        <f t="array" ref="N200">_xlfn.IFS(I200="Rob", "Robusta", I200="Exc", "Excelsa", I200="Ara", "Arabica", I200="Lib", "Liberica")</f>
        <v>Liberica</v>
      </c>
      <c r="O200" t="str" cm="1">
        <f t="array" ref="O200">_xlfn.IFS(J200="M", "Medium", J200="L", "Light", J200="D", "Dark")</f>
        <v>Dark</v>
      </c>
    </row>
    <row r="201" spans="1:15" x14ac:dyDescent="0.3">
      <c r="A201" s="2" t="s">
        <v>1596</v>
      </c>
      <c r="B201" s="5">
        <v>44339</v>
      </c>
      <c r="C201" s="2" t="s">
        <v>1597</v>
      </c>
      <c r="D201" t="s">
        <v>6161</v>
      </c>
      <c r="E201" s="2">
        <v>4</v>
      </c>
      <c r="F201" s="2" t="str">
        <f>_xlfn.XLOOKUP(C201, customers!$A:$A, customers!$B:$B, 0)</f>
        <v>Nealson Cuttler</v>
      </c>
      <c r="G201" s="2" t="str">
        <f>IF(_xlfn.XLOOKUP(C201, customers!$A:$A, customers!$C:$C, "")="", "", _xlfn.XLOOKUP(C201, customers!$A:$A, customers!$C:$C, ""))</f>
        <v>ncuttler5g@parallels.com</v>
      </c>
      <c r="H201" s="2" t="str">
        <f>_xlfn.XLOOKUP(C201, customers!$A:$A, customers!$G:$G, 0)</f>
        <v>United States</v>
      </c>
      <c r="I201" t="str">
        <f>INDEX(products!$A:$G, MATCH(ORDERS!$D201, products!$A:$A, 0), MATCH(ORDERS!I$1, products!$A$1:$G$1, 0))</f>
        <v>Lib</v>
      </c>
      <c r="J201" t="str">
        <f>INDEX(products!$A:$G, MATCH(ORDERS!$D201, products!$A:$A, 0), MATCH(ORDERS!J$1, products!$A$1:$G$1, 0))</f>
        <v>L</v>
      </c>
      <c r="K201" s="6">
        <f>INDEX(products!$A:$G, MATCH(ORDERS!$D201, products!$A:$A, 0), MATCH(ORDERS!K$1, products!$A$1:$G$1, 0))</f>
        <v>0.5</v>
      </c>
      <c r="L201" s="8">
        <f>INDEX(products!$A:$G, MATCH(ORDERS!$D201, products!$A:$A, 0), MATCH(ORDERS!L$1, products!$A$1:$G$1, 0))</f>
        <v>9.51</v>
      </c>
      <c r="M201" s="8">
        <f t="shared" si="3"/>
        <v>38.04</v>
      </c>
      <c r="N201" t="str" cm="1">
        <f t="array" ref="N201">_xlfn.IFS(I201="Rob", "Robusta", I201="Exc", "Excelsa", I201="Ara", "Arabica", I201="Lib", "Liberica")</f>
        <v>Liberica</v>
      </c>
      <c r="O201" t="str" cm="1">
        <f t="array" ref="O201">_xlfn.IFS(J201="M", "Medium", J201="L", "Light", J201="D", "Dark")</f>
        <v>Light</v>
      </c>
    </row>
    <row r="202" spans="1:15" x14ac:dyDescent="0.3">
      <c r="A202" s="2" t="s">
        <v>1596</v>
      </c>
      <c r="B202" s="5">
        <v>44339</v>
      </c>
      <c r="C202" s="2" t="s">
        <v>1597</v>
      </c>
      <c r="D202" t="s">
        <v>6141</v>
      </c>
      <c r="E202" s="2">
        <v>3</v>
      </c>
      <c r="F202" s="2" t="str">
        <f>_xlfn.XLOOKUP(C202, customers!$A:$A, customers!$B:$B, 0)</f>
        <v>Nealson Cuttler</v>
      </c>
      <c r="G202" s="2" t="str">
        <f>IF(_xlfn.XLOOKUP(C202, customers!$A:$A, customers!$C:$C, "")="", "", _xlfn.XLOOKUP(C202, customers!$A:$A, customers!$C:$C, ""))</f>
        <v>ncuttler5g@parallels.com</v>
      </c>
      <c r="H202" s="2" t="str">
        <f>_xlfn.XLOOKUP(C202, customers!$A:$A, customers!$G:$G, 0)</f>
        <v>United States</v>
      </c>
      <c r="I202" t="str">
        <f>INDEX(products!$A:$G, MATCH(ORDERS!$D202, products!$A:$A, 0), MATCH(ORDERS!I$1, products!$A$1:$G$1, 0))</f>
        <v>Exc</v>
      </c>
      <c r="J202" t="str">
        <f>INDEX(products!$A:$G, MATCH(ORDERS!$D202, products!$A:$A, 0), MATCH(ORDERS!J$1, products!$A$1:$G$1, 0))</f>
        <v>M</v>
      </c>
      <c r="K202" s="6">
        <f>INDEX(products!$A:$G, MATCH(ORDERS!$D202, products!$A:$A, 0), MATCH(ORDERS!K$1, products!$A$1:$G$1, 0))</f>
        <v>1</v>
      </c>
      <c r="L202" s="8">
        <f>INDEX(products!$A:$G, MATCH(ORDERS!$D202, products!$A:$A, 0), MATCH(ORDERS!L$1, products!$A$1:$G$1, 0))</f>
        <v>13.75</v>
      </c>
      <c r="M202" s="8">
        <f t="shared" si="3"/>
        <v>41.25</v>
      </c>
      <c r="N202" t="str" cm="1">
        <f t="array" ref="N202">_xlfn.IFS(I202="Rob", "Robusta", I202="Exc", "Excelsa", I202="Ara", "Arabica", I202="Lib", "Liberica")</f>
        <v>Excelsa</v>
      </c>
      <c r="O202" t="str" cm="1">
        <f t="array" ref="O202">_xlfn.IFS(J202="M", "Medium", J202="L", "Light", J202="D", "Dark")</f>
        <v>Medium</v>
      </c>
    </row>
    <row r="203" spans="1:15" x14ac:dyDescent="0.3">
      <c r="A203" s="2" t="s">
        <v>1621</v>
      </c>
      <c r="B203" s="5">
        <v>44294</v>
      </c>
      <c r="C203" s="2" t="s">
        <v>1622</v>
      </c>
      <c r="D203" t="s">
        <v>6161</v>
      </c>
      <c r="E203" s="2">
        <v>6</v>
      </c>
      <c r="F203" s="2" t="str">
        <f>_xlfn.XLOOKUP(C203, customers!$A:$A, customers!$B:$B, 0)</f>
        <v>Adriana Lazarus</v>
      </c>
      <c r="G203" s="2" t="str">
        <f>IF(_xlfn.XLOOKUP(C203, customers!$A:$A, customers!$C:$C, "")="", "", _xlfn.XLOOKUP(C203, customers!$A:$A, customers!$C:$C, ""))</f>
        <v/>
      </c>
      <c r="H203" s="2" t="str">
        <f>_xlfn.XLOOKUP(C203, customers!$A:$A, customers!$G:$G, 0)</f>
        <v>United States</v>
      </c>
      <c r="I203" t="str">
        <f>INDEX(products!$A:$G, MATCH(ORDERS!$D203, products!$A:$A, 0), MATCH(ORDERS!I$1, products!$A$1:$G$1, 0))</f>
        <v>Lib</v>
      </c>
      <c r="J203" t="str">
        <f>INDEX(products!$A:$G, MATCH(ORDERS!$D203, products!$A:$A, 0), MATCH(ORDERS!J$1, products!$A$1:$G$1, 0))</f>
        <v>L</v>
      </c>
      <c r="K203" s="6">
        <f>INDEX(products!$A:$G, MATCH(ORDERS!$D203, products!$A:$A, 0), MATCH(ORDERS!K$1, products!$A$1:$G$1, 0))</f>
        <v>0.5</v>
      </c>
      <c r="L203" s="8">
        <f>INDEX(products!$A:$G, MATCH(ORDERS!$D203, products!$A:$A, 0), MATCH(ORDERS!L$1, products!$A$1:$G$1, 0))</f>
        <v>9.51</v>
      </c>
      <c r="M203" s="8">
        <f t="shared" si="3"/>
        <v>57.06</v>
      </c>
      <c r="N203" t="str" cm="1">
        <f t="array" ref="N203">_xlfn.IFS(I203="Rob", "Robusta", I203="Exc", "Excelsa", I203="Ara", "Arabica", I203="Lib", "Liberica")</f>
        <v>Liberica</v>
      </c>
      <c r="O203" t="str" cm="1">
        <f t="array" ref="O203">_xlfn.IFS(J203="M", "Medium", J203="L", "Light", J203="D", "Dark")</f>
        <v>Light</v>
      </c>
    </row>
    <row r="204" spans="1:15" x14ac:dyDescent="0.3">
      <c r="A204" s="2" t="s">
        <v>1626</v>
      </c>
      <c r="B204" s="5">
        <v>44486</v>
      </c>
      <c r="C204" s="2" t="s">
        <v>1627</v>
      </c>
      <c r="D204" t="s">
        <v>6165</v>
      </c>
      <c r="E204" s="2">
        <v>6</v>
      </c>
      <c r="F204" s="2" t="str">
        <f>_xlfn.XLOOKUP(C204, customers!$A:$A, customers!$B:$B, 0)</f>
        <v>Tallie felip</v>
      </c>
      <c r="G204" s="2" t="str">
        <f>IF(_xlfn.XLOOKUP(C204, customers!$A:$A, customers!$C:$C, "")="", "", _xlfn.XLOOKUP(C204, customers!$A:$A, customers!$C:$C, ""))</f>
        <v>tfelip5m@typepad.com</v>
      </c>
      <c r="H204" s="2" t="str">
        <f>_xlfn.XLOOKUP(C204, customers!$A:$A, customers!$G:$G, 0)</f>
        <v>United States</v>
      </c>
      <c r="I204" t="str">
        <f>INDEX(products!$A:$G, MATCH(ORDERS!$D204, products!$A:$A, 0), MATCH(ORDERS!I$1, products!$A$1:$G$1, 0))</f>
        <v>Lib</v>
      </c>
      <c r="J204" t="str">
        <f>INDEX(products!$A:$G, MATCH(ORDERS!$D204, products!$A:$A, 0), MATCH(ORDERS!J$1, products!$A$1:$G$1, 0))</f>
        <v>D</v>
      </c>
      <c r="K204" s="6">
        <f>INDEX(products!$A:$G, MATCH(ORDERS!$D204, products!$A:$A, 0), MATCH(ORDERS!K$1, products!$A$1:$G$1, 0))</f>
        <v>2.5</v>
      </c>
      <c r="L204" s="8">
        <f>INDEX(products!$A:$G, MATCH(ORDERS!$D204, products!$A:$A, 0), MATCH(ORDERS!L$1, products!$A$1:$G$1, 0))</f>
        <v>29.784999999999997</v>
      </c>
      <c r="M204" s="8">
        <f t="shared" si="3"/>
        <v>178.70999999999998</v>
      </c>
      <c r="N204" t="str" cm="1">
        <f t="array" ref="N204">_xlfn.IFS(I204="Rob", "Robusta", I204="Exc", "Excelsa", I204="Ara", "Arabica", I204="Lib", "Liberica")</f>
        <v>Liberica</v>
      </c>
      <c r="O204" t="str" cm="1">
        <f t="array" ref="O204">_xlfn.IFS(J204="M", "Medium", J204="L", "Light", J204="D", "Dark")</f>
        <v>Dark</v>
      </c>
    </row>
    <row r="205" spans="1:15" x14ac:dyDescent="0.3">
      <c r="A205" s="2" t="s">
        <v>1632</v>
      </c>
      <c r="B205" s="5">
        <v>44608</v>
      </c>
      <c r="C205" s="2" t="s">
        <v>1633</v>
      </c>
      <c r="D205" t="s">
        <v>6145</v>
      </c>
      <c r="E205" s="2">
        <v>1</v>
      </c>
      <c r="F205" s="2" t="str">
        <f>_xlfn.XLOOKUP(C205, customers!$A:$A, customers!$B:$B, 0)</f>
        <v>Vanna Le - Count</v>
      </c>
      <c r="G205" s="2" t="str">
        <f>IF(_xlfn.XLOOKUP(C205, customers!$A:$A, customers!$C:$C, "")="", "", _xlfn.XLOOKUP(C205, customers!$A:$A, customers!$C:$C, ""))</f>
        <v>vle5n@disqus.com</v>
      </c>
      <c r="H205" s="2" t="str">
        <f>_xlfn.XLOOKUP(C205, customers!$A:$A, customers!$G:$G, 0)</f>
        <v>United States</v>
      </c>
      <c r="I205" t="str">
        <f>INDEX(products!$A:$G, MATCH(ORDERS!$D205, products!$A:$A, 0), MATCH(ORDERS!I$1, products!$A$1:$G$1, 0))</f>
        <v>Lib</v>
      </c>
      <c r="J205" t="str">
        <f>INDEX(products!$A:$G, MATCH(ORDERS!$D205, products!$A:$A, 0), MATCH(ORDERS!J$1, products!$A$1:$G$1, 0))</f>
        <v>L</v>
      </c>
      <c r="K205" s="6">
        <f>INDEX(products!$A:$G, MATCH(ORDERS!$D205, products!$A:$A, 0), MATCH(ORDERS!K$1, products!$A$1:$G$1, 0))</f>
        <v>0.2</v>
      </c>
      <c r="L205" s="8">
        <f>INDEX(products!$A:$G, MATCH(ORDERS!$D205, products!$A:$A, 0), MATCH(ORDERS!L$1, products!$A$1:$G$1, 0))</f>
        <v>4.7549999999999999</v>
      </c>
      <c r="M205" s="8">
        <f t="shared" si="3"/>
        <v>4.7549999999999999</v>
      </c>
      <c r="N205" t="str" cm="1">
        <f t="array" ref="N205">_xlfn.IFS(I205="Rob", "Robusta", I205="Exc", "Excelsa", I205="Ara", "Arabica", I205="Lib", "Liberica")</f>
        <v>Liberica</v>
      </c>
      <c r="O205" t="str" cm="1">
        <f t="array" ref="O205">_xlfn.IFS(J205="M", "Medium", J205="L", "Light", J205="D", "Dark")</f>
        <v>Light</v>
      </c>
    </row>
    <row r="206" spans="1:15" x14ac:dyDescent="0.3">
      <c r="A206" s="2" t="s">
        <v>1638</v>
      </c>
      <c r="B206" s="5">
        <v>44027</v>
      </c>
      <c r="C206" s="2" t="s">
        <v>1639</v>
      </c>
      <c r="D206" t="s">
        <v>6141</v>
      </c>
      <c r="E206" s="2">
        <v>6</v>
      </c>
      <c r="F206" s="2" t="str">
        <f>_xlfn.XLOOKUP(C206, customers!$A:$A, customers!$B:$B, 0)</f>
        <v>Sarette Ducarel</v>
      </c>
      <c r="G206" s="2" t="str">
        <f>IF(_xlfn.XLOOKUP(C206, customers!$A:$A, customers!$C:$C, "")="", "", _xlfn.XLOOKUP(C206, customers!$A:$A, customers!$C:$C, ""))</f>
        <v/>
      </c>
      <c r="H206" s="2" t="str">
        <f>_xlfn.XLOOKUP(C206, customers!$A:$A, customers!$G:$G, 0)</f>
        <v>United States</v>
      </c>
      <c r="I206" t="str">
        <f>INDEX(products!$A:$G, MATCH(ORDERS!$D206, products!$A:$A, 0), MATCH(ORDERS!I$1, products!$A$1:$G$1, 0))</f>
        <v>Exc</v>
      </c>
      <c r="J206" t="str">
        <f>INDEX(products!$A:$G, MATCH(ORDERS!$D206, products!$A:$A, 0), MATCH(ORDERS!J$1, products!$A$1:$G$1, 0))</f>
        <v>M</v>
      </c>
      <c r="K206" s="6">
        <f>INDEX(products!$A:$G, MATCH(ORDERS!$D206, products!$A:$A, 0), MATCH(ORDERS!K$1, products!$A$1:$G$1, 0))</f>
        <v>1</v>
      </c>
      <c r="L206" s="8">
        <f>INDEX(products!$A:$G, MATCH(ORDERS!$D206, products!$A:$A, 0), MATCH(ORDERS!L$1, products!$A$1:$G$1, 0))</f>
        <v>13.75</v>
      </c>
      <c r="M206" s="8">
        <f t="shared" si="3"/>
        <v>82.5</v>
      </c>
      <c r="N206" t="str" cm="1">
        <f t="array" ref="N206">_xlfn.IFS(I206="Rob", "Robusta", I206="Exc", "Excelsa", I206="Ara", "Arabica", I206="Lib", "Liberica")</f>
        <v>Excelsa</v>
      </c>
      <c r="O206" t="str" cm="1">
        <f t="array" ref="O206">_xlfn.IFS(J206="M", "Medium", J206="L", "Light", J206="D", "Dark")</f>
        <v>Medium</v>
      </c>
    </row>
    <row r="207" spans="1:15" x14ac:dyDescent="0.3">
      <c r="A207" s="2" t="s">
        <v>1643</v>
      </c>
      <c r="B207" s="5">
        <v>43883</v>
      </c>
      <c r="C207" s="2" t="s">
        <v>1644</v>
      </c>
      <c r="D207" t="s">
        <v>6163</v>
      </c>
      <c r="E207" s="2">
        <v>3</v>
      </c>
      <c r="F207" s="2" t="str">
        <f>_xlfn.XLOOKUP(C207, customers!$A:$A, customers!$B:$B, 0)</f>
        <v>Kendra Glison</v>
      </c>
      <c r="G207" s="2" t="str">
        <f>IF(_xlfn.XLOOKUP(C207, customers!$A:$A, customers!$C:$C, "")="", "", _xlfn.XLOOKUP(C207, customers!$A:$A, customers!$C:$C, ""))</f>
        <v/>
      </c>
      <c r="H207" s="2" t="str">
        <f>_xlfn.XLOOKUP(C207, customers!$A:$A, customers!$G:$G, 0)</f>
        <v>United States</v>
      </c>
      <c r="I207" t="str">
        <f>INDEX(products!$A:$G, MATCH(ORDERS!$D207, products!$A:$A, 0), MATCH(ORDERS!I$1, products!$A$1:$G$1, 0))</f>
        <v>Rob</v>
      </c>
      <c r="J207" t="str">
        <f>INDEX(products!$A:$G, MATCH(ORDERS!$D207, products!$A:$A, 0), MATCH(ORDERS!J$1, products!$A$1:$G$1, 0))</f>
        <v>D</v>
      </c>
      <c r="K207" s="6">
        <f>INDEX(products!$A:$G, MATCH(ORDERS!$D207, products!$A:$A, 0), MATCH(ORDERS!K$1, products!$A$1:$G$1, 0))</f>
        <v>0.2</v>
      </c>
      <c r="L207" s="8">
        <f>INDEX(products!$A:$G, MATCH(ORDERS!$D207, products!$A:$A, 0), MATCH(ORDERS!L$1, products!$A$1:$G$1, 0))</f>
        <v>2.6849999999999996</v>
      </c>
      <c r="M207" s="8">
        <f t="shared" si="3"/>
        <v>8.0549999999999997</v>
      </c>
      <c r="N207" t="str" cm="1">
        <f t="array" ref="N207">_xlfn.IFS(I207="Rob", "Robusta", I207="Exc", "Excelsa", I207="Ara", "Arabica", I207="Lib", "Liberica")</f>
        <v>Robusta</v>
      </c>
      <c r="O207" t="str" cm="1">
        <f t="array" ref="O207">_xlfn.IFS(J207="M", "Medium", J207="L", "Light", J207="D", "Dark")</f>
        <v>Dark</v>
      </c>
    </row>
    <row r="208" spans="1:15" x14ac:dyDescent="0.3">
      <c r="A208" s="2" t="s">
        <v>1648</v>
      </c>
      <c r="B208" s="5">
        <v>44211</v>
      </c>
      <c r="C208" s="2" t="s">
        <v>1649</v>
      </c>
      <c r="D208" t="s">
        <v>6155</v>
      </c>
      <c r="E208" s="2">
        <v>2</v>
      </c>
      <c r="F208" s="2" t="str">
        <f>_xlfn.XLOOKUP(C208, customers!$A:$A, customers!$B:$B, 0)</f>
        <v>Nertie Poolman</v>
      </c>
      <c r="G208" s="2" t="str">
        <f>IF(_xlfn.XLOOKUP(C208, customers!$A:$A, customers!$C:$C, "")="", "", _xlfn.XLOOKUP(C208, customers!$A:$A, customers!$C:$C, ""))</f>
        <v>npoolman5q@howstuffworks.com</v>
      </c>
      <c r="H208" s="2" t="str">
        <f>_xlfn.XLOOKUP(C208, customers!$A:$A, customers!$G:$G, 0)</f>
        <v>United States</v>
      </c>
      <c r="I208" t="str">
        <f>INDEX(products!$A:$G, MATCH(ORDERS!$D208, products!$A:$A, 0), MATCH(ORDERS!I$1, products!$A$1:$G$1, 0))</f>
        <v>Ara</v>
      </c>
      <c r="J208" t="str">
        <f>INDEX(products!$A:$G, MATCH(ORDERS!$D208, products!$A:$A, 0), MATCH(ORDERS!J$1, products!$A$1:$G$1, 0))</f>
        <v>M</v>
      </c>
      <c r="K208" s="6">
        <f>INDEX(products!$A:$G, MATCH(ORDERS!$D208, products!$A:$A, 0), MATCH(ORDERS!K$1, products!$A$1:$G$1, 0))</f>
        <v>1</v>
      </c>
      <c r="L208" s="8">
        <f>INDEX(products!$A:$G, MATCH(ORDERS!$D208, products!$A:$A, 0), MATCH(ORDERS!L$1, products!$A$1:$G$1, 0))</f>
        <v>11.25</v>
      </c>
      <c r="M208" s="8">
        <f t="shared" si="3"/>
        <v>22.5</v>
      </c>
      <c r="N208" t="str" cm="1">
        <f t="array" ref="N208">_xlfn.IFS(I208="Rob", "Robusta", I208="Exc", "Excelsa", I208="Ara", "Arabica", I208="Lib", "Liberica")</f>
        <v>Arabica</v>
      </c>
      <c r="O208" t="str" cm="1">
        <f t="array" ref="O208">_xlfn.IFS(J208="M", "Medium", J208="L", "Light", J208="D", "Dark")</f>
        <v>Medium</v>
      </c>
    </row>
    <row r="209" spans="1:15" x14ac:dyDescent="0.3">
      <c r="A209" s="2" t="s">
        <v>1653</v>
      </c>
      <c r="B209" s="5">
        <v>44207</v>
      </c>
      <c r="C209" s="2" t="s">
        <v>1654</v>
      </c>
      <c r="D209" t="s">
        <v>6157</v>
      </c>
      <c r="E209" s="2">
        <v>6</v>
      </c>
      <c r="F209" s="2" t="str">
        <f>_xlfn.XLOOKUP(C209, customers!$A:$A, customers!$B:$B, 0)</f>
        <v>Orbadiah Duny</v>
      </c>
      <c r="G209" s="2" t="str">
        <f>IF(_xlfn.XLOOKUP(C209, customers!$A:$A, customers!$C:$C, "")="", "", _xlfn.XLOOKUP(C209, customers!$A:$A, customers!$C:$C, ""))</f>
        <v>oduny5r@constantcontact.com</v>
      </c>
      <c r="H209" s="2" t="str">
        <f>_xlfn.XLOOKUP(C209, customers!$A:$A, customers!$G:$G, 0)</f>
        <v>United States</v>
      </c>
      <c r="I209" t="str">
        <f>INDEX(products!$A:$G, MATCH(ORDERS!$D209, products!$A:$A, 0), MATCH(ORDERS!I$1, products!$A$1:$G$1, 0))</f>
        <v>Ara</v>
      </c>
      <c r="J209" t="str">
        <f>INDEX(products!$A:$G, MATCH(ORDERS!$D209, products!$A:$A, 0), MATCH(ORDERS!J$1, products!$A$1:$G$1, 0))</f>
        <v>M</v>
      </c>
      <c r="K209" s="6">
        <f>INDEX(products!$A:$G, MATCH(ORDERS!$D209, products!$A:$A, 0), MATCH(ORDERS!K$1, products!$A$1:$G$1, 0))</f>
        <v>0.5</v>
      </c>
      <c r="L209" s="8">
        <f>INDEX(products!$A:$G, MATCH(ORDERS!$D209, products!$A:$A, 0), MATCH(ORDERS!L$1, products!$A$1:$G$1, 0))</f>
        <v>6.75</v>
      </c>
      <c r="M209" s="8">
        <f t="shared" si="3"/>
        <v>40.5</v>
      </c>
      <c r="N209" t="str" cm="1">
        <f t="array" ref="N209">_xlfn.IFS(I209="Rob", "Robusta", I209="Exc", "Excelsa", I209="Ara", "Arabica", I209="Lib", "Liberica")</f>
        <v>Arabica</v>
      </c>
      <c r="O209" t="str" cm="1">
        <f t="array" ref="O209">_xlfn.IFS(J209="M", "Medium", J209="L", "Light", J209="D", "Dark")</f>
        <v>Medium</v>
      </c>
    </row>
    <row r="210" spans="1:15" x14ac:dyDescent="0.3">
      <c r="A210" s="2" t="s">
        <v>1659</v>
      </c>
      <c r="B210" s="5">
        <v>44659</v>
      </c>
      <c r="C210" s="2" t="s">
        <v>1660</v>
      </c>
      <c r="D210" t="s">
        <v>6144</v>
      </c>
      <c r="E210" s="2">
        <v>4</v>
      </c>
      <c r="F210" s="2" t="str">
        <f>_xlfn.XLOOKUP(C210, customers!$A:$A, customers!$B:$B, 0)</f>
        <v>Constance Halfhide</v>
      </c>
      <c r="G210" s="2" t="str">
        <f>IF(_xlfn.XLOOKUP(C210, customers!$A:$A, customers!$C:$C, "")="", "", _xlfn.XLOOKUP(C210, customers!$A:$A, customers!$C:$C, ""))</f>
        <v>chalfhide5s@google.ru</v>
      </c>
      <c r="H210" s="2" t="str">
        <f>_xlfn.XLOOKUP(C210, customers!$A:$A, customers!$G:$G, 0)</f>
        <v>Ireland</v>
      </c>
      <c r="I210" t="str">
        <f>INDEX(products!$A:$G, MATCH(ORDERS!$D210, products!$A:$A, 0), MATCH(ORDERS!I$1, products!$A$1:$G$1, 0))</f>
        <v>Exc</v>
      </c>
      <c r="J210" t="str">
        <f>INDEX(products!$A:$G, MATCH(ORDERS!$D210, products!$A:$A, 0), MATCH(ORDERS!J$1, products!$A$1:$G$1, 0))</f>
        <v>D</v>
      </c>
      <c r="K210" s="6">
        <f>INDEX(products!$A:$G, MATCH(ORDERS!$D210, products!$A:$A, 0), MATCH(ORDERS!K$1, products!$A$1:$G$1, 0))</f>
        <v>0.5</v>
      </c>
      <c r="L210" s="8">
        <f>INDEX(products!$A:$G, MATCH(ORDERS!$D210, products!$A:$A, 0), MATCH(ORDERS!L$1, products!$A$1:$G$1, 0))</f>
        <v>7.29</v>
      </c>
      <c r="M210" s="8">
        <f t="shared" si="3"/>
        <v>29.16</v>
      </c>
      <c r="N210" t="str" cm="1">
        <f t="array" ref="N210">_xlfn.IFS(I210="Rob", "Robusta", I210="Exc", "Excelsa", I210="Ara", "Arabica", I210="Lib", "Liberica")</f>
        <v>Excelsa</v>
      </c>
      <c r="O210" t="str" cm="1">
        <f t="array" ref="O210">_xlfn.IFS(J210="M", "Medium", J210="L", "Light", J210="D", "Dark")</f>
        <v>Dark</v>
      </c>
    </row>
    <row r="211" spans="1:15" x14ac:dyDescent="0.3">
      <c r="A211" s="2" t="s">
        <v>1665</v>
      </c>
      <c r="B211" s="5">
        <v>44105</v>
      </c>
      <c r="C211" s="2" t="s">
        <v>1666</v>
      </c>
      <c r="D211" t="s">
        <v>6157</v>
      </c>
      <c r="E211" s="2">
        <v>1</v>
      </c>
      <c r="F211" s="2" t="str">
        <f>_xlfn.XLOOKUP(C211, customers!$A:$A, customers!$B:$B, 0)</f>
        <v>Fransisco Malecky</v>
      </c>
      <c r="G211" s="2" t="str">
        <f>IF(_xlfn.XLOOKUP(C211, customers!$A:$A, customers!$C:$C, "")="", "", _xlfn.XLOOKUP(C211, customers!$A:$A, customers!$C:$C, ""))</f>
        <v>fmalecky5t@list-manage.com</v>
      </c>
      <c r="H211" s="2" t="str">
        <f>_xlfn.XLOOKUP(C211, customers!$A:$A, customers!$G:$G, 0)</f>
        <v>United Kingdom</v>
      </c>
      <c r="I211" t="str">
        <f>INDEX(products!$A:$G, MATCH(ORDERS!$D211, products!$A:$A, 0), MATCH(ORDERS!I$1, products!$A$1:$G$1, 0))</f>
        <v>Ara</v>
      </c>
      <c r="J211" t="str">
        <f>INDEX(products!$A:$G, MATCH(ORDERS!$D211, products!$A:$A, 0), MATCH(ORDERS!J$1, products!$A$1:$G$1, 0))</f>
        <v>M</v>
      </c>
      <c r="K211" s="6">
        <f>INDEX(products!$A:$G, MATCH(ORDERS!$D211, products!$A:$A, 0), MATCH(ORDERS!K$1, products!$A$1:$G$1, 0))</f>
        <v>0.5</v>
      </c>
      <c r="L211" s="8">
        <f>INDEX(products!$A:$G, MATCH(ORDERS!$D211, products!$A:$A, 0), MATCH(ORDERS!L$1, products!$A$1:$G$1, 0))</f>
        <v>6.75</v>
      </c>
      <c r="M211" s="8">
        <f t="shared" si="3"/>
        <v>6.75</v>
      </c>
      <c r="N211" t="str" cm="1">
        <f t="array" ref="N211">_xlfn.IFS(I211="Rob", "Robusta", I211="Exc", "Excelsa", I211="Ara", "Arabica", I211="Lib", "Liberica")</f>
        <v>Arabica</v>
      </c>
      <c r="O211" t="str" cm="1">
        <f t="array" ref="O211">_xlfn.IFS(J211="M", "Medium", J211="L", "Light", J211="D", "Dark")</f>
        <v>Medium</v>
      </c>
    </row>
    <row r="212" spans="1:15" x14ac:dyDescent="0.3">
      <c r="A212" s="2" t="s">
        <v>1671</v>
      </c>
      <c r="B212" s="5">
        <v>43766</v>
      </c>
      <c r="C212" s="2" t="s">
        <v>1672</v>
      </c>
      <c r="D212" t="s">
        <v>6143</v>
      </c>
      <c r="E212" s="2">
        <v>4</v>
      </c>
      <c r="F212" s="2" t="str">
        <f>_xlfn.XLOOKUP(C212, customers!$A:$A, customers!$B:$B, 0)</f>
        <v>Anselma Attwater</v>
      </c>
      <c r="G212" s="2" t="str">
        <f>IF(_xlfn.XLOOKUP(C212, customers!$A:$A, customers!$C:$C, "")="", "", _xlfn.XLOOKUP(C212, customers!$A:$A, customers!$C:$C, ""))</f>
        <v>aattwater5u@wikia.com</v>
      </c>
      <c r="H212" s="2" t="str">
        <f>_xlfn.XLOOKUP(C212, customers!$A:$A, customers!$G:$G, 0)</f>
        <v>United States</v>
      </c>
      <c r="I212" t="str">
        <f>INDEX(products!$A:$G, MATCH(ORDERS!$D212, products!$A:$A, 0), MATCH(ORDERS!I$1, products!$A$1:$G$1, 0))</f>
        <v>Lib</v>
      </c>
      <c r="J212" t="str">
        <f>INDEX(products!$A:$G, MATCH(ORDERS!$D212, products!$A:$A, 0), MATCH(ORDERS!J$1, products!$A$1:$G$1, 0))</f>
        <v>D</v>
      </c>
      <c r="K212" s="6">
        <f>INDEX(products!$A:$G, MATCH(ORDERS!$D212, products!$A:$A, 0), MATCH(ORDERS!K$1, products!$A$1:$G$1, 0))</f>
        <v>1</v>
      </c>
      <c r="L212" s="8">
        <f>INDEX(products!$A:$G, MATCH(ORDERS!$D212, products!$A:$A, 0), MATCH(ORDERS!L$1, products!$A$1:$G$1, 0))</f>
        <v>12.95</v>
      </c>
      <c r="M212" s="8">
        <f t="shared" si="3"/>
        <v>51.8</v>
      </c>
      <c r="N212" t="str" cm="1">
        <f t="array" ref="N212">_xlfn.IFS(I212="Rob", "Robusta", I212="Exc", "Excelsa", I212="Ara", "Arabica", I212="Lib", "Liberica")</f>
        <v>Liberica</v>
      </c>
      <c r="O212" t="str" cm="1">
        <f t="array" ref="O212">_xlfn.IFS(J212="M", "Medium", J212="L", "Light", J212="D", "Dark")</f>
        <v>Dark</v>
      </c>
    </row>
    <row r="213" spans="1:15" x14ac:dyDescent="0.3">
      <c r="A213" s="2" t="s">
        <v>1677</v>
      </c>
      <c r="B213" s="5">
        <v>44283</v>
      </c>
      <c r="C213" s="2" t="s">
        <v>1678</v>
      </c>
      <c r="D213" t="s">
        <v>6176</v>
      </c>
      <c r="E213" s="2">
        <v>6</v>
      </c>
      <c r="F213" s="2" t="str">
        <f>_xlfn.XLOOKUP(C213, customers!$A:$A, customers!$B:$B, 0)</f>
        <v>Minette Whellans</v>
      </c>
      <c r="G213" s="2" t="str">
        <f>IF(_xlfn.XLOOKUP(C213, customers!$A:$A, customers!$C:$C, "")="", "", _xlfn.XLOOKUP(C213, customers!$A:$A, customers!$C:$C, ""))</f>
        <v>mwhellans5v@mapquest.com</v>
      </c>
      <c r="H213" s="2" t="str">
        <f>_xlfn.XLOOKUP(C213, customers!$A:$A, customers!$G:$G, 0)</f>
        <v>United States</v>
      </c>
      <c r="I213" t="str">
        <f>INDEX(products!$A:$G, MATCH(ORDERS!$D213, products!$A:$A, 0), MATCH(ORDERS!I$1, products!$A$1:$G$1, 0))</f>
        <v>Exc</v>
      </c>
      <c r="J213" t="str">
        <f>INDEX(products!$A:$G, MATCH(ORDERS!$D213, products!$A:$A, 0), MATCH(ORDERS!J$1, products!$A$1:$G$1, 0))</f>
        <v>L</v>
      </c>
      <c r="K213" s="6">
        <f>INDEX(products!$A:$G, MATCH(ORDERS!$D213, products!$A:$A, 0), MATCH(ORDERS!K$1, products!$A$1:$G$1, 0))</f>
        <v>0.5</v>
      </c>
      <c r="L213" s="8">
        <f>INDEX(products!$A:$G, MATCH(ORDERS!$D213, products!$A:$A, 0), MATCH(ORDERS!L$1, products!$A$1:$G$1, 0))</f>
        <v>8.91</v>
      </c>
      <c r="M213" s="8">
        <f t="shared" si="3"/>
        <v>53.46</v>
      </c>
      <c r="N213" t="str" cm="1">
        <f t="array" ref="N213">_xlfn.IFS(I213="Rob", "Robusta", I213="Exc", "Excelsa", I213="Ara", "Arabica", I213="Lib", "Liberica")</f>
        <v>Excelsa</v>
      </c>
      <c r="O213" t="str" cm="1">
        <f t="array" ref="O213">_xlfn.IFS(J213="M", "Medium", J213="L", "Light", J213="D", "Dark")</f>
        <v>Light</v>
      </c>
    </row>
    <row r="214" spans="1:15" x14ac:dyDescent="0.3">
      <c r="A214" s="2" t="s">
        <v>1682</v>
      </c>
      <c r="B214" s="5">
        <v>43921</v>
      </c>
      <c r="C214" s="2" t="s">
        <v>1683</v>
      </c>
      <c r="D214" t="s">
        <v>6153</v>
      </c>
      <c r="E214" s="2">
        <v>4</v>
      </c>
      <c r="F214" s="2" t="str">
        <f>_xlfn.XLOOKUP(C214, customers!$A:$A, customers!$B:$B, 0)</f>
        <v>Dael Camilletti</v>
      </c>
      <c r="G214" s="2" t="str">
        <f>IF(_xlfn.XLOOKUP(C214, customers!$A:$A, customers!$C:$C, "")="", "", _xlfn.XLOOKUP(C214, customers!$A:$A, customers!$C:$C, ""))</f>
        <v>dcamilletti5w@businesswire.com</v>
      </c>
      <c r="H214" s="2" t="str">
        <f>_xlfn.XLOOKUP(C214, customers!$A:$A, customers!$G:$G, 0)</f>
        <v>United States</v>
      </c>
      <c r="I214" t="str">
        <f>INDEX(products!$A:$G, MATCH(ORDERS!$D214, products!$A:$A, 0), MATCH(ORDERS!I$1, products!$A$1:$G$1, 0))</f>
        <v>Exc</v>
      </c>
      <c r="J214" t="str">
        <f>INDEX(products!$A:$G, MATCH(ORDERS!$D214, products!$A:$A, 0), MATCH(ORDERS!J$1, products!$A$1:$G$1, 0))</f>
        <v>D</v>
      </c>
      <c r="K214" s="6">
        <f>INDEX(products!$A:$G, MATCH(ORDERS!$D214, products!$A:$A, 0), MATCH(ORDERS!K$1, products!$A$1:$G$1, 0))</f>
        <v>0.2</v>
      </c>
      <c r="L214" s="8">
        <f>INDEX(products!$A:$G, MATCH(ORDERS!$D214, products!$A:$A, 0), MATCH(ORDERS!L$1, products!$A$1:$G$1, 0))</f>
        <v>3.645</v>
      </c>
      <c r="M214" s="8">
        <f t="shared" si="3"/>
        <v>14.58</v>
      </c>
      <c r="N214" t="str" cm="1">
        <f t="array" ref="N214">_xlfn.IFS(I214="Rob", "Robusta", I214="Exc", "Excelsa", I214="Ara", "Arabica", I214="Lib", "Liberica")</f>
        <v>Excelsa</v>
      </c>
      <c r="O214" t="str" cm="1">
        <f t="array" ref="O214">_xlfn.IFS(J214="M", "Medium", J214="L", "Light", J214="D", "Dark")</f>
        <v>Dark</v>
      </c>
    </row>
    <row r="215" spans="1:15" x14ac:dyDescent="0.3">
      <c r="A215" s="2" t="s">
        <v>1688</v>
      </c>
      <c r="B215" s="5">
        <v>44646</v>
      </c>
      <c r="C215" s="2" t="s">
        <v>1689</v>
      </c>
      <c r="D215" t="s">
        <v>6149</v>
      </c>
      <c r="E215" s="2">
        <v>1</v>
      </c>
      <c r="F215" s="2" t="str">
        <f>_xlfn.XLOOKUP(C215, customers!$A:$A, customers!$B:$B, 0)</f>
        <v>Emiline Galgey</v>
      </c>
      <c r="G215" s="2" t="str">
        <f>IF(_xlfn.XLOOKUP(C215, customers!$A:$A, customers!$C:$C, "")="", "", _xlfn.XLOOKUP(C215, customers!$A:$A, customers!$C:$C, ""))</f>
        <v>egalgey5x@wufoo.com</v>
      </c>
      <c r="H215" s="2" t="str">
        <f>_xlfn.XLOOKUP(C215, customers!$A:$A, customers!$G:$G, 0)</f>
        <v>United States</v>
      </c>
      <c r="I215" t="str">
        <f>INDEX(products!$A:$G, MATCH(ORDERS!$D215, products!$A:$A, 0), MATCH(ORDERS!I$1, products!$A$1:$G$1, 0))</f>
        <v>Rob</v>
      </c>
      <c r="J215" t="str">
        <f>INDEX(products!$A:$G, MATCH(ORDERS!$D215, products!$A:$A, 0), MATCH(ORDERS!J$1, products!$A$1:$G$1, 0))</f>
        <v>D</v>
      </c>
      <c r="K215" s="6">
        <f>INDEX(products!$A:$G, MATCH(ORDERS!$D215, products!$A:$A, 0), MATCH(ORDERS!K$1, products!$A$1:$G$1, 0))</f>
        <v>2.5</v>
      </c>
      <c r="L215" s="8">
        <f>INDEX(products!$A:$G, MATCH(ORDERS!$D215, products!$A:$A, 0), MATCH(ORDERS!L$1, products!$A$1:$G$1, 0))</f>
        <v>20.584999999999997</v>
      </c>
      <c r="M215" s="8">
        <f t="shared" si="3"/>
        <v>20.584999999999997</v>
      </c>
      <c r="N215" t="str" cm="1">
        <f t="array" ref="N215">_xlfn.IFS(I215="Rob", "Robusta", I215="Exc", "Excelsa", I215="Ara", "Arabica", I215="Lib", "Liberica")</f>
        <v>Robusta</v>
      </c>
      <c r="O215" t="str" cm="1">
        <f t="array" ref="O215">_xlfn.IFS(J215="M", "Medium", J215="L", "Light", J215="D", "Dark")</f>
        <v>Dark</v>
      </c>
    </row>
    <row r="216" spans="1:15" x14ac:dyDescent="0.3">
      <c r="A216" s="2" t="s">
        <v>1694</v>
      </c>
      <c r="B216" s="5">
        <v>43775</v>
      </c>
      <c r="C216" s="2" t="s">
        <v>1695</v>
      </c>
      <c r="D216" t="s">
        <v>6170</v>
      </c>
      <c r="E216" s="2">
        <v>2</v>
      </c>
      <c r="F216" s="2" t="str">
        <f>_xlfn.XLOOKUP(C216, customers!$A:$A, customers!$B:$B, 0)</f>
        <v>Murdock Hame</v>
      </c>
      <c r="G216" s="2" t="str">
        <f>IF(_xlfn.XLOOKUP(C216, customers!$A:$A, customers!$C:$C, "")="", "", _xlfn.XLOOKUP(C216, customers!$A:$A, customers!$C:$C, ""))</f>
        <v>mhame5y@newsvine.com</v>
      </c>
      <c r="H216" s="2" t="str">
        <f>_xlfn.XLOOKUP(C216, customers!$A:$A, customers!$G:$G, 0)</f>
        <v>Ireland</v>
      </c>
      <c r="I216" t="str">
        <f>INDEX(products!$A:$G, MATCH(ORDERS!$D216, products!$A:$A, 0), MATCH(ORDERS!I$1, products!$A$1:$G$1, 0))</f>
        <v>Lib</v>
      </c>
      <c r="J216" t="str">
        <f>INDEX(products!$A:$G, MATCH(ORDERS!$D216, products!$A:$A, 0), MATCH(ORDERS!J$1, products!$A$1:$G$1, 0))</f>
        <v>L</v>
      </c>
      <c r="K216" s="6">
        <f>INDEX(products!$A:$G, MATCH(ORDERS!$D216, products!$A:$A, 0), MATCH(ORDERS!K$1, products!$A$1:$G$1, 0))</f>
        <v>1</v>
      </c>
      <c r="L216" s="8">
        <f>INDEX(products!$A:$G, MATCH(ORDERS!$D216, products!$A:$A, 0), MATCH(ORDERS!L$1, products!$A$1:$G$1, 0))</f>
        <v>15.85</v>
      </c>
      <c r="M216" s="8">
        <f t="shared" si="3"/>
        <v>31.7</v>
      </c>
      <c r="N216" t="str" cm="1">
        <f t="array" ref="N216">_xlfn.IFS(I216="Rob", "Robusta", I216="Exc", "Excelsa", I216="Ara", "Arabica", I216="Lib", "Liberica")</f>
        <v>Liberica</v>
      </c>
      <c r="O216" t="str" cm="1">
        <f t="array" ref="O216">_xlfn.IFS(J216="M", "Medium", J216="L", "Light", J216="D", "Dark")</f>
        <v>Light</v>
      </c>
    </row>
    <row r="217" spans="1:15" x14ac:dyDescent="0.3">
      <c r="A217" s="2" t="s">
        <v>1701</v>
      </c>
      <c r="B217" s="5">
        <v>43829</v>
      </c>
      <c r="C217" s="2" t="s">
        <v>1702</v>
      </c>
      <c r="D217" t="s">
        <v>6150</v>
      </c>
      <c r="E217" s="2">
        <v>6</v>
      </c>
      <c r="F217" s="2" t="str">
        <f>_xlfn.XLOOKUP(C217, customers!$A:$A, customers!$B:$B, 0)</f>
        <v>Ilka Gurnee</v>
      </c>
      <c r="G217" s="2" t="str">
        <f>IF(_xlfn.XLOOKUP(C217, customers!$A:$A, customers!$C:$C, "")="", "", _xlfn.XLOOKUP(C217, customers!$A:$A, customers!$C:$C, ""))</f>
        <v>igurnee5z@usnews.com</v>
      </c>
      <c r="H217" s="2" t="str">
        <f>_xlfn.XLOOKUP(C217, customers!$A:$A, customers!$G:$G, 0)</f>
        <v>United States</v>
      </c>
      <c r="I217" t="str">
        <f>INDEX(products!$A:$G, MATCH(ORDERS!$D217, products!$A:$A, 0), MATCH(ORDERS!I$1, products!$A$1:$G$1, 0))</f>
        <v>Lib</v>
      </c>
      <c r="J217" t="str">
        <f>INDEX(products!$A:$G, MATCH(ORDERS!$D217, products!$A:$A, 0), MATCH(ORDERS!J$1, products!$A$1:$G$1, 0))</f>
        <v>D</v>
      </c>
      <c r="K217" s="6">
        <f>INDEX(products!$A:$G, MATCH(ORDERS!$D217, products!$A:$A, 0), MATCH(ORDERS!K$1, products!$A$1:$G$1, 0))</f>
        <v>0.2</v>
      </c>
      <c r="L217" s="8">
        <f>INDEX(products!$A:$G, MATCH(ORDERS!$D217, products!$A:$A, 0), MATCH(ORDERS!L$1, products!$A$1:$G$1, 0))</f>
        <v>3.8849999999999998</v>
      </c>
      <c r="M217" s="8">
        <f t="shared" si="3"/>
        <v>23.31</v>
      </c>
      <c r="N217" t="str" cm="1">
        <f t="array" ref="N217">_xlfn.IFS(I217="Rob", "Robusta", I217="Exc", "Excelsa", I217="Ara", "Arabica", I217="Lib", "Liberica")</f>
        <v>Liberica</v>
      </c>
      <c r="O217" t="str" cm="1">
        <f t="array" ref="O217">_xlfn.IFS(J217="M", "Medium", J217="L", "Light", J217="D", "Dark")</f>
        <v>Dark</v>
      </c>
    </row>
    <row r="218" spans="1:15" x14ac:dyDescent="0.3">
      <c r="A218" s="2" t="s">
        <v>1707</v>
      </c>
      <c r="B218" s="5">
        <v>44470</v>
      </c>
      <c r="C218" s="2" t="s">
        <v>1708</v>
      </c>
      <c r="D218" t="s">
        <v>6162</v>
      </c>
      <c r="E218" s="2">
        <v>4</v>
      </c>
      <c r="F218" s="2" t="str">
        <f>_xlfn.XLOOKUP(C218, customers!$A:$A, customers!$B:$B, 0)</f>
        <v>Alfy Snowding</v>
      </c>
      <c r="G218" s="2" t="str">
        <f>IF(_xlfn.XLOOKUP(C218, customers!$A:$A, customers!$C:$C, "")="", "", _xlfn.XLOOKUP(C218, customers!$A:$A, customers!$C:$C, ""))</f>
        <v>asnowding60@comsenz.com</v>
      </c>
      <c r="H218" s="2" t="str">
        <f>_xlfn.XLOOKUP(C218, customers!$A:$A, customers!$G:$G, 0)</f>
        <v>United States</v>
      </c>
      <c r="I218" t="str">
        <f>INDEX(products!$A:$G, MATCH(ORDERS!$D218, products!$A:$A, 0), MATCH(ORDERS!I$1, products!$A$1:$G$1, 0))</f>
        <v>Lib</v>
      </c>
      <c r="J218" t="str">
        <f>INDEX(products!$A:$G, MATCH(ORDERS!$D218, products!$A:$A, 0), MATCH(ORDERS!J$1, products!$A$1:$G$1, 0))</f>
        <v>M</v>
      </c>
      <c r="K218" s="6">
        <f>INDEX(products!$A:$G, MATCH(ORDERS!$D218, products!$A:$A, 0), MATCH(ORDERS!K$1, products!$A$1:$G$1, 0))</f>
        <v>1</v>
      </c>
      <c r="L218" s="8">
        <f>INDEX(products!$A:$G, MATCH(ORDERS!$D218, products!$A:$A, 0), MATCH(ORDERS!L$1, products!$A$1:$G$1, 0))</f>
        <v>14.55</v>
      </c>
      <c r="M218" s="8">
        <f t="shared" si="3"/>
        <v>58.2</v>
      </c>
      <c r="N218" t="str" cm="1">
        <f t="array" ref="N218">_xlfn.IFS(I218="Rob", "Robusta", I218="Exc", "Excelsa", I218="Ara", "Arabica", I218="Lib", "Liberica")</f>
        <v>Liberica</v>
      </c>
      <c r="O218" t="str" cm="1">
        <f t="array" ref="O218">_xlfn.IFS(J218="M", "Medium", J218="L", "Light", J218="D", "Dark")</f>
        <v>Medium</v>
      </c>
    </row>
    <row r="219" spans="1:15" x14ac:dyDescent="0.3">
      <c r="A219" s="2" t="s">
        <v>1713</v>
      </c>
      <c r="B219" s="5">
        <v>44174</v>
      </c>
      <c r="C219" s="2" t="s">
        <v>1714</v>
      </c>
      <c r="D219" t="s">
        <v>6176</v>
      </c>
      <c r="E219" s="2">
        <v>4</v>
      </c>
      <c r="F219" s="2" t="str">
        <f>_xlfn.XLOOKUP(C219, customers!$A:$A, customers!$B:$B, 0)</f>
        <v>Godfry Poinsett</v>
      </c>
      <c r="G219" s="2" t="str">
        <f>IF(_xlfn.XLOOKUP(C219, customers!$A:$A, customers!$C:$C, "")="", "", _xlfn.XLOOKUP(C219, customers!$A:$A, customers!$C:$C, ""))</f>
        <v>gpoinsett61@berkeley.edu</v>
      </c>
      <c r="H219" s="2" t="str">
        <f>_xlfn.XLOOKUP(C219, customers!$A:$A, customers!$G:$G, 0)</f>
        <v>United States</v>
      </c>
      <c r="I219" t="str">
        <f>INDEX(products!$A:$G, MATCH(ORDERS!$D219, products!$A:$A, 0), MATCH(ORDERS!I$1, products!$A$1:$G$1, 0))</f>
        <v>Exc</v>
      </c>
      <c r="J219" t="str">
        <f>INDEX(products!$A:$G, MATCH(ORDERS!$D219, products!$A:$A, 0), MATCH(ORDERS!J$1, products!$A$1:$G$1, 0))</f>
        <v>L</v>
      </c>
      <c r="K219" s="6">
        <f>INDEX(products!$A:$G, MATCH(ORDERS!$D219, products!$A:$A, 0), MATCH(ORDERS!K$1, products!$A$1:$G$1, 0))</f>
        <v>0.5</v>
      </c>
      <c r="L219" s="8">
        <f>INDEX(products!$A:$G, MATCH(ORDERS!$D219, products!$A:$A, 0), MATCH(ORDERS!L$1, products!$A$1:$G$1, 0))</f>
        <v>8.91</v>
      </c>
      <c r="M219" s="8">
        <f t="shared" si="3"/>
        <v>35.64</v>
      </c>
      <c r="N219" t="str" cm="1">
        <f t="array" ref="N219">_xlfn.IFS(I219="Rob", "Robusta", I219="Exc", "Excelsa", I219="Ara", "Arabica", I219="Lib", "Liberica")</f>
        <v>Excelsa</v>
      </c>
      <c r="O219" t="str" cm="1">
        <f t="array" ref="O219">_xlfn.IFS(J219="M", "Medium", J219="L", "Light", J219="D", "Dark")</f>
        <v>Light</v>
      </c>
    </row>
    <row r="220" spans="1:15" x14ac:dyDescent="0.3">
      <c r="A220" s="2" t="s">
        <v>1719</v>
      </c>
      <c r="B220" s="5">
        <v>44317</v>
      </c>
      <c r="C220" s="2" t="s">
        <v>1720</v>
      </c>
      <c r="D220" t="s">
        <v>6155</v>
      </c>
      <c r="E220" s="2">
        <v>5</v>
      </c>
      <c r="F220" s="2" t="str">
        <f>_xlfn.XLOOKUP(C220, customers!$A:$A, customers!$B:$B, 0)</f>
        <v>Rem Furman</v>
      </c>
      <c r="G220" s="2" t="str">
        <f>IF(_xlfn.XLOOKUP(C220, customers!$A:$A, customers!$C:$C, "")="", "", _xlfn.XLOOKUP(C220, customers!$A:$A, customers!$C:$C, ""))</f>
        <v>rfurman62@t.co</v>
      </c>
      <c r="H220" s="2" t="str">
        <f>_xlfn.XLOOKUP(C220, customers!$A:$A, customers!$G:$G, 0)</f>
        <v>Ireland</v>
      </c>
      <c r="I220" t="str">
        <f>INDEX(products!$A:$G, MATCH(ORDERS!$D220, products!$A:$A, 0), MATCH(ORDERS!I$1, products!$A$1:$G$1, 0))</f>
        <v>Ara</v>
      </c>
      <c r="J220" t="str">
        <f>INDEX(products!$A:$G, MATCH(ORDERS!$D220, products!$A:$A, 0), MATCH(ORDERS!J$1, products!$A$1:$G$1, 0))</f>
        <v>M</v>
      </c>
      <c r="K220" s="6">
        <f>INDEX(products!$A:$G, MATCH(ORDERS!$D220, products!$A:$A, 0), MATCH(ORDERS!K$1, products!$A$1:$G$1, 0))</f>
        <v>1</v>
      </c>
      <c r="L220" s="8">
        <f>INDEX(products!$A:$G, MATCH(ORDERS!$D220, products!$A:$A, 0), MATCH(ORDERS!L$1, products!$A$1:$G$1, 0))</f>
        <v>11.25</v>
      </c>
      <c r="M220" s="8">
        <f t="shared" si="3"/>
        <v>56.25</v>
      </c>
      <c r="N220" t="str" cm="1">
        <f t="array" ref="N220">_xlfn.IFS(I220="Rob", "Robusta", I220="Exc", "Excelsa", I220="Ara", "Arabica", I220="Lib", "Liberica")</f>
        <v>Arabica</v>
      </c>
      <c r="O220" t="str" cm="1">
        <f t="array" ref="O220">_xlfn.IFS(J220="M", "Medium", J220="L", "Light", J220="D", "Dark")</f>
        <v>Medium</v>
      </c>
    </row>
    <row r="221" spans="1:15" x14ac:dyDescent="0.3">
      <c r="A221" s="2" t="s">
        <v>1725</v>
      </c>
      <c r="B221" s="5">
        <v>44777</v>
      </c>
      <c r="C221" s="2" t="s">
        <v>1726</v>
      </c>
      <c r="D221" t="s">
        <v>6178</v>
      </c>
      <c r="E221" s="2">
        <v>3</v>
      </c>
      <c r="F221" s="2" t="str">
        <f>_xlfn.XLOOKUP(C221, customers!$A:$A, customers!$B:$B, 0)</f>
        <v>Charis Crosier</v>
      </c>
      <c r="G221" s="2" t="str">
        <f>IF(_xlfn.XLOOKUP(C221, customers!$A:$A, customers!$C:$C, "")="", "", _xlfn.XLOOKUP(C221, customers!$A:$A, customers!$C:$C, ""))</f>
        <v>ccrosier63@xrea.com</v>
      </c>
      <c r="H221" s="2" t="str">
        <f>_xlfn.XLOOKUP(C221, customers!$A:$A, customers!$G:$G, 0)</f>
        <v>United States</v>
      </c>
      <c r="I221" t="str">
        <f>INDEX(products!$A:$G, MATCH(ORDERS!$D221, products!$A:$A, 0), MATCH(ORDERS!I$1, products!$A$1:$G$1, 0))</f>
        <v>Rob</v>
      </c>
      <c r="J221" t="str">
        <f>INDEX(products!$A:$G, MATCH(ORDERS!$D221, products!$A:$A, 0), MATCH(ORDERS!J$1, products!$A$1:$G$1, 0))</f>
        <v>L</v>
      </c>
      <c r="K221" s="6">
        <f>INDEX(products!$A:$G, MATCH(ORDERS!$D221, products!$A:$A, 0), MATCH(ORDERS!K$1, products!$A$1:$G$1, 0))</f>
        <v>0.2</v>
      </c>
      <c r="L221" s="8">
        <f>INDEX(products!$A:$G, MATCH(ORDERS!$D221, products!$A:$A, 0), MATCH(ORDERS!L$1, products!$A$1:$G$1, 0))</f>
        <v>3.5849999999999995</v>
      </c>
      <c r="M221" s="8">
        <f t="shared" si="3"/>
        <v>10.754999999999999</v>
      </c>
      <c r="N221" t="str" cm="1">
        <f t="array" ref="N221">_xlfn.IFS(I221="Rob", "Robusta", I221="Exc", "Excelsa", I221="Ara", "Arabica", I221="Lib", "Liberica")</f>
        <v>Robusta</v>
      </c>
      <c r="O221" t="str" cm="1">
        <f t="array" ref="O221">_xlfn.IFS(J221="M", "Medium", J221="L", "Light", J221="D", "Dark")</f>
        <v>Light</v>
      </c>
    </row>
    <row r="222" spans="1:15" x14ac:dyDescent="0.3">
      <c r="A222" s="2" t="s">
        <v>1725</v>
      </c>
      <c r="B222" s="5">
        <v>44777</v>
      </c>
      <c r="C222" s="2" t="s">
        <v>1726</v>
      </c>
      <c r="D222" t="s">
        <v>6174</v>
      </c>
      <c r="E222" s="2">
        <v>5</v>
      </c>
      <c r="F222" s="2" t="str">
        <f>_xlfn.XLOOKUP(C222, customers!$A:$A, customers!$B:$B, 0)</f>
        <v>Charis Crosier</v>
      </c>
      <c r="G222" s="2" t="str">
        <f>IF(_xlfn.XLOOKUP(C222, customers!$A:$A, customers!$C:$C, "")="", "", _xlfn.XLOOKUP(C222, customers!$A:$A, customers!$C:$C, ""))</f>
        <v>ccrosier63@xrea.com</v>
      </c>
      <c r="H222" s="2" t="str">
        <f>_xlfn.XLOOKUP(C222, customers!$A:$A, customers!$G:$G, 0)</f>
        <v>United States</v>
      </c>
      <c r="I222" t="str">
        <f>INDEX(products!$A:$G, MATCH(ORDERS!$D222, products!$A:$A, 0), MATCH(ORDERS!I$1, products!$A$1:$G$1, 0))</f>
        <v>Rob</v>
      </c>
      <c r="J222" t="str">
        <f>INDEX(products!$A:$G, MATCH(ORDERS!$D222, products!$A:$A, 0), MATCH(ORDERS!J$1, products!$A$1:$G$1, 0))</f>
        <v>M</v>
      </c>
      <c r="K222" s="6">
        <f>INDEX(products!$A:$G, MATCH(ORDERS!$D222, products!$A:$A, 0), MATCH(ORDERS!K$1, products!$A$1:$G$1, 0))</f>
        <v>0.2</v>
      </c>
      <c r="L222" s="8">
        <f>INDEX(products!$A:$G, MATCH(ORDERS!$D222, products!$A:$A, 0), MATCH(ORDERS!L$1, products!$A$1:$G$1, 0))</f>
        <v>2.9849999999999999</v>
      </c>
      <c r="M222" s="8">
        <f t="shared" si="3"/>
        <v>14.924999999999999</v>
      </c>
      <c r="N222" t="str" cm="1">
        <f t="array" ref="N222">_xlfn.IFS(I222="Rob", "Robusta", I222="Exc", "Excelsa", I222="Ara", "Arabica", I222="Lib", "Liberica")</f>
        <v>Robusta</v>
      </c>
      <c r="O222" t="str" cm="1">
        <f t="array" ref="O222">_xlfn.IFS(J222="M", "Medium", J222="L", "Light", J222="D", "Dark")</f>
        <v>Medium</v>
      </c>
    </row>
    <row r="223" spans="1:15" x14ac:dyDescent="0.3">
      <c r="A223" s="2" t="s">
        <v>1736</v>
      </c>
      <c r="B223" s="5">
        <v>44513</v>
      </c>
      <c r="C223" s="2" t="s">
        <v>1737</v>
      </c>
      <c r="D223" t="s">
        <v>6140</v>
      </c>
      <c r="E223" s="2">
        <v>6</v>
      </c>
      <c r="F223" s="2" t="str">
        <f>_xlfn.XLOOKUP(C223, customers!$A:$A, customers!$B:$B, 0)</f>
        <v>Lenka Rushmer</v>
      </c>
      <c r="G223" s="2" t="str">
        <f>IF(_xlfn.XLOOKUP(C223, customers!$A:$A, customers!$C:$C, "")="", "", _xlfn.XLOOKUP(C223, customers!$A:$A, customers!$C:$C, ""))</f>
        <v>lrushmer65@europa.eu</v>
      </c>
      <c r="H223" s="2" t="str">
        <f>_xlfn.XLOOKUP(C223, customers!$A:$A, customers!$G:$G, 0)</f>
        <v>United States</v>
      </c>
      <c r="I223" t="str">
        <f>INDEX(products!$A:$G, MATCH(ORDERS!$D223, products!$A:$A, 0), MATCH(ORDERS!I$1, products!$A$1:$G$1, 0))</f>
        <v>Ara</v>
      </c>
      <c r="J223" t="str">
        <f>INDEX(products!$A:$G, MATCH(ORDERS!$D223, products!$A:$A, 0), MATCH(ORDERS!J$1, products!$A$1:$G$1, 0))</f>
        <v>L</v>
      </c>
      <c r="K223" s="6">
        <f>INDEX(products!$A:$G, MATCH(ORDERS!$D223, products!$A:$A, 0), MATCH(ORDERS!K$1, products!$A$1:$G$1, 0))</f>
        <v>1</v>
      </c>
      <c r="L223" s="8">
        <f>INDEX(products!$A:$G, MATCH(ORDERS!$D223, products!$A:$A, 0), MATCH(ORDERS!L$1, products!$A$1:$G$1, 0))</f>
        <v>12.95</v>
      </c>
      <c r="M223" s="8">
        <f t="shared" si="3"/>
        <v>77.699999999999989</v>
      </c>
      <c r="N223" t="str" cm="1">
        <f t="array" ref="N223">_xlfn.IFS(I223="Rob", "Robusta", I223="Exc", "Excelsa", I223="Ara", "Arabica", I223="Lib", "Liberica")</f>
        <v>Arabica</v>
      </c>
      <c r="O223" t="str" cm="1">
        <f t="array" ref="O223">_xlfn.IFS(J223="M", "Medium", J223="L", "Light", J223="D", "Dark")</f>
        <v>Light</v>
      </c>
    </row>
    <row r="224" spans="1:15" x14ac:dyDescent="0.3">
      <c r="A224" s="2" t="s">
        <v>1742</v>
      </c>
      <c r="B224" s="5">
        <v>44090</v>
      </c>
      <c r="C224" s="2" t="s">
        <v>1743</v>
      </c>
      <c r="D224" t="s">
        <v>6169</v>
      </c>
      <c r="E224" s="2">
        <v>3</v>
      </c>
      <c r="F224" s="2" t="str">
        <f>_xlfn.XLOOKUP(C224, customers!$A:$A, customers!$B:$B, 0)</f>
        <v>Waneta Edinborough</v>
      </c>
      <c r="G224" s="2" t="str">
        <f>IF(_xlfn.XLOOKUP(C224, customers!$A:$A, customers!$C:$C, "")="", "", _xlfn.XLOOKUP(C224, customers!$A:$A, customers!$C:$C, ""))</f>
        <v>wedinborough66@github.io</v>
      </c>
      <c r="H224" s="2" t="str">
        <f>_xlfn.XLOOKUP(C224, customers!$A:$A, customers!$G:$G, 0)</f>
        <v>United States</v>
      </c>
      <c r="I224" t="str">
        <f>INDEX(products!$A:$G, MATCH(ORDERS!$D224, products!$A:$A, 0), MATCH(ORDERS!I$1, products!$A$1:$G$1, 0))</f>
        <v>Lib</v>
      </c>
      <c r="J224" t="str">
        <f>INDEX(products!$A:$G, MATCH(ORDERS!$D224, products!$A:$A, 0), MATCH(ORDERS!J$1, products!$A$1:$G$1, 0))</f>
        <v>D</v>
      </c>
      <c r="K224" s="6">
        <f>INDEX(products!$A:$G, MATCH(ORDERS!$D224, products!$A:$A, 0), MATCH(ORDERS!K$1, products!$A$1:$G$1, 0))</f>
        <v>0.5</v>
      </c>
      <c r="L224" s="8">
        <f>INDEX(products!$A:$G, MATCH(ORDERS!$D224, products!$A:$A, 0), MATCH(ORDERS!L$1, products!$A$1:$G$1, 0))</f>
        <v>7.77</v>
      </c>
      <c r="M224" s="8">
        <f t="shared" si="3"/>
        <v>23.31</v>
      </c>
      <c r="N224" t="str" cm="1">
        <f t="array" ref="N224">_xlfn.IFS(I224="Rob", "Robusta", I224="Exc", "Excelsa", I224="Ara", "Arabica", I224="Lib", "Liberica")</f>
        <v>Liberica</v>
      </c>
      <c r="O224" t="str" cm="1">
        <f t="array" ref="O224">_xlfn.IFS(J224="M", "Medium", J224="L", "Light", J224="D", "Dark")</f>
        <v>Dark</v>
      </c>
    </row>
    <row r="225" spans="1:15" x14ac:dyDescent="0.3">
      <c r="A225" s="2" t="s">
        <v>1748</v>
      </c>
      <c r="B225" s="5">
        <v>44109</v>
      </c>
      <c r="C225" s="2" t="s">
        <v>1749</v>
      </c>
      <c r="D225" t="s">
        <v>6171</v>
      </c>
      <c r="E225" s="2">
        <v>4</v>
      </c>
      <c r="F225" s="2" t="str">
        <f>_xlfn.XLOOKUP(C225, customers!$A:$A, customers!$B:$B, 0)</f>
        <v>Bobbe Piggott</v>
      </c>
      <c r="G225" s="2" t="str">
        <f>IF(_xlfn.XLOOKUP(C225, customers!$A:$A, customers!$C:$C, "")="", "", _xlfn.XLOOKUP(C225, customers!$A:$A, customers!$C:$C, ""))</f>
        <v/>
      </c>
      <c r="H225" s="2" t="str">
        <f>_xlfn.XLOOKUP(C225, customers!$A:$A, customers!$G:$G, 0)</f>
        <v>United States</v>
      </c>
      <c r="I225" t="str">
        <f>INDEX(products!$A:$G, MATCH(ORDERS!$D225, products!$A:$A, 0), MATCH(ORDERS!I$1, products!$A$1:$G$1, 0))</f>
        <v>Exc</v>
      </c>
      <c r="J225" t="str">
        <f>INDEX(products!$A:$G, MATCH(ORDERS!$D225, products!$A:$A, 0), MATCH(ORDERS!J$1, products!$A$1:$G$1, 0))</f>
        <v>L</v>
      </c>
      <c r="K225" s="6">
        <f>INDEX(products!$A:$G, MATCH(ORDERS!$D225, products!$A:$A, 0), MATCH(ORDERS!K$1, products!$A$1:$G$1, 0))</f>
        <v>1</v>
      </c>
      <c r="L225" s="8">
        <f>INDEX(products!$A:$G, MATCH(ORDERS!$D225, products!$A:$A, 0), MATCH(ORDERS!L$1, products!$A$1:$G$1, 0))</f>
        <v>14.85</v>
      </c>
      <c r="M225" s="8">
        <f t="shared" si="3"/>
        <v>59.4</v>
      </c>
      <c r="N225" t="str" cm="1">
        <f t="array" ref="N225">_xlfn.IFS(I225="Rob", "Robusta", I225="Exc", "Excelsa", I225="Ara", "Arabica", I225="Lib", "Liberica")</f>
        <v>Excelsa</v>
      </c>
      <c r="O225" t="str" cm="1">
        <f t="array" ref="O225">_xlfn.IFS(J225="M", "Medium", J225="L", "Light", J225="D", "Dark")</f>
        <v>Light</v>
      </c>
    </row>
    <row r="226" spans="1:15" x14ac:dyDescent="0.3">
      <c r="A226" s="2" t="s">
        <v>1753</v>
      </c>
      <c r="B226" s="5">
        <v>43836</v>
      </c>
      <c r="C226" s="2" t="s">
        <v>1754</v>
      </c>
      <c r="D226" t="s">
        <v>6165</v>
      </c>
      <c r="E226" s="2">
        <v>4</v>
      </c>
      <c r="F226" s="2" t="str">
        <f>_xlfn.XLOOKUP(C226, customers!$A:$A, customers!$B:$B, 0)</f>
        <v>Ketty Bromehead</v>
      </c>
      <c r="G226" s="2" t="str">
        <f>IF(_xlfn.XLOOKUP(C226, customers!$A:$A, customers!$C:$C, "")="", "", _xlfn.XLOOKUP(C226, customers!$A:$A, customers!$C:$C, ""))</f>
        <v>kbromehead68@un.org</v>
      </c>
      <c r="H226" s="2" t="str">
        <f>_xlfn.XLOOKUP(C226, customers!$A:$A, customers!$G:$G, 0)</f>
        <v>United States</v>
      </c>
      <c r="I226" t="str">
        <f>INDEX(products!$A:$G, MATCH(ORDERS!$D226, products!$A:$A, 0), MATCH(ORDERS!I$1, products!$A$1:$G$1, 0))</f>
        <v>Lib</v>
      </c>
      <c r="J226" t="str">
        <f>INDEX(products!$A:$G, MATCH(ORDERS!$D226, products!$A:$A, 0), MATCH(ORDERS!J$1, products!$A$1:$G$1, 0))</f>
        <v>D</v>
      </c>
      <c r="K226" s="6">
        <f>INDEX(products!$A:$G, MATCH(ORDERS!$D226, products!$A:$A, 0), MATCH(ORDERS!K$1, products!$A$1:$G$1, 0))</f>
        <v>2.5</v>
      </c>
      <c r="L226" s="8">
        <f>INDEX(products!$A:$G, MATCH(ORDERS!$D226, products!$A:$A, 0), MATCH(ORDERS!L$1, products!$A$1:$G$1, 0))</f>
        <v>29.784999999999997</v>
      </c>
      <c r="M226" s="8">
        <f t="shared" si="3"/>
        <v>119.13999999999999</v>
      </c>
      <c r="N226" t="str" cm="1">
        <f t="array" ref="N226">_xlfn.IFS(I226="Rob", "Robusta", I226="Exc", "Excelsa", I226="Ara", "Arabica", I226="Lib", "Liberica")</f>
        <v>Liberica</v>
      </c>
      <c r="O226" t="str" cm="1">
        <f t="array" ref="O226">_xlfn.IFS(J226="M", "Medium", J226="L", "Light", J226="D", "Dark")</f>
        <v>Dark</v>
      </c>
    </row>
    <row r="227" spans="1:15" x14ac:dyDescent="0.3">
      <c r="A227" s="2" t="s">
        <v>1759</v>
      </c>
      <c r="B227" s="5">
        <v>44337</v>
      </c>
      <c r="C227" s="2" t="s">
        <v>1760</v>
      </c>
      <c r="D227" t="s">
        <v>6178</v>
      </c>
      <c r="E227" s="2">
        <v>4</v>
      </c>
      <c r="F227" s="2" t="str">
        <f>_xlfn.XLOOKUP(C227, customers!$A:$A, customers!$B:$B, 0)</f>
        <v>Elsbeth Westerman</v>
      </c>
      <c r="G227" s="2" t="str">
        <f>IF(_xlfn.XLOOKUP(C227, customers!$A:$A, customers!$C:$C, "")="", "", _xlfn.XLOOKUP(C227, customers!$A:$A, customers!$C:$C, ""))</f>
        <v>ewesterman69@si.edu</v>
      </c>
      <c r="H227" s="2" t="str">
        <f>_xlfn.XLOOKUP(C227, customers!$A:$A, customers!$G:$G, 0)</f>
        <v>Ireland</v>
      </c>
      <c r="I227" t="str">
        <f>INDEX(products!$A:$G, MATCH(ORDERS!$D227, products!$A:$A, 0), MATCH(ORDERS!I$1, products!$A$1:$G$1, 0))</f>
        <v>Rob</v>
      </c>
      <c r="J227" t="str">
        <f>INDEX(products!$A:$G, MATCH(ORDERS!$D227, products!$A:$A, 0), MATCH(ORDERS!J$1, products!$A$1:$G$1, 0))</f>
        <v>L</v>
      </c>
      <c r="K227" s="6">
        <f>INDEX(products!$A:$G, MATCH(ORDERS!$D227, products!$A:$A, 0), MATCH(ORDERS!K$1, products!$A$1:$G$1, 0))</f>
        <v>0.2</v>
      </c>
      <c r="L227" s="8">
        <f>INDEX(products!$A:$G, MATCH(ORDERS!$D227, products!$A:$A, 0), MATCH(ORDERS!L$1, products!$A$1:$G$1, 0))</f>
        <v>3.5849999999999995</v>
      </c>
      <c r="M227" s="8">
        <f t="shared" si="3"/>
        <v>14.339999999999998</v>
      </c>
      <c r="N227" t="str" cm="1">
        <f t="array" ref="N227">_xlfn.IFS(I227="Rob", "Robusta", I227="Exc", "Excelsa", I227="Ara", "Arabica", I227="Lib", "Liberica")</f>
        <v>Robusta</v>
      </c>
      <c r="O227" t="str" cm="1">
        <f t="array" ref="O227">_xlfn.IFS(J227="M", "Medium", J227="L", "Light", J227="D", "Dark")</f>
        <v>Light</v>
      </c>
    </row>
    <row r="228" spans="1:15" x14ac:dyDescent="0.3">
      <c r="A228" s="2" t="s">
        <v>1765</v>
      </c>
      <c r="B228" s="5">
        <v>43887</v>
      </c>
      <c r="C228" s="2" t="s">
        <v>1766</v>
      </c>
      <c r="D228" t="s">
        <v>6175</v>
      </c>
      <c r="E228" s="2">
        <v>5</v>
      </c>
      <c r="F228" s="2" t="str">
        <f>_xlfn.XLOOKUP(C228, customers!$A:$A, customers!$B:$B, 0)</f>
        <v>Anabelle Hutchens</v>
      </c>
      <c r="G228" s="2" t="str">
        <f>IF(_xlfn.XLOOKUP(C228, customers!$A:$A, customers!$C:$C, "")="", "", _xlfn.XLOOKUP(C228, customers!$A:$A, customers!$C:$C, ""))</f>
        <v>ahutchens6a@amazonaws.com</v>
      </c>
      <c r="H228" s="2" t="str">
        <f>_xlfn.XLOOKUP(C228, customers!$A:$A, customers!$G:$G, 0)</f>
        <v>United States</v>
      </c>
      <c r="I228" t="str">
        <f>INDEX(products!$A:$G, MATCH(ORDERS!$D228, products!$A:$A, 0), MATCH(ORDERS!I$1, products!$A$1:$G$1, 0))</f>
        <v>Ara</v>
      </c>
      <c r="J228" t="str">
        <f>INDEX(products!$A:$G, MATCH(ORDERS!$D228, products!$A:$A, 0), MATCH(ORDERS!J$1, products!$A$1:$G$1, 0))</f>
        <v>M</v>
      </c>
      <c r="K228" s="6">
        <f>INDEX(products!$A:$G, MATCH(ORDERS!$D228, products!$A:$A, 0), MATCH(ORDERS!K$1, products!$A$1:$G$1, 0))</f>
        <v>2.5</v>
      </c>
      <c r="L228" s="8">
        <f>INDEX(products!$A:$G, MATCH(ORDERS!$D228, products!$A:$A, 0), MATCH(ORDERS!L$1, products!$A$1:$G$1, 0))</f>
        <v>25.874999999999996</v>
      </c>
      <c r="M228" s="8">
        <f t="shared" si="3"/>
        <v>129.37499999999997</v>
      </c>
      <c r="N228" t="str" cm="1">
        <f t="array" ref="N228">_xlfn.IFS(I228="Rob", "Robusta", I228="Exc", "Excelsa", I228="Ara", "Arabica", I228="Lib", "Liberica")</f>
        <v>Arabica</v>
      </c>
      <c r="O228" t="str" cm="1">
        <f t="array" ref="O228">_xlfn.IFS(J228="M", "Medium", J228="L", "Light", J228="D", "Dark")</f>
        <v>Medium</v>
      </c>
    </row>
    <row r="229" spans="1:15" x14ac:dyDescent="0.3">
      <c r="A229" s="2" t="s">
        <v>1771</v>
      </c>
      <c r="B229" s="5">
        <v>43880</v>
      </c>
      <c r="C229" s="2" t="s">
        <v>1772</v>
      </c>
      <c r="D229" t="s">
        <v>6163</v>
      </c>
      <c r="E229" s="2">
        <v>6</v>
      </c>
      <c r="F229" s="2" t="str">
        <f>_xlfn.XLOOKUP(C229, customers!$A:$A, customers!$B:$B, 0)</f>
        <v>Noak Wyvill</v>
      </c>
      <c r="G229" s="2" t="str">
        <f>IF(_xlfn.XLOOKUP(C229, customers!$A:$A, customers!$C:$C, "")="", "", _xlfn.XLOOKUP(C229, customers!$A:$A, customers!$C:$C, ""))</f>
        <v>nwyvill6b@naver.com</v>
      </c>
      <c r="H229" s="2" t="str">
        <f>_xlfn.XLOOKUP(C229, customers!$A:$A, customers!$G:$G, 0)</f>
        <v>United Kingdom</v>
      </c>
      <c r="I229" t="str">
        <f>INDEX(products!$A:$G, MATCH(ORDERS!$D229, products!$A:$A, 0), MATCH(ORDERS!I$1, products!$A$1:$G$1, 0))</f>
        <v>Rob</v>
      </c>
      <c r="J229" t="str">
        <f>INDEX(products!$A:$G, MATCH(ORDERS!$D229, products!$A:$A, 0), MATCH(ORDERS!J$1, products!$A$1:$G$1, 0))</f>
        <v>D</v>
      </c>
      <c r="K229" s="6">
        <f>INDEX(products!$A:$G, MATCH(ORDERS!$D229, products!$A:$A, 0), MATCH(ORDERS!K$1, products!$A$1:$G$1, 0))</f>
        <v>0.2</v>
      </c>
      <c r="L229" s="8">
        <f>INDEX(products!$A:$G, MATCH(ORDERS!$D229, products!$A:$A, 0), MATCH(ORDERS!L$1, products!$A$1:$G$1, 0))</f>
        <v>2.6849999999999996</v>
      </c>
      <c r="M229" s="8">
        <f t="shared" si="3"/>
        <v>16.11</v>
      </c>
      <c r="N229" t="str" cm="1">
        <f t="array" ref="N229">_xlfn.IFS(I229="Rob", "Robusta", I229="Exc", "Excelsa", I229="Ara", "Arabica", I229="Lib", "Liberica")</f>
        <v>Robusta</v>
      </c>
      <c r="O229" t="str" cm="1">
        <f t="array" ref="O229">_xlfn.IFS(J229="M", "Medium", J229="L", "Light", J229="D", "Dark")</f>
        <v>Dark</v>
      </c>
    </row>
    <row r="230" spans="1:15" x14ac:dyDescent="0.3">
      <c r="A230" s="2" t="s">
        <v>1777</v>
      </c>
      <c r="B230" s="5">
        <v>44376</v>
      </c>
      <c r="C230" s="2" t="s">
        <v>1778</v>
      </c>
      <c r="D230" t="s">
        <v>6178</v>
      </c>
      <c r="E230" s="2">
        <v>5</v>
      </c>
      <c r="F230" s="2" t="str">
        <f>_xlfn.XLOOKUP(C230, customers!$A:$A, customers!$B:$B, 0)</f>
        <v>Beltran Mathon</v>
      </c>
      <c r="G230" s="2" t="str">
        <f>IF(_xlfn.XLOOKUP(C230, customers!$A:$A, customers!$C:$C, "")="", "", _xlfn.XLOOKUP(C230, customers!$A:$A, customers!$C:$C, ""))</f>
        <v>bmathon6c@barnesandnoble.com</v>
      </c>
      <c r="H230" s="2" t="str">
        <f>_xlfn.XLOOKUP(C230, customers!$A:$A, customers!$G:$G, 0)</f>
        <v>United States</v>
      </c>
      <c r="I230" t="str">
        <f>INDEX(products!$A:$G, MATCH(ORDERS!$D230, products!$A:$A, 0), MATCH(ORDERS!I$1, products!$A$1:$G$1, 0))</f>
        <v>Rob</v>
      </c>
      <c r="J230" t="str">
        <f>INDEX(products!$A:$G, MATCH(ORDERS!$D230, products!$A:$A, 0), MATCH(ORDERS!J$1, products!$A$1:$G$1, 0))</f>
        <v>L</v>
      </c>
      <c r="K230" s="6">
        <f>INDEX(products!$A:$G, MATCH(ORDERS!$D230, products!$A:$A, 0), MATCH(ORDERS!K$1, products!$A$1:$G$1, 0))</f>
        <v>0.2</v>
      </c>
      <c r="L230" s="8">
        <f>INDEX(products!$A:$G, MATCH(ORDERS!$D230, products!$A:$A, 0), MATCH(ORDERS!L$1, products!$A$1:$G$1, 0))</f>
        <v>3.5849999999999995</v>
      </c>
      <c r="M230" s="8">
        <f t="shared" si="3"/>
        <v>17.924999999999997</v>
      </c>
      <c r="N230" t="str" cm="1">
        <f t="array" ref="N230">_xlfn.IFS(I230="Rob", "Robusta", I230="Exc", "Excelsa", I230="Ara", "Arabica", I230="Lib", "Liberica")</f>
        <v>Robusta</v>
      </c>
      <c r="O230" t="str" cm="1">
        <f t="array" ref="O230">_xlfn.IFS(J230="M", "Medium", J230="L", "Light", J230="D", "Dark")</f>
        <v>Light</v>
      </c>
    </row>
    <row r="231" spans="1:15" x14ac:dyDescent="0.3">
      <c r="A231" s="2" t="s">
        <v>1783</v>
      </c>
      <c r="B231" s="5">
        <v>44282</v>
      </c>
      <c r="C231" s="2" t="s">
        <v>1784</v>
      </c>
      <c r="D231" t="s">
        <v>6159</v>
      </c>
      <c r="E231" s="2">
        <v>2</v>
      </c>
      <c r="F231" s="2" t="str">
        <f>_xlfn.XLOOKUP(C231, customers!$A:$A, customers!$B:$B, 0)</f>
        <v>Kristos Streight</v>
      </c>
      <c r="G231" s="2" t="str">
        <f>IF(_xlfn.XLOOKUP(C231, customers!$A:$A, customers!$C:$C, "")="", "", _xlfn.XLOOKUP(C231, customers!$A:$A, customers!$C:$C, ""))</f>
        <v>kstreight6d@about.com</v>
      </c>
      <c r="H231" s="2" t="str">
        <f>_xlfn.XLOOKUP(C231, customers!$A:$A, customers!$G:$G, 0)</f>
        <v>United States</v>
      </c>
      <c r="I231" t="str">
        <f>INDEX(products!$A:$G, MATCH(ORDERS!$D231, products!$A:$A, 0), MATCH(ORDERS!I$1, products!$A$1:$G$1, 0))</f>
        <v>Lib</v>
      </c>
      <c r="J231" t="str">
        <f>INDEX(products!$A:$G, MATCH(ORDERS!$D231, products!$A:$A, 0), MATCH(ORDERS!J$1, products!$A$1:$G$1, 0))</f>
        <v>M</v>
      </c>
      <c r="K231" s="6">
        <f>INDEX(products!$A:$G, MATCH(ORDERS!$D231, products!$A:$A, 0), MATCH(ORDERS!K$1, products!$A$1:$G$1, 0))</f>
        <v>0.2</v>
      </c>
      <c r="L231" s="8">
        <f>INDEX(products!$A:$G, MATCH(ORDERS!$D231, products!$A:$A, 0), MATCH(ORDERS!L$1, products!$A$1:$G$1, 0))</f>
        <v>4.3650000000000002</v>
      </c>
      <c r="M231" s="8">
        <f t="shared" si="3"/>
        <v>8.73</v>
      </c>
      <c r="N231" t="str" cm="1">
        <f t="array" ref="N231">_xlfn.IFS(I231="Rob", "Robusta", I231="Exc", "Excelsa", I231="Ara", "Arabica", I231="Lib", "Liberica")</f>
        <v>Liberica</v>
      </c>
      <c r="O231" t="str" cm="1">
        <f t="array" ref="O231">_xlfn.IFS(J231="M", "Medium", J231="L", "Light", J231="D", "Dark")</f>
        <v>Medium</v>
      </c>
    </row>
    <row r="232" spans="1:15" x14ac:dyDescent="0.3">
      <c r="A232" s="2" t="s">
        <v>1789</v>
      </c>
      <c r="B232" s="5">
        <v>44496</v>
      </c>
      <c r="C232" s="2" t="s">
        <v>1790</v>
      </c>
      <c r="D232" t="s">
        <v>6175</v>
      </c>
      <c r="E232" s="2">
        <v>2</v>
      </c>
      <c r="F232" s="2" t="str">
        <f>_xlfn.XLOOKUP(C232, customers!$A:$A, customers!$B:$B, 0)</f>
        <v>Portie Cutchie</v>
      </c>
      <c r="G232" s="2" t="str">
        <f>IF(_xlfn.XLOOKUP(C232, customers!$A:$A, customers!$C:$C, "")="", "", _xlfn.XLOOKUP(C232, customers!$A:$A, customers!$C:$C, ""))</f>
        <v>pcutchie6e@globo.com</v>
      </c>
      <c r="H232" s="2" t="str">
        <f>_xlfn.XLOOKUP(C232, customers!$A:$A, customers!$G:$G, 0)</f>
        <v>United States</v>
      </c>
      <c r="I232" t="str">
        <f>INDEX(products!$A:$G, MATCH(ORDERS!$D232, products!$A:$A, 0), MATCH(ORDERS!I$1, products!$A$1:$G$1, 0))</f>
        <v>Ara</v>
      </c>
      <c r="J232" t="str">
        <f>INDEX(products!$A:$G, MATCH(ORDERS!$D232, products!$A:$A, 0), MATCH(ORDERS!J$1, products!$A$1:$G$1, 0))</f>
        <v>M</v>
      </c>
      <c r="K232" s="6">
        <f>INDEX(products!$A:$G, MATCH(ORDERS!$D232, products!$A:$A, 0), MATCH(ORDERS!K$1, products!$A$1:$G$1, 0))</f>
        <v>2.5</v>
      </c>
      <c r="L232" s="8">
        <f>INDEX(products!$A:$G, MATCH(ORDERS!$D232, products!$A:$A, 0), MATCH(ORDERS!L$1, products!$A$1:$G$1, 0))</f>
        <v>25.874999999999996</v>
      </c>
      <c r="M232" s="8">
        <f t="shared" si="3"/>
        <v>51.749999999999993</v>
      </c>
      <c r="N232" t="str" cm="1">
        <f t="array" ref="N232">_xlfn.IFS(I232="Rob", "Robusta", I232="Exc", "Excelsa", I232="Ara", "Arabica", I232="Lib", "Liberica")</f>
        <v>Arabica</v>
      </c>
      <c r="O232" t="str" cm="1">
        <f t="array" ref="O232">_xlfn.IFS(J232="M", "Medium", J232="L", "Light", J232="D", "Dark")</f>
        <v>Medium</v>
      </c>
    </row>
    <row r="233" spans="1:15" x14ac:dyDescent="0.3">
      <c r="A233" s="2" t="s">
        <v>1795</v>
      </c>
      <c r="B233" s="5">
        <v>43628</v>
      </c>
      <c r="C233" s="2" t="s">
        <v>1796</v>
      </c>
      <c r="D233" t="s">
        <v>6159</v>
      </c>
      <c r="E233" s="2">
        <v>2</v>
      </c>
      <c r="F233" s="2" t="str">
        <f>_xlfn.XLOOKUP(C233, customers!$A:$A, customers!$B:$B, 0)</f>
        <v>Sinclare Edsell</v>
      </c>
      <c r="G233" s="2" t="str">
        <f>IF(_xlfn.XLOOKUP(C233, customers!$A:$A, customers!$C:$C, "")="", "", _xlfn.XLOOKUP(C233, customers!$A:$A, customers!$C:$C, ""))</f>
        <v/>
      </c>
      <c r="H233" s="2" t="str">
        <f>_xlfn.XLOOKUP(C233, customers!$A:$A, customers!$G:$G, 0)</f>
        <v>United States</v>
      </c>
      <c r="I233" t="str">
        <f>INDEX(products!$A:$G, MATCH(ORDERS!$D233, products!$A:$A, 0), MATCH(ORDERS!I$1, products!$A$1:$G$1, 0))</f>
        <v>Lib</v>
      </c>
      <c r="J233" t="str">
        <f>INDEX(products!$A:$G, MATCH(ORDERS!$D233, products!$A:$A, 0), MATCH(ORDERS!J$1, products!$A$1:$G$1, 0))</f>
        <v>M</v>
      </c>
      <c r="K233" s="6">
        <f>INDEX(products!$A:$G, MATCH(ORDERS!$D233, products!$A:$A, 0), MATCH(ORDERS!K$1, products!$A$1:$G$1, 0))</f>
        <v>0.2</v>
      </c>
      <c r="L233" s="8">
        <f>INDEX(products!$A:$G, MATCH(ORDERS!$D233, products!$A:$A, 0), MATCH(ORDERS!L$1, products!$A$1:$G$1, 0))</f>
        <v>4.3650000000000002</v>
      </c>
      <c r="M233" s="8">
        <f t="shared" si="3"/>
        <v>8.73</v>
      </c>
      <c r="N233" t="str" cm="1">
        <f t="array" ref="N233">_xlfn.IFS(I233="Rob", "Robusta", I233="Exc", "Excelsa", I233="Ara", "Arabica", I233="Lib", "Liberica")</f>
        <v>Liberica</v>
      </c>
      <c r="O233" t="str" cm="1">
        <f t="array" ref="O233">_xlfn.IFS(J233="M", "Medium", J233="L", "Light", J233="D", "Dark")</f>
        <v>Medium</v>
      </c>
    </row>
    <row r="234" spans="1:15" x14ac:dyDescent="0.3">
      <c r="A234" s="2" t="s">
        <v>1800</v>
      </c>
      <c r="B234" s="5">
        <v>44010</v>
      </c>
      <c r="C234" s="2" t="s">
        <v>1801</v>
      </c>
      <c r="D234" t="s">
        <v>6145</v>
      </c>
      <c r="E234" s="2">
        <v>5</v>
      </c>
      <c r="F234" s="2" t="str">
        <f>_xlfn.XLOOKUP(C234, customers!$A:$A, customers!$B:$B, 0)</f>
        <v>Conny Gheraldi</v>
      </c>
      <c r="G234" s="2" t="str">
        <f>IF(_xlfn.XLOOKUP(C234, customers!$A:$A, customers!$C:$C, "")="", "", _xlfn.XLOOKUP(C234, customers!$A:$A, customers!$C:$C, ""))</f>
        <v>cgheraldi6g@opera.com</v>
      </c>
      <c r="H234" s="2" t="str">
        <f>_xlfn.XLOOKUP(C234, customers!$A:$A, customers!$G:$G, 0)</f>
        <v>United Kingdom</v>
      </c>
      <c r="I234" t="str">
        <f>INDEX(products!$A:$G, MATCH(ORDERS!$D234, products!$A:$A, 0), MATCH(ORDERS!I$1, products!$A$1:$G$1, 0))</f>
        <v>Lib</v>
      </c>
      <c r="J234" t="str">
        <f>INDEX(products!$A:$G, MATCH(ORDERS!$D234, products!$A:$A, 0), MATCH(ORDERS!J$1, products!$A$1:$G$1, 0))</f>
        <v>L</v>
      </c>
      <c r="K234" s="6">
        <f>INDEX(products!$A:$G, MATCH(ORDERS!$D234, products!$A:$A, 0), MATCH(ORDERS!K$1, products!$A$1:$G$1, 0))</f>
        <v>0.2</v>
      </c>
      <c r="L234" s="8">
        <f>INDEX(products!$A:$G, MATCH(ORDERS!$D234, products!$A:$A, 0), MATCH(ORDERS!L$1, products!$A$1:$G$1, 0))</f>
        <v>4.7549999999999999</v>
      </c>
      <c r="M234" s="8">
        <f t="shared" si="3"/>
        <v>23.774999999999999</v>
      </c>
      <c r="N234" t="str" cm="1">
        <f t="array" ref="N234">_xlfn.IFS(I234="Rob", "Robusta", I234="Exc", "Excelsa", I234="Ara", "Arabica", I234="Lib", "Liberica")</f>
        <v>Liberica</v>
      </c>
      <c r="O234" t="str" cm="1">
        <f t="array" ref="O234">_xlfn.IFS(J234="M", "Medium", J234="L", "Light", J234="D", "Dark")</f>
        <v>Light</v>
      </c>
    </row>
    <row r="235" spans="1:15" x14ac:dyDescent="0.3">
      <c r="A235" s="2" t="s">
        <v>1806</v>
      </c>
      <c r="B235" s="5">
        <v>44278</v>
      </c>
      <c r="C235" s="2" t="s">
        <v>1807</v>
      </c>
      <c r="D235" t="s">
        <v>6156</v>
      </c>
      <c r="E235" s="2">
        <v>5</v>
      </c>
      <c r="F235" s="2" t="str">
        <f>_xlfn.XLOOKUP(C235, customers!$A:$A, customers!$B:$B, 0)</f>
        <v>Beryle Kenwell</v>
      </c>
      <c r="G235" s="2" t="str">
        <f>IF(_xlfn.XLOOKUP(C235, customers!$A:$A, customers!$C:$C, "")="", "", _xlfn.XLOOKUP(C235, customers!$A:$A, customers!$C:$C, ""))</f>
        <v>bkenwell6h@over-blog.com</v>
      </c>
      <c r="H235" s="2" t="str">
        <f>_xlfn.XLOOKUP(C235, customers!$A:$A, customers!$G:$G, 0)</f>
        <v>United States</v>
      </c>
      <c r="I235" t="str">
        <f>INDEX(products!$A:$G, MATCH(ORDERS!$D235, products!$A:$A, 0), MATCH(ORDERS!I$1, products!$A$1:$G$1, 0))</f>
        <v>Exc</v>
      </c>
      <c r="J235" t="str">
        <f>INDEX(products!$A:$G, MATCH(ORDERS!$D235, products!$A:$A, 0), MATCH(ORDERS!J$1, products!$A$1:$G$1, 0))</f>
        <v>M</v>
      </c>
      <c r="K235" s="6">
        <f>INDEX(products!$A:$G, MATCH(ORDERS!$D235, products!$A:$A, 0), MATCH(ORDERS!K$1, products!$A$1:$G$1, 0))</f>
        <v>0.2</v>
      </c>
      <c r="L235" s="8">
        <f>INDEX(products!$A:$G, MATCH(ORDERS!$D235, products!$A:$A, 0), MATCH(ORDERS!L$1, products!$A$1:$G$1, 0))</f>
        <v>4.125</v>
      </c>
      <c r="M235" s="8">
        <f t="shared" si="3"/>
        <v>20.625</v>
      </c>
      <c r="N235" t="str" cm="1">
        <f t="array" ref="N235">_xlfn.IFS(I235="Rob", "Robusta", I235="Exc", "Excelsa", I235="Ara", "Arabica", I235="Lib", "Liberica")</f>
        <v>Excelsa</v>
      </c>
      <c r="O235" t="str" cm="1">
        <f t="array" ref="O235">_xlfn.IFS(J235="M", "Medium", J235="L", "Light", J235="D", "Dark")</f>
        <v>Medium</v>
      </c>
    </row>
    <row r="236" spans="1:15" x14ac:dyDescent="0.3">
      <c r="A236" s="2" t="s">
        <v>1812</v>
      </c>
      <c r="B236" s="5">
        <v>44602</v>
      </c>
      <c r="C236" s="2" t="s">
        <v>1813</v>
      </c>
      <c r="D236" t="s">
        <v>6164</v>
      </c>
      <c r="E236" s="2">
        <v>1</v>
      </c>
      <c r="F236" s="2" t="str">
        <f>_xlfn.XLOOKUP(C236, customers!$A:$A, customers!$B:$B, 0)</f>
        <v>Tomas Sutty</v>
      </c>
      <c r="G236" s="2" t="str">
        <f>IF(_xlfn.XLOOKUP(C236, customers!$A:$A, customers!$C:$C, "")="", "", _xlfn.XLOOKUP(C236, customers!$A:$A, customers!$C:$C, ""))</f>
        <v>tsutty6i@google.es</v>
      </c>
      <c r="H236" s="2" t="str">
        <f>_xlfn.XLOOKUP(C236, customers!$A:$A, customers!$G:$G, 0)</f>
        <v>United States</v>
      </c>
      <c r="I236" t="str">
        <f>INDEX(products!$A:$G, MATCH(ORDERS!$D236, products!$A:$A, 0), MATCH(ORDERS!I$1, products!$A$1:$G$1, 0))</f>
        <v>Lib</v>
      </c>
      <c r="J236" t="str">
        <f>INDEX(products!$A:$G, MATCH(ORDERS!$D236, products!$A:$A, 0), MATCH(ORDERS!J$1, products!$A$1:$G$1, 0))</f>
        <v>L</v>
      </c>
      <c r="K236" s="6">
        <f>INDEX(products!$A:$G, MATCH(ORDERS!$D236, products!$A:$A, 0), MATCH(ORDERS!K$1, products!$A$1:$G$1, 0))</f>
        <v>2.5</v>
      </c>
      <c r="L236" s="8">
        <f>INDEX(products!$A:$G, MATCH(ORDERS!$D236, products!$A:$A, 0), MATCH(ORDERS!L$1, products!$A$1:$G$1, 0))</f>
        <v>36.454999999999998</v>
      </c>
      <c r="M236" s="8">
        <f t="shared" si="3"/>
        <v>36.454999999999998</v>
      </c>
      <c r="N236" t="str" cm="1">
        <f t="array" ref="N236">_xlfn.IFS(I236="Rob", "Robusta", I236="Exc", "Excelsa", I236="Ara", "Arabica", I236="Lib", "Liberica")</f>
        <v>Liberica</v>
      </c>
      <c r="O236" t="str" cm="1">
        <f t="array" ref="O236">_xlfn.IFS(J236="M", "Medium", J236="L", "Light", J236="D", "Dark")</f>
        <v>Light</v>
      </c>
    </row>
    <row r="237" spans="1:15" x14ac:dyDescent="0.3">
      <c r="A237" s="2" t="s">
        <v>1818</v>
      </c>
      <c r="B237" s="5">
        <v>43571</v>
      </c>
      <c r="C237" s="2" t="s">
        <v>1819</v>
      </c>
      <c r="D237" t="s">
        <v>6164</v>
      </c>
      <c r="E237" s="2">
        <v>5</v>
      </c>
      <c r="F237" s="2" t="str">
        <f>_xlfn.XLOOKUP(C237, customers!$A:$A, customers!$B:$B, 0)</f>
        <v>Samuele Ales0</v>
      </c>
      <c r="G237" s="2" t="str">
        <f>IF(_xlfn.XLOOKUP(C237, customers!$A:$A, customers!$C:$C, "")="", "", _xlfn.XLOOKUP(C237, customers!$A:$A, customers!$C:$C, ""))</f>
        <v/>
      </c>
      <c r="H237" s="2" t="str">
        <f>_xlfn.XLOOKUP(C237, customers!$A:$A, customers!$G:$G, 0)</f>
        <v>Ireland</v>
      </c>
      <c r="I237" t="str">
        <f>INDEX(products!$A:$G, MATCH(ORDERS!$D237, products!$A:$A, 0), MATCH(ORDERS!I$1, products!$A$1:$G$1, 0))</f>
        <v>Lib</v>
      </c>
      <c r="J237" t="str">
        <f>INDEX(products!$A:$G, MATCH(ORDERS!$D237, products!$A:$A, 0), MATCH(ORDERS!J$1, products!$A$1:$G$1, 0))</f>
        <v>L</v>
      </c>
      <c r="K237" s="6">
        <f>INDEX(products!$A:$G, MATCH(ORDERS!$D237, products!$A:$A, 0), MATCH(ORDERS!K$1, products!$A$1:$G$1, 0))</f>
        <v>2.5</v>
      </c>
      <c r="L237" s="8">
        <f>INDEX(products!$A:$G, MATCH(ORDERS!$D237, products!$A:$A, 0), MATCH(ORDERS!L$1, products!$A$1:$G$1, 0))</f>
        <v>36.454999999999998</v>
      </c>
      <c r="M237" s="8">
        <f t="shared" si="3"/>
        <v>182.27499999999998</v>
      </c>
      <c r="N237" t="str" cm="1">
        <f t="array" ref="N237">_xlfn.IFS(I237="Rob", "Robusta", I237="Exc", "Excelsa", I237="Ara", "Arabica", I237="Lib", "Liberica")</f>
        <v>Liberica</v>
      </c>
      <c r="O237" t="str" cm="1">
        <f t="array" ref="O237">_xlfn.IFS(J237="M", "Medium", J237="L", "Light", J237="D", "Dark")</f>
        <v>Light</v>
      </c>
    </row>
    <row r="238" spans="1:15" x14ac:dyDescent="0.3">
      <c r="A238" s="2" t="s">
        <v>1822</v>
      </c>
      <c r="B238" s="5">
        <v>43873</v>
      </c>
      <c r="C238" s="2" t="s">
        <v>1823</v>
      </c>
      <c r="D238" t="s">
        <v>6165</v>
      </c>
      <c r="E238" s="2">
        <v>3</v>
      </c>
      <c r="F238" s="2" t="str">
        <f>_xlfn.XLOOKUP(C238, customers!$A:$A, customers!$B:$B, 0)</f>
        <v>Carlie Harce</v>
      </c>
      <c r="G238" s="2" t="str">
        <f>IF(_xlfn.XLOOKUP(C238, customers!$A:$A, customers!$C:$C, "")="", "", _xlfn.XLOOKUP(C238, customers!$A:$A, customers!$C:$C, ""))</f>
        <v>charce6k@cafepress.com</v>
      </c>
      <c r="H238" s="2" t="str">
        <f>_xlfn.XLOOKUP(C238, customers!$A:$A, customers!$G:$G, 0)</f>
        <v>Ireland</v>
      </c>
      <c r="I238" t="str">
        <f>INDEX(products!$A:$G, MATCH(ORDERS!$D238, products!$A:$A, 0), MATCH(ORDERS!I$1, products!$A$1:$G$1, 0))</f>
        <v>Lib</v>
      </c>
      <c r="J238" t="str">
        <f>INDEX(products!$A:$G, MATCH(ORDERS!$D238, products!$A:$A, 0), MATCH(ORDERS!J$1, products!$A$1:$G$1, 0))</f>
        <v>D</v>
      </c>
      <c r="K238" s="6">
        <f>INDEX(products!$A:$G, MATCH(ORDERS!$D238, products!$A:$A, 0), MATCH(ORDERS!K$1, products!$A$1:$G$1, 0))</f>
        <v>2.5</v>
      </c>
      <c r="L238" s="8">
        <f>INDEX(products!$A:$G, MATCH(ORDERS!$D238, products!$A:$A, 0), MATCH(ORDERS!L$1, products!$A$1:$G$1, 0))</f>
        <v>29.784999999999997</v>
      </c>
      <c r="M238" s="8">
        <f t="shared" si="3"/>
        <v>89.35499999999999</v>
      </c>
      <c r="N238" t="str" cm="1">
        <f t="array" ref="N238">_xlfn.IFS(I238="Rob", "Robusta", I238="Exc", "Excelsa", I238="Ara", "Arabica", I238="Lib", "Liberica")</f>
        <v>Liberica</v>
      </c>
      <c r="O238" t="str" cm="1">
        <f t="array" ref="O238">_xlfn.IFS(J238="M", "Medium", J238="L", "Light", J238="D", "Dark")</f>
        <v>Dark</v>
      </c>
    </row>
    <row r="239" spans="1:15" x14ac:dyDescent="0.3">
      <c r="A239" s="2" t="s">
        <v>1828</v>
      </c>
      <c r="B239" s="5">
        <v>44563</v>
      </c>
      <c r="C239" s="2" t="s">
        <v>1829</v>
      </c>
      <c r="D239" t="s">
        <v>6178</v>
      </c>
      <c r="E239" s="2">
        <v>1</v>
      </c>
      <c r="F239" s="2" t="str">
        <f>_xlfn.XLOOKUP(C239, customers!$A:$A, customers!$B:$B, 0)</f>
        <v>Craggy Bril</v>
      </c>
      <c r="G239" s="2" t="str">
        <f>IF(_xlfn.XLOOKUP(C239, customers!$A:$A, customers!$C:$C, "")="", "", _xlfn.XLOOKUP(C239, customers!$A:$A, customers!$C:$C, ""))</f>
        <v/>
      </c>
      <c r="H239" s="2" t="str">
        <f>_xlfn.XLOOKUP(C239, customers!$A:$A, customers!$G:$G, 0)</f>
        <v>United States</v>
      </c>
      <c r="I239" t="str">
        <f>INDEX(products!$A:$G, MATCH(ORDERS!$D239, products!$A:$A, 0), MATCH(ORDERS!I$1, products!$A$1:$G$1, 0))</f>
        <v>Rob</v>
      </c>
      <c r="J239" t="str">
        <f>INDEX(products!$A:$G, MATCH(ORDERS!$D239, products!$A:$A, 0), MATCH(ORDERS!J$1, products!$A$1:$G$1, 0))</f>
        <v>L</v>
      </c>
      <c r="K239" s="6">
        <f>INDEX(products!$A:$G, MATCH(ORDERS!$D239, products!$A:$A, 0), MATCH(ORDERS!K$1, products!$A$1:$G$1, 0))</f>
        <v>0.2</v>
      </c>
      <c r="L239" s="8">
        <f>INDEX(products!$A:$G, MATCH(ORDERS!$D239, products!$A:$A, 0), MATCH(ORDERS!L$1, products!$A$1:$G$1, 0))</f>
        <v>3.5849999999999995</v>
      </c>
      <c r="M239" s="8">
        <f t="shared" si="3"/>
        <v>3.5849999999999995</v>
      </c>
      <c r="N239" t="str" cm="1">
        <f t="array" ref="N239">_xlfn.IFS(I239="Rob", "Robusta", I239="Exc", "Excelsa", I239="Ara", "Arabica", I239="Lib", "Liberica")</f>
        <v>Robusta</v>
      </c>
      <c r="O239" t="str" cm="1">
        <f t="array" ref="O239">_xlfn.IFS(J239="M", "Medium", J239="L", "Light", J239="D", "Dark")</f>
        <v>Light</v>
      </c>
    </row>
    <row r="240" spans="1:15" x14ac:dyDescent="0.3">
      <c r="A240" s="2" t="s">
        <v>1833</v>
      </c>
      <c r="B240" s="5">
        <v>44172</v>
      </c>
      <c r="C240" s="2" t="s">
        <v>1834</v>
      </c>
      <c r="D240" t="s">
        <v>6151</v>
      </c>
      <c r="E240" s="2">
        <v>2</v>
      </c>
      <c r="F240" s="2" t="str">
        <f>_xlfn.XLOOKUP(C240, customers!$A:$A, customers!$B:$B, 0)</f>
        <v>Friederike Drysdale</v>
      </c>
      <c r="G240" s="2" t="str">
        <f>IF(_xlfn.XLOOKUP(C240, customers!$A:$A, customers!$C:$C, "")="", "", _xlfn.XLOOKUP(C240, customers!$A:$A, customers!$C:$C, ""))</f>
        <v>fdrysdale6m@symantec.com</v>
      </c>
      <c r="H240" s="2" t="str">
        <f>_xlfn.XLOOKUP(C240, customers!$A:$A, customers!$G:$G, 0)</f>
        <v>United States</v>
      </c>
      <c r="I240" t="str">
        <f>INDEX(products!$A:$G, MATCH(ORDERS!$D240, products!$A:$A, 0), MATCH(ORDERS!I$1, products!$A$1:$G$1, 0))</f>
        <v>Rob</v>
      </c>
      <c r="J240" t="str">
        <f>INDEX(products!$A:$G, MATCH(ORDERS!$D240, products!$A:$A, 0), MATCH(ORDERS!J$1, products!$A$1:$G$1, 0))</f>
        <v>M</v>
      </c>
      <c r="K240" s="6">
        <f>INDEX(products!$A:$G, MATCH(ORDERS!$D240, products!$A:$A, 0), MATCH(ORDERS!K$1, products!$A$1:$G$1, 0))</f>
        <v>2.5</v>
      </c>
      <c r="L240" s="8">
        <f>INDEX(products!$A:$G, MATCH(ORDERS!$D240, products!$A:$A, 0), MATCH(ORDERS!L$1, products!$A$1:$G$1, 0))</f>
        <v>22.884999999999998</v>
      </c>
      <c r="M240" s="8">
        <f t="shared" si="3"/>
        <v>45.769999999999996</v>
      </c>
      <c r="N240" t="str" cm="1">
        <f t="array" ref="N240">_xlfn.IFS(I240="Rob", "Robusta", I240="Exc", "Excelsa", I240="Ara", "Arabica", I240="Lib", "Liberica")</f>
        <v>Robusta</v>
      </c>
      <c r="O240" t="str" cm="1">
        <f t="array" ref="O240">_xlfn.IFS(J240="M", "Medium", J240="L", "Light", J240="D", "Dark")</f>
        <v>Medium</v>
      </c>
    </row>
    <row r="241" spans="1:15" x14ac:dyDescent="0.3">
      <c r="A241" s="2" t="s">
        <v>1839</v>
      </c>
      <c r="B241" s="5">
        <v>43881</v>
      </c>
      <c r="C241" s="2" t="s">
        <v>1840</v>
      </c>
      <c r="D241" t="s">
        <v>6171</v>
      </c>
      <c r="E241" s="2">
        <v>4</v>
      </c>
      <c r="F241" s="2" t="str">
        <f>_xlfn.XLOOKUP(C241, customers!$A:$A, customers!$B:$B, 0)</f>
        <v>Devon Magowan</v>
      </c>
      <c r="G241" s="2" t="str">
        <f>IF(_xlfn.XLOOKUP(C241, customers!$A:$A, customers!$C:$C, "")="", "", _xlfn.XLOOKUP(C241, customers!$A:$A, customers!$C:$C, ""))</f>
        <v>dmagowan6n@fc2.com</v>
      </c>
      <c r="H241" s="2" t="str">
        <f>_xlfn.XLOOKUP(C241, customers!$A:$A, customers!$G:$G, 0)</f>
        <v>United States</v>
      </c>
      <c r="I241" t="str">
        <f>INDEX(products!$A:$G, MATCH(ORDERS!$D241, products!$A:$A, 0), MATCH(ORDERS!I$1, products!$A$1:$G$1, 0))</f>
        <v>Exc</v>
      </c>
      <c r="J241" t="str">
        <f>INDEX(products!$A:$G, MATCH(ORDERS!$D241, products!$A:$A, 0), MATCH(ORDERS!J$1, products!$A$1:$G$1, 0))</f>
        <v>L</v>
      </c>
      <c r="K241" s="6">
        <f>INDEX(products!$A:$G, MATCH(ORDERS!$D241, products!$A:$A, 0), MATCH(ORDERS!K$1, products!$A$1:$G$1, 0))</f>
        <v>1</v>
      </c>
      <c r="L241" s="8">
        <f>INDEX(products!$A:$G, MATCH(ORDERS!$D241, products!$A:$A, 0), MATCH(ORDERS!L$1, products!$A$1:$G$1, 0))</f>
        <v>14.85</v>
      </c>
      <c r="M241" s="8">
        <f t="shared" si="3"/>
        <v>59.4</v>
      </c>
      <c r="N241" t="str" cm="1">
        <f t="array" ref="N241">_xlfn.IFS(I241="Rob", "Robusta", I241="Exc", "Excelsa", I241="Ara", "Arabica", I241="Lib", "Liberica")</f>
        <v>Excelsa</v>
      </c>
      <c r="O241" t="str" cm="1">
        <f t="array" ref="O241">_xlfn.IFS(J241="M", "Medium", J241="L", "Light", J241="D", "Dark")</f>
        <v>Light</v>
      </c>
    </row>
    <row r="242" spans="1:15" x14ac:dyDescent="0.3">
      <c r="A242" s="2" t="s">
        <v>1845</v>
      </c>
      <c r="B242" s="5">
        <v>43993</v>
      </c>
      <c r="C242" s="2" t="s">
        <v>1846</v>
      </c>
      <c r="D242" t="s">
        <v>6175</v>
      </c>
      <c r="E242" s="2">
        <v>6</v>
      </c>
      <c r="F242" s="2" t="str">
        <f>_xlfn.XLOOKUP(C242, customers!$A:$A, customers!$B:$B, 0)</f>
        <v>Codi Littrell</v>
      </c>
      <c r="G242" s="2" t="str">
        <f>IF(_xlfn.XLOOKUP(C242, customers!$A:$A, customers!$C:$C, "")="", "", _xlfn.XLOOKUP(C242, customers!$A:$A, customers!$C:$C, ""))</f>
        <v/>
      </c>
      <c r="H242" s="2" t="str">
        <f>_xlfn.XLOOKUP(C242, customers!$A:$A, customers!$G:$G, 0)</f>
        <v>United States</v>
      </c>
      <c r="I242" t="str">
        <f>INDEX(products!$A:$G, MATCH(ORDERS!$D242, products!$A:$A, 0), MATCH(ORDERS!I$1, products!$A$1:$G$1, 0))</f>
        <v>Ara</v>
      </c>
      <c r="J242" t="str">
        <f>INDEX(products!$A:$G, MATCH(ORDERS!$D242, products!$A:$A, 0), MATCH(ORDERS!J$1, products!$A$1:$G$1, 0))</f>
        <v>M</v>
      </c>
      <c r="K242" s="6">
        <f>INDEX(products!$A:$G, MATCH(ORDERS!$D242, products!$A:$A, 0), MATCH(ORDERS!K$1, products!$A$1:$G$1, 0))</f>
        <v>2.5</v>
      </c>
      <c r="L242" s="8">
        <f>INDEX(products!$A:$G, MATCH(ORDERS!$D242, products!$A:$A, 0), MATCH(ORDERS!L$1, products!$A$1:$G$1, 0))</f>
        <v>25.874999999999996</v>
      </c>
      <c r="M242" s="8">
        <f t="shared" si="3"/>
        <v>155.24999999999997</v>
      </c>
      <c r="N242" t="str" cm="1">
        <f t="array" ref="N242">_xlfn.IFS(I242="Rob", "Robusta", I242="Exc", "Excelsa", I242="Ara", "Arabica", I242="Lib", "Liberica")</f>
        <v>Arabica</v>
      </c>
      <c r="O242" t="str" cm="1">
        <f t="array" ref="O242">_xlfn.IFS(J242="M", "Medium", J242="L", "Light", J242="D", "Dark")</f>
        <v>Medium</v>
      </c>
    </row>
    <row r="243" spans="1:15" x14ac:dyDescent="0.3">
      <c r="A243" s="2" t="s">
        <v>1849</v>
      </c>
      <c r="B243" s="5">
        <v>44082</v>
      </c>
      <c r="C243" s="2" t="s">
        <v>1850</v>
      </c>
      <c r="D243" t="s">
        <v>6151</v>
      </c>
      <c r="E243" s="2">
        <v>2</v>
      </c>
      <c r="F243" s="2" t="str">
        <f>_xlfn.XLOOKUP(C243, customers!$A:$A, customers!$B:$B, 0)</f>
        <v>Christel Speak</v>
      </c>
      <c r="G243" s="2" t="str">
        <f>IF(_xlfn.XLOOKUP(C243, customers!$A:$A, customers!$C:$C, "")="", "", _xlfn.XLOOKUP(C243, customers!$A:$A, customers!$C:$C, ""))</f>
        <v/>
      </c>
      <c r="H243" s="2" t="str">
        <f>_xlfn.XLOOKUP(C243, customers!$A:$A, customers!$G:$G, 0)</f>
        <v>United States</v>
      </c>
      <c r="I243" t="str">
        <f>INDEX(products!$A:$G, MATCH(ORDERS!$D243, products!$A:$A, 0), MATCH(ORDERS!I$1, products!$A$1:$G$1, 0))</f>
        <v>Rob</v>
      </c>
      <c r="J243" t="str">
        <f>INDEX(products!$A:$G, MATCH(ORDERS!$D243, products!$A:$A, 0), MATCH(ORDERS!J$1, products!$A$1:$G$1, 0))</f>
        <v>M</v>
      </c>
      <c r="K243" s="6">
        <f>INDEX(products!$A:$G, MATCH(ORDERS!$D243, products!$A:$A, 0), MATCH(ORDERS!K$1, products!$A$1:$G$1, 0))</f>
        <v>2.5</v>
      </c>
      <c r="L243" s="8">
        <f>INDEX(products!$A:$G, MATCH(ORDERS!$D243, products!$A:$A, 0), MATCH(ORDERS!L$1, products!$A$1:$G$1, 0))</f>
        <v>22.884999999999998</v>
      </c>
      <c r="M243" s="8">
        <f t="shared" si="3"/>
        <v>45.769999999999996</v>
      </c>
      <c r="N243" t="str" cm="1">
        <f t="array" ref="N243">_xlfn.IFS(I243="Rob", "Robusta", I243="Exc", "Excelsa", I243="Ara", "Arabica", I243="Lib", "Liberica")</f>
        <v>Robusta</v>
      </c>
      <c r="O243" t="str" cm="1">
        <f t="array" ref="O243">_xlfn.IFS(J243="M", "Medium", J243="L", "Light", J243="D", "Dark")</f>
        <v>Medium</v>
      </c>
    </row>
    <row r="244" spans="1:15" x14ac:dyDescent="0.3">
      <c r="A244" s="2" t="s">
        <v>1854</v>
      </c>
      <c r="B244" s="5">
        <v>43918</v>
      </c>
      <c r="C244" s="2" t="s">
        <v>1855</v>
      </c>
      <c r="D244" t="s">
        <v>6183</v>
      </c>
      <c r="E244" s="2">
        <v>3</v>
      </c>
      <c r="F244" s="2" t="str">
        <f>_xlfn.XLOOKUP(C244, customers!$A:$A, customers!$B:$B, 0)</f>
        <v>Sibella Rushbrooke</v>
      </c>
      <c r="G244" s="2" t="str">
        <f>IF(_xlfn.XLOOKUP(C244, customers!$A:$A, customers!$C:$C, "")="", "", _xlfn.XLOOKUP(C244, customers!$A:$A, customers!$C:$C, ""))</f>
        <v>srushbrooke6q@youku.com</v>
      </c>
      <c r="H244" s="2" t="str">
        <f>_xlfn.XLOOKUP(C244, customers!$A:$A, customers!$G:$G, 0)</f>
        <v>United States</v>
      </c>
      <c r="I244" t="str">
        <f>INDEX(products!$A:$G, MATCH(ORDERS!$D244, products!$A:$A, 0), MATCH(ORDERS!I$1, products!$A$1:$G$1, 0))</f>
        <v>Exc</v>
      </c>
      <c r="J244" t="str">
        <f>INDEX(products!$A:$G, MATCH(ORDERS!$D244, products!$A:$A, 0), MATCH(ORDERS!J$1, products!$A$1:$G$1, 0))</f>
        <v>D</v>
      </c>
      <c r="K244" s="6">
        <f>INDEX(products!$A:$G, MATCH(ORDERS!$D244, products!$A:$A, 0), MATCH(ORDERS!K$1, products!$A$1:$G$1, 0))</f>
        <v>1</v>
      </c>
      <c r="L244" s="8">
        <f>INDEX(products!$A:$G, MATCH(ORDERS!$D244, products!$A:$A, 0), MATCH(ORDERS!L$1, products!$A$1:$G$1, 0))</f>
        <v>12.15</v>
      </c>
      <c r="M244" s="8">
        <f t="shared" si="3"/>
        <v>36.450000000000003</v>
      </c>
      <c r="N244" t="str" cm="1">
        <f t="array" ref="N244">_xlfn.IFS(I244="Rob", "Robusta", I244="Exc", "Excelsa", I244="Ara", "Arabica", I244="Lib", "Liberica")</f>
        <v>Excelsa</v>
      </c>
      <c r="O244" t="str" cm="1">
        <f t="array" ref="O244">_xlfn.IFS(J244="M", "Medium", J244="L", "Light", J244="D", "Dark")</f>
        <v>Dark</v>
      </c>
    </row>
    <row r="245" spans="1:15" x14ac:dyDescent="0.3">
      <c r="A245" s="2" t="s">
        <v>1860</v>
      </c>
      <c r="B245" s="5">
        <v>44114</v>
      </c>
      <c r="C245" s="2" t="s">
        <v>1861</v>
      </c>
      <c r="D245" t="s">
        <v>6144</v>
      </c>
      <c r="E245" s="2">
        <v>4</v>
      </c>
      <c r="F245" s="2" t="str">
        <f>_xlfn.XLOOKUP(C245, customers!$A:$A, customers!$B:$B, 0)</f>
        <v>Tammie Drynan</v>
      </c>
      <c r="G245" s="2" t="str">
        <f>IF(_xlfn.XLOOKUP(C245, customers!$A:$A, customers!$C:$C, "")="", "", _xlfn.XLOOKUP(C245, customers!$A:$A, customers!$C:$C, ""))</f>
        <v>tdrynan6r@deviantart.com</v>
      </c>
      <c r="H245" s="2" t="str">
        <f>_xlfn.XLOOKUP(C245, customers!$A:$A, customers!$G:$G, 0)</f>
        <v>United States</v>
      </c>
      <c r="I245" t="str">
        <f>INDEX(products!$A:$G, MATCH(ORDERS!$D245, products!$A:$A, 0), MATCH(ORDERS!I$1, products!$A$1:$G$1, 0))</f>
        <v>Exc</v>
      </c>
      <c r="J245" t="str">
        <f>INDEX(products!$A:$G, MATCH(ORDERS!$D245, products!$A:$A, 0), MATCH(ORDERS!J$1, products!$A$1:$G$1, 0))</f>
        <v>D</v>
      </c>
      <c r="K245" s="6">
        <f>INDEX(products!$A:$G, MATCH(ORDERS!$D245, products!$A:$A, 0), MATCH(ORDERS!K$1, products!$A$1:$G$1, 0))</f>
        <v>0.5</v>
      </c>
      <c r="L245" s="8">
        <f>INDEX(products!$A:$G, MATCH(ORDERS!$D245, products!$A:$A, 0), MATCH(ORDERS!L$1, products!$A$1:$G$1, 0))</f>
        <v>7.29</v>
      </c>
      <c r="M245" s="8">
        <f t="shared" si="3"/>
        <v>29.16</v>
      </c>
      <c r="N245" t="str" cm="1">
        <f t="array" ref="N245">_xlfn.IFS(I245="Rob", "Robusta", I245="Exc", "Excelsa", I245="Ara", "Arabica", I245="Lib", "Liberica")</f>
        <v>Excelsa</v>
      </c>
      <c r="O245" t="str" cm="1">
        <f t="array" ref="O245">_xlfn.IFS(J245="M", "Medium", J245="L", "Light", J245="D", "Dark")</f>
        <v>Dark</v>
      </c>
    </row>
    <row r="246" spans="1:15" x14ac:dyDescent="0.3">
      <c r="A246" s="2" t="s">
        <v>1866</v>
      </c>
      <c r="B246" s="5">
        <v>44702</v>
      </c>
      <c r="C246" s="2" t="s">
        <v>1867</v>
      </c>
      <c r="D246" t="s">
        <v>6181</v>
      </c>
      <c r="E246" s="2">
        <v>4</v>
      </c>
      <c r="F246" s="2" t="str">
        <f>_xlfn.XLOOKUP(C246, customers!$A:$A, customers!$B:$B, 0)</f>
        <v>Effie Yurkov</v>
      </c>
      <c r="G246" s="2" t="str">
        <f>IF(_xlfn.XLOOKUP(C246, customers!$A:$A, customers!$C:$C, "")="", "", _xlfn.XLOOKUP(C246, customers!$A:$A, customers!$C:$C, ""))</f>
        <v>eyurkov6s@hud.gov</v>
      </c>
      <c r="H246" s="2" t="str">
        <f>_xlfn.XLOOKUP(C246, customers!$A:$A, customers!$G:$G, 0)</f>
        <v>United States</v>
      </c>
      <c r="I246" t="str">
        <f>INDEX(products!$A:$G, MATCH(ORDERS!$D246, products!$A:$A, 0), MATCH(ORDERS!I$1, products!$A$1:$G$1, 0))</f>
        <v>Lib</v>
      </c>
      <c r="J246" t="str">
        <f>INDEX(products!$A:$G, MATCH(ORDERS!$D246, products!$A:$A, 0), MATCH(ORDERS!J$1, products!$A$1:$G$1, 0))</f>
        <v>M</v>
      </c>
      <c r="K246" s="6">
        <f>INDEX(products!$A:$G, MATCH(ORDERS!$D246, products!$A:$A, 0), MATCH(ORDERS!K$1, products!$A$1:$G$1, 0))</f>
        <v>2.5</v>
      </c>
      <c r="L246" s="8">
        <f>INDEX(products!$A:$G, MATCH(ORDERS!$D246, products!$A:$A, 0), MATCH(ORDERS!L$1, products!$A$1:$G$1, 0))</f>
        <v>33.464999999999996</v>
      </c>
      <c r="M246" s="8">
        <f t="shared" si="3"/>
        <v>133.85999999999999</v>
      </c>
      <c r="N246" t="str" cm="1">
        <f t="array" ref="N246">_xlfn.IFS(I246="Rob", "Robusta", I246="Exc", "Excelsa", I246="Ara", "Arabica", I246="Lib", "Liberica")</f>
        <v>Liberica</v>
      </c>
      <c r="O246" t="str" cm="1">
        <f t="array" ref="O246">_xlfn.IFS(J246="M", "Medium", J246="L", "Light", J246="D", "Dark")</f>
        <v>Medium</v>
      </c>
    </row>
    <row r="247" spans="1:15" x14ac:dyDescent="0.3">
      <c r="A247" s="2" t="s">
        <v>1872</v>
      </c>
      <c r="B247" s="5">
        <v>43951</v>
      </c>
      <c r="C247" s="2" t="s">
        <v>1873</v>
      </c>
      <c r="D247" t="s">
        <v>6145</v>
      </c>
      <c r="E247" s="2">
        <v>5</v>
      </c>
      <c r="F247" s="2" t="str">
        <f>_xlfn.XLOOKUP(C247, customers!$A:$A, customers!$B:$B, 0)</f>
        <v>Lexie Mallan</v>
      </c>
      <c r="G247" s="2" t="str">
        <f>IF(_xlfn.XLOOKUP(C247, customers!$A:$A, customers!$C:$C, "")="", "", _xlfn.XLOOKUP(C247, customers!$A:$A, customers!$C:$C, ""))</f>
        <v>lmallan6t@state.gov</v>
      </c>
      <c r="H247" s="2" t="str">
        <f>_xlfn.XLOOKUP(C247, customers!$A:$A, customers!$G:$G, 0)</f>
        <v>United States</v>
      </c>
      <c r="I247" t="str">
        <f>INDEX(products!$A:$G, MATCH(ORDERS!$D247, products!$A:$A, 0), MATCH(ORDERS!I$1, products!$A$1:$G$1, 0))</f>
        <v>Lib</v>
      </c>
      <c r="J247" t="str">
        <f>INDEX(products!$A:$G, MATCH(ORDERS!$D247, products!$A:$A, 0), MATCH(ORDERS!J$1, products!$A$1:$G$1, 0))</f>
        <v>L</v>
      </c>
      <c r="K247" s="6">
        <f>INDEX(products!$A:$G, MATCH(ORDERS!$D247, products!$A:$A, 0), MATCH(ORDERS!K$1, products!$A$1:$G$1, 0))</f>
        <v>0.2</v>
      </c>
      <c r="L247" s="8">
        <f>INDEX(products!$A:$G, MATCH(ORDERS!$D247, products!$A:$A, 0), MATCH(ORDERS!L$1, products!$A$1:$G$1, 0))</f>
        <v>4.7549999999999999</v>
      </c>
      <c r="M247" s="8">
        <f t="shared" si="3"/>
        <v>23.774999999999999</v>
      </c>
      <c r="N247" t="str" cm="1">
        <f t="array" ref="N247">_xlfn.IFS(I247="Rob", "Robusta", I247="Exc", "Excelsa", I247="Ara", "Arabica", I247="Lib", "Liberica")</f>
        <v>Liberica</v>
      </c>
      <c r="O247" t="str" cm="1">
        <f t="array" ref="O247">_xlfn.IFS(J247="M", "Medium", J247="L", "Light", J247="D", "Dark")</f>
        <v>Light</v>
      </c>
    </row>
    <row r="248" spans="1:15" x14ac:dyDescent="0.3">
      <c r="A248" s="2" t="s">
        <v>1878</v>
      </c>
      <c r="B248" s="5">
        <v>44542</v>
      </c>
      <c r="C248" s="2" t="s">
        <v>1879</v>
      </c>
      <c r="D248" t="s">
        <v>6143</v>
      </c>
      <c r="E248" s="2">
        <v>3</v>
      </c>
      <c r="F248" s="2" t="str">
        <f>_xlfn.XLOOKUP(C248, customers!$A:$A, customers!$B:$B, 0)</f>
        <v>Georgena Bentjens</v>
      </c>
      <c r="G248" s="2" t="str">
        <f>IF(_xlfn.XLOOKUP(C248, customers!$A:$A, customers!$C:$C, "")="", "", _xlfn.XLOOKUP(C248, customers!$A:$A, customers!$C:$C, ""))</f>
        <v>gbentjens6u@netlog.com</v>
      </c>
      <c r="H248" s="2" t="str">
        <f>_xlfn.XLOOKUP(C248, customers!$A:$A, customers!$G:$G, 0)</f>
        <v>United Kingdom</v>
      </c>
      <c r="I248" t="str">
        <f>INDEX(products!$A:$G, MATCH(ORDERS!$D248, products!$A:$A, 0), MATCH(ORDERS!I$1, products!$A$1:$G$1, 0))</f>
        <v>Lib</v>
      </c>
      <c r="J248" t="str">
        <f>INDEX(products!$A:$G, MATCH(ORDERS!$D248, products!$A:$A, 0), MATCH(ORDERS!J$1, products!$A$1:$G$1, 0))</f>
        <v>D</v>
      </c>
      <c r="K248" s="6">
        <f>INDEX(products!$A:$G, MATCH(ORDERS!$D248, products!$A:$A, 0), MATCH(ORDERS!K$1, products!$A$1:$G$1, 0))</f>
        <v>1</v>
      </c>
      <c r="L248" s="8">
        <f>INDEX(products!$A:$G, MATCH(ORDERS!$D248, products!$A:$A, 0), MATCH(ORDERS!L$1, products!$A$1:$G$1, 0))</f>
        <v>12.95</v>
      </c>
      <c r="M248" s="8">
        <f t="shared" si="3"/>
        <v>38.849999999999994</v>
      </c>
      <c r="N248" t="str" cm="1">
        <f t="array" ref="N248">_xlfn.IFS(I248="Rob", "Robusta", I248="Exc", "Excelsa", I248="Ara", "Arabica", I248="Lib", "Liberica")</f>
        <v>Liberica</v>
      </c>
      <c r="O248" t="str" cm="1">
        <f t="array" ref="O248">_xlfn.IFS(J248="M", "Medium", J248="L", "Light", J248="D", "Dark")</f>
        <v>Dark</v>
      </c>
    </row>
    <row r="249" spans="1:15" x14ac:dyDescent="0.3">
      <c r="A249" s="2" t="s">
        <v>1884</v>
      </c>
      <c r="B249" s="5">
        <v>44131</v>
      </c>
      <c r="C249" s="2" t="s">
        <v>1885</v>
      </c>
      <c r="D249" t="s">
        <v>6178</v>
      </c>
      <c r="E249" s="2">
        <v>6</v>
      </c>
      <c r="F249" s="2" t="str">
        <f>_xlfn.XLOOKUP(C249, customers!$A:$A, customers!$B:$B, 0)</f>
        <v>Delmar Beasant</v>
      </c>
      <c r="G249" s="2" t="str">
        <f>IF(_xlfn.XLOOKUP(C249, customers!$A:$A, customers!$C:$C, "")="", "", _xlfn.XLOOKUP(C249, customers!$A:$A, customers!$C:$C, ""))</f>
        <v/>
      </c>
      <c r="H249" s="2" t="str">
        <f>_xlfn.XLOOKUP(C249, customers!$A:$A, customers!$G:$G, 0)</f>
        <v>Ireland</v>
      </c>
      <c r="I249" t="str">
        <f>INDEX(products!$A:$G, MATCH(ORDERS!$D249, products!$A:$A, 0), MATCH(ORDERS!I$1, products!$A$1:$G$1, 0))</f>
        <v>Rob</v>
      </c>
      <c r="J249" t="str">
        <f>INDEX(products!$A:$G, MATCH(ORDERS!$D249, products!$A:$A, 0), MATCH(ORDERS!J$1, products!$A$1:$G$1, 0))</f>
        <v>L</v>
      </c>
      <c r="K249" s="6">
        <f>INDEX(products!$A:$G, MATCH(ORDERS!$D249, products!$A:$A, 0), MATCH(ORDERS!K$1, products!$A$1:$G$1, 0))</f>
        <v>0.2</v>
      </c>
      <c r="L249" s="8">
        <f>INDEX(products!$A:$G, MATCH(ORDERS!$D249, products!$A:$A, 0), MATCH(ORDERS!L$1, products!$A$1:$G$1, 0))</f>
        <v>3.5849999999999995</v>
      </c>
      <c r="M249" s="8">
        <f t="shared" si="3"/>
        <v>21.509999999999998</v>
      </c>
      <c r="N249" t="str" cm="1">
        <f t="array" ref="N249">_xlfn.IFS(I249="Rob", "Robusta", I249="Exc", "Excelsa", I249="Ara", "Arabica", I249="Lib", "Liberica")</f>
        <v>Robusta</v>
      </c>
      <c r="O249" t="str" cm="1">
        <f t="array" ref="O249">_xlfn.IFS(J249="M", "Medium", J249="L", "Light", J249="D", "Dark")</f>
        <v>Light</v>
      </c>
    </row>
    <row r="250" spans="1:15" x14ac:dyDescent="0.3">
      <c r="A250" s="2" t="s">
        <v>1889</v>
      </c>
      <c r="B250" s="5">
        <v>44019</v>
      </c>
      <c r="C250" s="2" t="s">
        <v>1890</v>
      </c>
      <c r="D250" t="s">
        <v>6147</v>
      </c>
      <c r="E250" s="2">
        <v>1</v>
      </c>
      <c r="F250" s="2" t="str">
        <f>_xlfn.XLOOKUP(C250, customers!$A:$A, customers!$B:$B, 0)</f>
        <v>Lyn Entwistle</v>
      </c>
      <c r="G250" s="2" t="str">
        <f>IF(_xlfn.XLOOKUP(C250, customers!$A:$A, customers!$C:$C, "")="", "", _xlfn.XLOOKUP(C250, customers!$A:$A, customers!$C:$C, ""))</f>
        <v>lentwistle6w@omniture.com</v>
      </c>
      <c r="H250" s="2" t="str">
        <f>_xlfn.XLOOKUP(C250, customers!$A:$A, customers!$G:$G, 0)</f>
        <v>United States</v>
      </c>
      <c r="I250" t="str">
        <f>INDEX(products!$A:$G, MATCH(ORDERS!$D250, products!$A:$A, 0), MATCH(ORDERS!I$1, products!$A$1:$G$1, 0))</f>
        <v>Ara</v>
      </c>
      <c r="J250" t="str">
        <f>INDEX(products!$A:$G, MATCH(ORDERS!$D250, products!$A:$A, 0), MATCH(ORDERS!J$1, products!$A$1:$G$1, 0))</f>
        <v>D</v>
      </c>
      <c r="K250" s="6">
        <f>INDEX(products!$A:$G, MATCH(ORDERS!$D250, products!$A:$A, 0), MATCH(ORDERS!K$1, products!$A$1:$G$1, 0))</f>
        <v>1</v>
      </c>
      <c r="L250" s="8">
        <f>INDEX(products!$A:$G, MATCH(ORDERS!$D250, products!$A:$A, 0), MATCH(ORDERS!L$1, products!$A$1:$G$1, 0))</f>
        <v>9.9499999999999993</v>
      </c>
      <c r="M250" s="8">
        <f t="shared" si="3"/>
        <v>9.9499999999999993</v>
      </c>
      <c r="N250" t="str" cm="1">
        <f t="array" ref="N250">_xlfn.IFS(I250="Rob", "Robusta", I250="Exc", "Excelsa", I250="Ara", "Arabica", I250="Lib", "Liberica")</f>
        <v>Arabica</v>
      </c>
      <c r="O250" t="str" cm="1">
        <f t="array" ref="O250">_xlfn.IFS(J250="M", "Medium", J250="L", "Light", J250="D", "Dark")</f>
        <v>Dark</v>
      </c>
    </row>
    <row r="251" spans="1:15" x14ac:dyDescent="0.3">
      <c r="A251" s="2" t="s">
        <v>1895</v>
      </c>
      <c r="B251" s="5">
        <v>43861</v>
      </c>
      <c r="C251" s="2" t="s">
        <v>1935</v>
      </c>
      <c r="D251" t="s">
        <v>6170</v>
      </c>
      <c r="E251" s="2">
        <v>1</v>
      </c>
      <c r="F251" s="2" t="str">
        <f>_xlfn.XLOOKUP(C251, customers!$A:$A, customers!$B:$B, 0)</f>
        <v>Zacharias Kiffe</v>
      </c>
      <c r="G251" s="2" t="str">
        <f>IF(_xlfn.XLOOKUP(C251, customers!$A:$A, customers!$C:$C, "")="", "", _xlfn.XLOOKUP(C251, customers!$A:$A, customers!$C:$C, ""))</f>
        <v>zkiffe74@cyberchimps.com</v>
      </c>
      <c r="H251" s="2" t="str">
        <f>_xlfn.XLOOKUP(C251, customers!$A:$A, customers!$G:$G, 0)</f>
        <v>United States</v>
      </c>
      <c r="I251" t="str">
        <f>INDEX(products!$A:$G, MATCH(ORDERS!$D251, products!$A:$A, 0), MATCH(ORDERS!I$1, products!$A$1:$G$1, 0))</f>
        <v>Lib</v>
      </c>
      <c r="J251" t="str">
        <f>INDEX(products!$A:$G, MATCH(ORDERS!$D251, products!$A:$A, 0), MATCH(ORDERS!J$1, products!$A$1:$G$1, 0))</f>
        <v>L</v>
      </c>
      <c r="K251" s="6">
        <f>INDEX(products!$A:$G, MATCH(ORDERS!$D251, products!$A:$A, 0), MATCH(ORDERS!K$1, products!$A$1:$G$1, 0))</f>
        <v>1</v>
      </c>
      <c r="L251" s="8">
        <f>INDEX(products!$A:$G, MATCH(ORDERS!$D251, products!$A:$A, 0), MATCH(ORDERS!L$1, products!$A$1:$G$1, 0))</f>
        <v>15.85</v>
      </c>
      <c r="M251" s="8">
        <f t="shared" si="3"/>
        <v>15.85</v>
      </c>
      <c r="N251" t="str" cm="1">
        <f t="array" ref="N251">_xlfn.IFS(I251="Rob", "Robusta", I251="Exc", "Excelsa", I251="Ara", "Arabica", I251="Lib", "Liberica")</f>
        <v>Liberica</v>
      </c>
      <c r="O251" t="str" cm="1">
        <f t="array" ref="O251">_xlfn.IFS(J251="M", "Medium", J251="L", "Light", J251="D", "Dark")</f>
        <v>Light</v>
      </c>
    </row>
    <row r="252" spans="1:15" x14ac:dyDescent="0.3">
      <c r="A252" s="2" t="s">
        <v>1900</v>
      </c>
      <c r="B252" s="5">
        <v>43879</v>
      </c>
      <c r="C252" s="2" t="s">
        <v>1901</v>
      </c>
      <c r="D252" t="s">
        <v>6174</v>
      </c>
      <c r="E252" s="2">
        <v>1</v>
      </c>
      <c r="F252" s="2" t="str">
        <f>_xlfn.XLOOKUP(C252, customers!$A:$A, customers!$B:$B, 0)</f>
        <v>Mercedes Acott</v>
      </c>
      <c r="G252" s="2" t="str">
        <f>IF(_xlfn.XLOOKUP(C252, customers!$A:$A, customers!$C:$C, "")="", "", _xlfn.XLOOKUP(C252, customers!$A:$A, customers!$C:$C, ""))</f>
        <v>macott6y@pagesperso-orange.fr</v>
      </c>
      <c r="H252" s="2" t="str">
        <f>_xlfn.XLOOKUP(C252, customers!$A:$A, customers!$G:$G, 0)</f>
        <v>United States</v>
      </c>
      <c r="I252" t="str">
        <f>INDEX(products!$A:$G, MATCH(ORDERS!$D252, products!$A:$A, 0), MATCH(ORDERS!I$1, products!$A$1:$G$1, 0))</f>
        <v>Rob</v>
      </c>
      <c r="J252" t="str">
        <f>INDEX(products!$A:$G, MATCH(ORDERS!$D252, products!$A:$A, 0), MATCH(ORDERS!J$1, products!$A$1:$G$1, 0))</f>
        <v>M</v>
      </c>
      <c r="K252" s="6">
        <f>INDEX(products!$A:$G, MATCH(ORDERS!$D252, products!$A:$A, 0), MATCH(ORDERS!K$1, products!$A$1:$G$1, 0))</f>
        <v>0.2</v>
      </c>
      <c r="L252" s="8">
        <f>INDEX(products!$A:$G, MATCH(ORDERS!$D252, products!$A:$A, 0), MATCH(ORDERS!L$1, products!$A$1:$G$1, 0))</f>
        <v>2.9849999999999999</v>
      </c>
      <c r="M252" s="8">
        <f t="shared" si="3"/>
        <v>2.9849999999999999</v>
      </c>
      <c r="N252" t="str" cm="1">
        <f t="array" ref="N252">_xlfn.IFS(I252="Rob", "Robusta", I252="Exc", "Excelsa", I252="Ara", "Arabica", I252="Lib", "Liberica")</f>
        <v>Robusta</v>
      </c>
      <c r="O252" t="str" cm="1">
        <f t="array" ref="O252">_xlfn.IFS(J252="M", "Medium", J252="L", "Light", J252="D", "Dark")</f>
        <v>Medium</v>
      </c>
    </row>
    <row r="253" spans="1:15" x14ac:dyDescent="0.3">
      <c r="A253" s="2" t="s">
        <v>1906</v>
      </c>
      <c r="B253" s="5">
        <v>44360</v>
      </c>
      <c r="C253" s="2" t="s">
        <v>1907</v>
      </c>
      <c r="D253" t="s">
        <v>6141</v>
      </c>
      <c r="E253" s="2">
        <v>5</v>
      </c>
      <c r="F253" s="2" t="str">
        <f>_xlfn.XLOOKUP(C253, customers!$A:$A, customers!$B:$B, 0)</f>
        <v>Connor Heaviside</v>
      </c>
      <c r="G253" s="2" t="str">
        <f>IF(_xlfn.XLOOKUP(C253, customers!$A:$A, customers!$C:$C, "")="", "", _xlfn.XLOOKUP(C253, customers!$A:$A, customers!$C:$C, ""))</f>
        <v>cheaviside6z@rediff.com</v>
      </c>
      <c r="H253" s="2" t="str">
        <f>_xlfn.XLOOKUP(C253, customers!$A:$A, customers!$G:$G, 0)</f>
        <v>United States</v>
      </c>
      <c r="I253" t="str">
        <f>INDEX(products!$A:$G, MATCH(ORDERS!$D253, products!$A:$A, 0), MATCH(ORDERS!I$1, products!$A$1:$G$1, 0))</f>
        <v>Exc</v>
      </c>
      <c r="J253" t="str">
        <f>INDEX(products!$A:$G, MATCH(ORDERS!$D253, products!$A:$A, 0), MATCH(ORDERS!J$1, products!$A$1:$G$1, 0))</f>
        <v>M</v>
      </c>
      <c r="K253" s="6">
        <f>INDEX(products!$A:$G, MATCH(ORDERS!$D253, products!$A:$A, 0), MATCH(ORDERS!K$1, products!$A$1:$G$1, 0))</f>
        <v>1</v>
      </c>
      <c r="L253" s="8">
        <f>INDEX(products!$A:$G, MATCH(ORDERS!$D253, products!$A:$A, 0), MATCH(ORDERS!L$1, products!$A$1:$G$1, 0))</f>
        <v>13.75</v>
      </c>
      <c r="M253" s="8">
        <f t="shared" si="3"/>
        <v>68.75</v>
      </c>
      <c r="N253" t="str" cm="1">
        <f t="array" ref="N253">_xlfn.IFS(I253="Rob", "Robusta", I253="Exc", "Excelsa", I253="Ara", "Arabica", I253="Lib", "Liberica")</f>
        <v>Excelsa</v>
      </c>
      <c r="O253" t="str" cm="1">
        <f t="array" ref="O253">_xlfn.IFS(J253="M", "Medium", J253="L", "Light", J253="D", "Dark")</f>
        <v>Medium</v>
      </c>
    </row>
    <row r="254" spans="1:15" x14ac:dyDescent="0.3">
      <c r="A254" s="2" t="s">
        <v>1912</v>
      </c>
      <c r="B254" s="5">
        <v>44779</v>
      </c>
      <c r="C254" s="2" t="s">
        <v>1913</v>
      </c>
      <c r="D254" t="s">
        <v>6147</v>
      </c>
      <c r="E254" s="2">
        <v>3</v>
      </c>
      <c r="F254" s="2" t="str">
        <f>_xlfn.XLOOKUP(C254, customers!$A:$A, customers!$B:$B, 0)</f>
        <v>Devy Bulbrook</v>
      </c>
      <c r="G254" s="2" t="str">
        <f>IF(_xlfn.XLOOKUP(C254, customers!$A:$A, customers!$C:$C, "")="", "", _xlfn.XLOOKUP(C254, customers!$A:$A, customers!$C:$C, ""))</f>
        <v/>
      </c>
      <c r="H254" s="2" t="str">
        <f>_xlfn.XLOOKUP(C254, customers!$A:$A, customers!$G:$G, 0)</f>
        <v>United States</v>
      </c>
      <c r="I254" t="str">
        <f>INDEX(products!$A:$G, MATCH(ORDERS!$D254, products!$A:$A, 0), MATCH(ORDERS!I$1, products!$A$1:$G$1, 0))</f>
        <v>Ara</v>
      </c>
      <c r="J254" t="str">
        <f>INDEX(products!$A:$G, MATCH(ORDERS!$D254, products!$A:$A, 0), MATCH(ORDERS!J$1, products!$A$1:$G$1, 0))</f>
        <v>D</v>
      </c>
      <c r="K254" s="6">
        <f>INDEX(products!$A:$G, MATCH(ORDERS!$D254, products!$A:$A, 0), MATCH(ORDERS!K$1, products!$A$1:$G$1, 0))</f>
        <v>1</v>
      </c>
      <c r="L254" s="8">
        <f>INDEX(products!$A:$G, MATCH(ORDERS!$D254, products!$A:$A, 0), MATCH(ORDERS!L$1, products!$A$1:$G$1, 0))</f>
        <v>9.9499999999999993</v>
      </c>
      <c r="M254" s="8">
        <f t="shared" si="3"/>
        <v>29.849999999999998</v>
      </c>
      <c r="N254" t="str" cm="1">
        <f t="array" ref="N254">_xlfn.IFS(I254="Rob", "Robusta", I254="Exc", "Excelsa", I254="Ara", "Arabica", I254="Lib", "Liberica")</f>
        <v>Arabica</v>
      </c>
      <c r="O254" t="str" cm="1">
        <f t="array" ref="O254">_xlfn.IFS(J254="M", "Medium", J254="L", "Light", J254="D", "Dark")</f>
        <v>Dark</v>
      </c>
    </row>
    <row r="255" spans="1:15" x14ac:dyDescent="0.3">
      <c r="A255" s="2" t="s">
        <v>1917</v>
      </c>
      <c r="B255" s="5">
        <v>44523</v>
      </c>
      <c r="C255" s="2" t="s">
        <v>1918</v>
      </c>
      <c r="D255" t="s">
        <v>6162</v>
      </c>
      <c r="E255" s="2">
        <v>4</v>
      </c>
      <c r="F255" s="2" t="str">
        <f>_xlfn.XLOOKUP(C255, customers!$A:$A, customers!$B:$B, 0)</f>
        <v>Leia Kernan</v>
      </c>
      <c r="G255" s="2" t="str">
        <f>IF(_xlfn.XLOOKUP(C255, customers!$A:$A, customers!$C:$C, "")="", "", _xlfn.XLOOKUP(C255, customers!$A:$A, customers!$C:$C, ""))</f>
        <v>lkernan71@wsj.com</v>
      </c>
      <c r="H255" s="2" t="str">
        <f>_xlfn.XLOOKUP(C255, customers!$A:$A, customers!$G:$G, 0)</f>
        <v>United States</v>
      </c>
      <c r="I255" t="str">
        <f>INDEX(products!$A:$G, MATCH(ORDERS!$D255, products!$A:$A, 0), MATCH(ORDERS!I$1, products!$A$1:$G$1, 0))</f>
        <v>Lib</v>
      </c>
      <c r="J255" t="str">
        <f>INDEX(products!$A:$G, MATCH(ORDERS!$D255, products!$A:$A, 0), MATCH(ORDERS!J$1, products!$A$1:$G$1, 0))</f>
        <v>M</v>
      </c>
      <c r="K255" s="6">
        <f>INDEX(products!$A:$G, MATCH(ORDERS!$D255, products!$A:$A, 0), MATCH(ORDERS!K$1, products!$A$1:$G$1, 0))</f>
        <v>1</v>
      </c>
      <c r="L255" s="8">
        <f>INDEX(products!$A:$G, MATCH(ORDERS!$D255, products!$A:$A, 0), MATCH(ORDERS!L$1, products!$A$1:$G$1, 0))</f>
        <v>14.55</v>
      </c>
      <c r="M255" s="8">
        <f t="shared" si="3"/>
        <v>58.2</v>
      </c>
      <c r="N255" t="str" cm="1">
        <f t="array" ref="N255">_xlfn.IFS(I255="Rob", "Robusta", I255="Exc", "Excelsa", I255="Ara", "Arabica", I255="Lib", "Liberica")</f>
        <v>Liberica</v>
      </c>
      <c r="O255" t="str" cm="1">
        <f t="array" ref="O255">_xlfn.IFS(J255="M", "Medium", J255="L", "Light", J255="D", "Dark")</f>
        <v>Medium</v>
      </c>
    </row>
    <row r="256" spans="1:15" x14ac:dyDescent="0.3">
      <c r="A256" s="2" t="s">
        <v>1923</v>
      </c>
      <c r="B256" s="5">
        <v>44482</v>
      </c>
      <c r="C256" s="2" t="s">
        <v>1924</v>
      </c>
      <c r="D256" t="s">
        <v>6173</v>
      </c>
      <c r="E256" s="2">
        <v>4</v>
      </c>
      <c r="F256" s="2" t="str">
        <f>_xlfn.XLOOKUP(C256, customers!$A:$A, customers!$B:$B, 0)</f>
        <v>Rosaline McLae</v>
      </c>
      <c r="G256" s="2" t="str">
        <f>IF(_xlfn.XLOOKUP(C256, customers!$A:$A, customers!$C:$C, "")="", "", _xlfn.XLOOKUP(C256, customers!$A:$A, customers!$C:$C, ""))</f>
        <v>rmclae72@dailymotion.com</v>
      </c>
      <c r="H256" s="2" t="str">
        <f>_xlfn.XLOOKUP(C256, customers!$A:$A, customers!$G:$G, 0)</f>
        <v>United Kingdom</v>
      </c>
      <c r="I256" t="str">
        <f>INDEX(products!$A:$G, MATCH(ORDERS!$D256, products!$A:$A, 0), MATCH(ORDERS!I$1, products!$A$1:$G$1, 0))</f>
        <v>Rob</v>
      </c>
      <c r="J256" t="str">
        <f>INDEX(products!$A:$G, MATCH(ORDERS!$D256, products!$A:$A, 0), MATCH(ORDERS!J$1, products!$A$1:$G$1, 0))</f>
        <v>L</v>
      </c>
      <c r="K256" s="6">
        <f>INDEX(products!$A:$G, MATCH(ORDERS!$D256, products!$A:$A, 0), MATCH(ORDERS!K$1, products!$A$1:$G$1, 0))</f>
        <v>0.5</v>
      </c>
      <c r="L256" s="8">
        <f>INDEX(products!$A:$G, MATCH(ORDERS!$D256, products!$A:$A, 0), MATCH(ORDERS!L$1, products!$A$1:$G$1, 0))</f>
        <v>7.169999999999999</v>
      </c>
      <c r="M256" s="8">
        <f t="shared" si="3"/>
        <v>28.679999999999996</v>
      </c>
      <c r="N256" t="str" cm="1">
        <f t="array" ref="N256">_xlfn.IFS(I256="Rob", "Robusta", I256="Exc", "Excelsa", I256="Ara", "Arabica", I256="Lib", "Liberica")</f>
        <v>Robusta</v>
      </c>
      <c r="O256" t="str" cm="1">
        <f t="array" ref="O256">_xlfn.IFS(J256="M", "Medium", J256="L", "Light", J256="D", "Dark")</f>
        <v>Light</v>
      </c>
    </row>
    <row r="257" spans="1:15" x14ac:dyDescent="0.3">
      <c r="A257" s="2" t="s">
        <v>1928</v>
      </c>
      <c r="B257" s="5">
        <v>44439</v>
      </c>
      <c r="C257" s="2" t="s">
        <v>1929</v>
      </c>
      <c r="D257" t="s">
        <v>6173</v>
      </c>
      <c r="E257" s="2">
        <v>3</v>
      </c>
      <c r="F257" s="2" t="str">
        <f>_xlfn.XLOOKUP(C257, customers!$A:$A, customers!$B:$B, 0)</f>
        <v>Cleve Blowfelde</v>
      </c>
      <c r="G257" s="2" t="str">
        <f>IF(_xlfn.XLOOKUP(C257, customers!$A:$A, customers!$C:$C, "")="", "", _xlfn.XLOOKUP(C257, customers!$A:$A, customers!$C:$C, ""))</f>
        <v>cblowfelde73@ustream.tv</v>
      </c>
      <c r="H257" s="2" t="str">
        <f>_xlfn.XLOOKUP(C257, customers!$A:$A, customers!$G:$G, 0)</f>
        <v>United States</v>
      </c>
      <c r="I257" t="str">
        <f>INDEX(products!$A:$G, MATCH(ORDERS!$D257, products!$A:$A, 0), MATCH(ORDERS!I$1, products!$A$1:$G$1, 0))</f>
        <v>Rob</v>
      </c>
      <c r="J257" t="str">
        <f>INDEX(products!$A:$G, MATCH(ORDERS!$D257, products!$A:$A, 0), MATCH(ORDERS!J$1, products!$A$1:$G$1, 0))</f>
        <v>L</v>
      </c>
      <c r="K257" s="6">
        <f>INDEX(products!$A:$G, MATCH(ORDERS!$D257, products!$A:$A, 0), MATCH(ORDERS!K$1, products!$A$1:$G$1, 0))</f>
        <v>0.5</v>
      </c>
      <c r="L257" s="8">
        <f>INDEX(products!$A:$G, MATCH(ORDERS!$D257, products!$A:$A, 0), MATCH(ORDERS!L$1, products!$A$1:$G$1, 0))</f>
        <v>7.169999999999999</v>
      </c>
      <c r="M257" s="8">
        <f t="shared" si="3"/>
        <v>21.509999999999998</v>
      </c>
      <c r="N257" t="str" cm="1">
        <f t="array" ref="N257">_xlfn.IFS(I257="Rob", "Robusta", I257="Exc", "Excelsa", I257="Ara", "Arabica", I257="Lib", "Liberica")</f>
        <v>Robusta</v>
      </c>
      <c r="O257" t="str" cm="1">
        <f t="array" ref="O257">_xlfn.IFS(J257="M", "Medium", J257="L", "Light", J257="D", "Dark")</f>
        <v>Light</v>
      </c>
    </row>
    <row r="258" spans="1:15" x14ac:dyDescent="0.3">
      <c r="A258" s="2" t="s">
        <v>1934</v>
      </c>
      <c r="B258" s="5">
        <v>43846</v>
      </c>
      <c r="C258" s="2" t="s">
        <v>1935</v>
      </c>
      <c r="D258" t="s">
        <v>6160</v>
      </c>
      <c r="E258" s="2">
        <v>2</v>
      </c>
      <c r="F258" s="2" t="str">
        <f>_xlfn.XLOOKUP(C258, customers!$A:$A, customers!$B:$B, 0)</f>
        <v>Zacharias Kiffe</v>
      </c>
      <c r="G258" s="2" t="str">
        <f>IF(_xlfn.XLOOKUP(C258, customers!$A:$A, customers!$C:$C, "")="", "", _xlfn.XLOOKUP(C258, customers!$A:$A, customers!$C:$C, ""))</f>
        <v>zkiffe74@cyberchimps.com</v>
      </c>
      <c r="H258" s="2" t="str">
        <f>_xlfn.XLOOKUP(C258, customers!$A:$A, customers!$G:$G, 0)</f>
        <v>United States</v>
      </c>
      <c r="I258" t="str">
        <f>INDEX(products!$A:$G, MATCH(ORDERS!$D258, products!$A:$A, 0), MATCH(ORDERS!I$1, products!$A$1:$G$1, 0))</f>
        <v>Lib</v>
      </c>
      <c r="J258" t="str">
        <f>INDEX(products!$A:$G, MATCH(ORDERS!$D258, products!$A:$A, 0), MATCH(ORDERS!J$1, products!$A$1:$G$1, 0))</f>
        <v>M</v>
      </c>
      <c r="K258" s="6">
        <f>INDEX(products!$A:$G, MATCH(ORDERS!$D258, products!$A:$A, 0), MATCH(ORDERS!K$1, products!$A$1:$G$1, 0))</f>
        <v>0.5</v>
      </c>
      <c r="L258" s="8">
        <f>INDEX(products!$A:$G, MATCH(ORDERS!$D258, products!$A:$A, 0), MATCH(ORDERS!L$1, products!$A$1:$G$1, 0))</f>
        <v>8.73</v>
      </c>
      <c r="M258" s="8">
        <f t="shared" si="3"/>
        <v>17.46</v>
      </c>
      <c r="N258" t="str" cm="1">
        <f t="array" ref="N258">_xlfn.IFS(I258="Rob", "Robusta", I258="Exc", "Excelsa", I258="Ara", "Arabica", I258="Lib", "Liberica")</f>
        <v>Liberica</v>
      </c>
      <c r="O258" t="str" cm="1">
        <f t="array" ref="O258">_xlfn.IFS(J258="M", "Medium", J258="L", "Light", J258="D", "Dark")</f>
        <v>Medium</v>
      </c>
    </row>
    <row r="259" spans="1:15" x14ac:dyDescent="0.3">
      <c r="A259" s="2" t="s">
        <v>1940</v>
      </c>
      <c r="B259" s="5">
        <v>44676</v>
      </c>
      <c r="C259" s="2" t="s">
        <v>1941</v>
      </c>
      <c r="D259" t="s">
        <v>6185</v>
      </c>
      <c r="E259" s="2">
        <v>1</v>
      </c>
      <c r="F259" s="2" t="str">
        <f>_xlfn.XLOOKUP(C259, customers!$A:$A, customers!$B:$B, 0)</f>
        <v>Denyse O'Calleran</v>
      </c>
      <c r="G259" s="2" t="str">
        <f>IF(_xlfn.XLOOKUP(C259, customers!$A:$A, customers!$C:$C, "")="", "", _xlfn.XLOOKUP(C259, customers!$A:$A, customers!$C:$C, ""))</f>
        <v>docalleran75@ucla.edu</v>
      </c>
      <c r="H259" s="2" t="str">
        <f>_xlfn.XLOOKUP(C259, customers!$A:$A, customers!$G:$G, 0)</f>
        <v>United States</v>
      </c>
      <c r="I259" t="str">
        <f>INDEX(products!$A:$G, MATCH(ORDERS!$D259, products!$A:$A, 0), MATCH(ORDERS!I$1, products!$A$1:$G$1, 0))</f>
        <v>Exc</v>
      </c>
      <c r="J259" t="str">
        <f>INDEX(products!$A:$G, MATCH(ORDERS!$D259, products!$A:$A, 0), MATCH(ORDERS!J$1, products!$A$1:$G$1, 0))</f>
        <v>D</v>
      </c>
      <c r="K259" s="6">
        <f>INDEX(products!$A:$G, MATCH(ORDERS!$D259, products!$A:$A, 0), MATCH(ORDERS!K$1, products!$A$1:$G$1, 0))</f>
        <v>2.5</v>
      </c>
      <c r="L259" s="8">
        <f>INDEX(products!$A:$G, MATCH(ORDERS!$D259, products!$A:$A, 0), MATCH(ORDERS!L$1, products!$A$1:$G$1, 0))</f>
        <v>27.945</v>
      </c>
      <c r="M259" s="8">
        <f t="shared" ref="M259:M322" si="4">L259*E259</f>
        <v>27.945</v>
      </c>
      <c r="N259" t="str" cm="1">
        <f t="array" ref="N259">_xlfn.IFS(I259="Rob", "Robusta", I259="Exc", "Excelsa", I259="Ara", "Arabica", I259="Lib", "Liberica")</f>
        <v>Excelsa</v>
      </c>
      <c r="O259" t="str" cm="1">
        <f t="array" ref="O259">_xlfn.IFS(J259="M", "Medium", J259="L", "Light", J259="D", "Dark")</f>
        <v>Dark</v>
      </c>
    </row>
    <row r="260" spans="1:15" x14ac:dyDescent="0.3">
      <c r="A260" s="2" t="s">
        <v>1946</v>
      </c>
      <c r="B260" s="5">
        <v>44513</v>
      </c>
      <c r="C260" s="2" t="s">
        <v>1947</v>
      </c>
      <c r="D260" t="s">
        <v>6185</v>
      </c>
      <c r="E260" s="2">
        <v>5</v>
      </c>
      <c r="F260" s="2" t="str">
        <f>_xlfn.XLOOKUP(C260, customers!$A:$A, customers!$B:$B, 0)</f>
        <v>Cobby Cromwell</v>
      </c>
      <c r="G260" s="2" t="str">
        <f>IF(_xlfn.XLOOKUP(C260, customers!$A:$A, customers!$C:$C, "")="", "", _xlfn.XLOOKUP(C260, customers!$A:$A, customers!$C:$C, ""))</f>
        <v>ccromwell76@desdev.cn</v>
      </c>
      <c r="H260" s="2" t="str">
        <f>_xlfn.XLOOKUP(C260, customers!$A:$A, customers!$G:$G, 0)</f>
        <v>United States</v>
      </c>
      <c r="I260" t="str">
        <f>INDEX(products!$A:$G, MATCH(ORDERS!$D260, products!$A:$A, 0), MATCH(ORDERS!I$1, products!$A$1:$G$1, 0))</f>
        <v>Exc</v>
      </c>
      <c r="J260" t="str">
        <f>INDEX(products!$A:$G, MATCH(ORDERS!$D260, products!$A:$A, 0), MATCH(ORDERS!J$1, products!$A$1:$G$1, 0))</f>
        <v>D</v>
      </c>
      <c r="K260" s="6">
        <f>INDEX(products!$A:$G, MATCH(ORDERS!$D260, products!$A:$A, 0), MATCH(ORDERS!K$1, products!$A$1:$G$1, 0))</f>
        <v>2.5</v>
      </c>
      <c r="L260" s="8">
        <f>INDEX(products!$A:$G, MATCH(ORDERS!$D260, products!$A:$A, 0), MATCH(ORDERS!L$1, products!$A$1:$G$1, 0))</f>
        <v>27.945</v>
      </c>
      <c r="M260" s="8">
        <f t="shared" si="4"/>
        <v>139.72499999999999</v>
      </c>
      <c r="N260" t="str" cm="1">
        <f t="array" ref="N260">_xlfn.IFS(I260="Rob", "Robusta", I260="Exc", "Excelsa", I260="Ara", "Arabica", I260="Lib", "Liberica")</f>
        <v>Excelsa</v>
      </c>
      <c r="O260" t="str" cm="1">
        <f t="array" ref="O260">_xlfn.IFS(J260="M", "Medium", J260="L", "Light", J260="D", "Dark")</f>
        <v>Dark</v>
      </c>
    </row>
    <row r="261" spans="1:15" x14ac:dyDescent="0.3">
      <c r="A261" s="2" t="s">
        <v>1952</v>
      </c>
      <c r="B261" s="5">
        <v>44355</v>
      </c>
      <c r="C261" s="2" t="s">
        <v>1953</v>
      </c>
      <c r="D261" t="s">
        <v>6174</v>
      </c>
      <c r="E261" s="2">
        <v>2</v>
      </c>
      <c r="F261" s="2" t="str">
        <f>_xlfn.XLOOKUP(C261, customers!$A:$A, customers!$B:$B, 0)</f>
        <v>Irv Hay</v>
      </c>
      <c r="G261" s="2" t="str">
        <f>IF(_xlfn.XLOOKUP(C261, customers!$A:$A, customers!$C:$C, "")="", "", _xlfn.XLOOKUP(C261, customers!$A:$A, customers!$C:$C, ""))</f>
        <v>ihay77@lulu.com</v>
      </c>
      <c r="H261" s="2" t="str">
        <f>_xlfn.XLOOKUP(C261, customers!$A:$A, customers!$G:$G, 0)</f>
        <v>United Kingdom</v>
      </c>
      <c r="I261" t="str">
        <f>INDEX(products!$A:$G, MATCH(ORDERS!$D261, products!$A:$A, 0), MATCH(ORDERS!I$1, products!$A$1:$G$1, 0))</f>
        <v>Rob</v>
      </c>
      <c r="J261" t="str">
        <f>INDEX(products!$A:$G, MATCH(ORDERS!$D261, products!$A:$A, 0), MATCH(ORDERS!J$1, products!$A$1:$G$1, 0))</f>
        <v>M</v>
      </c>
      <c r="K261" s="6">
        <f>INDEX(products!$A:$G, MATCH(ORDERS!$D261, products!$A:$A, 0), MATCH(ORDERS!K$1, products!$A$1:$G$1, 0))</f>
        <v>0.2</v>
      </c>
      <c r="L261" s="8">
        <f>INDEX(products!$A:$G, MATCH(ORDERS!$D261, products!$A:$A, 0), MATCH(ORDERS!L$1, products!$A$1:$G$1, 0))</f>
        <v>2.9849999999999999</v>
      </c>
      <c r="M261" s="8">
        <f t="shared" si="4"/>
        <v>5.97</v>
      </c>
      <c r="N261" t="str" cm="1">
        <f t="array" ref="N261">_xlfn.IFS(I261="Rob", "Robusta", I261="Exc", "Excelsa", I261="Ara", "Arabica", I261="Lib", "Liberica")</f>
        <v>Robusta</v>
      </c>
      <c r="O261" t="str" cm="1">
        <f t="array" ref="O261">_xlfn.IFS(J261="M", "Medium", J261="L", "Light", J261="D", "Dark")</f>
        <v>Medium</v>
      </c>
    </row>
    <row r="262" spans="1:15" x14ac:dyDescent="0.3">
      <c r="A262" s="2" t="s">
        <v>1958</v>
      </c>
      <c r="B262" s="5">
        <v>44156</v>
      </c>
      <c r="C262" s="2" t="s">
        <v>1959</v>
      </c>
      <c r="D262" t="s">
        <v>6142</v>
      </c>
      <c r="E262" s="2">
        <v>1</v>
      </c>
      <c r="F262" s="2" t="str">
        <f>_xlfn.XLOOKUP(C262, customers!$A:$A, customers!$B:$B, 0)</f>
        <v>Tani Taffarello</v>
      </c>
      <c r="G262" s="2" t="str">
        <f>IF(_xlfn.XLOOKUP(C262, customers!$A:$A, customers!$C:$C, "")="", "", _xlfn.XLOOKUP(C262, customers!$A:$A, customers!$C:$C, ""))</f>
        <v>ttaffarello78@sciencedaily.com</v>
      </c>
      <c r="H262" s="2" t="str">
        <f>_xlfn.XLOOKUP(C262, customers!$A:$A, customers!$G:$G, 0)</f>
        <v>United States</v>
      </c>
      <c r="I262" t="str">
        <f>INDEX(products!$A:$G, MATCH(ORDERS!$D262, products!$A:$A, 0), MATCH(ORDERS!I$1, products!$A$1:$G$1, 0))</f>
        <v>Rob</v>
      </c>
      <c r="J262" t="str">
        <f>INDEX(products!$A:$G, MATCH(ORDERS!$D262, products!$A:$A, 0), MATCH(ORDERS!J$1, products!$A$1:$G$1, 0))</f>
        <v>L</v>
      </c>
      <c r="K262" s="6">
        <f>INDEX(products!$A:$G, MATCH(ORDERS!$D262, products!$A:$A, 0), MATCH(ORDERS!K$1, products!$A$1:$G$1, 0))</f>
        <v>2.5</v>
      </c>
      <c r="L262" s="8">
        <f>INDEX(products!$A:$G, MATCH(ORDERS!$D262, products!$A:$A, 0), MATCH(ORDERS!L$1, products!$A$1:$G$1, 0))</f>
        <v>27.484999999999996</v>
      </c>
      <c r="M262" s="8">
        <f t="shared" si="4"/>
        <v>27.484999999999996</v>
      </c>
      <c r="N262" t="str" cm="1">
        <f t="array" ref="N262">_xlfn.IFS(I262="Rob", "Robusta", I262="Exc", "Excelsa", I262="Ara", "Arabica", I262="Lib", "Liberica")</f>
        <v>Robusta</v>
      </c>
      <c r="O262" t="str" cm="1">
        <f t="array" ref="O262">_xlfn.IFS(J262="M", "Medium", J262="L", "Light", J262="D", "Dark")</f>
        <v>Light</v>
      </c>
    </row>
    <row r="263" spans="1:15" x14ac:dyDescent="0.3">
      <c r="A263" s="2" t="s">
        <v>1963</v>
      </c>
      <c r="B263" s="5">
        <v>43538</v>
      </c>
      <c r="C263" s="2" t="s">
        <v>1964</v>
      </c>
      <c r="D263" t="s">
        <v>6179</v>
      </c>
      <c r="E263" s="2">
        <v>5</v>
      </c>
      <c r="F263" s="2" t="str">
        <f>_xlfn.XLOOKUP(C263, customers!$A:$A, customers!$B:$B, 0)</f>
        <v>Monique Canty</v>
      </c>
      <c r="G263" s="2" t="str">
        <f>IF(_xlfn.XLOOKUP(C263, customers!$A:$A, customers!$C:$C, "")="", "", _xlfn.XLOOKUP(C263, customers!$A:$A, customers!$C:$C, ""))</f>
        <v>mcanty79@jigsy.com</v>
      </c>
      <c r="H263" s="2" t="str">
        <f>_xlfn.XLOOKUP(C263, customers!$A:$A, customers!$G:$G, 0)</f>
        <v>United States</v>
      </c>
      <c r="I263" t="str">
        <f>INDEX(products!$A:$G, MATCH(ORDERS!$D263, products!$A:$A, 0), MATCH(ORDERS!I$1, products!$A$1:$G$1, 0))</f>
        <v>Rob</v>
      </c>
      <c r="J263" t="str">
        <f>INDEX(products!$A:$G, MATCH(ORDERS!$D263, products!$A:$A, 0), MATCH(ORDERS!J$1, products!$A$1:$G$1, 0))</f>
        <v>L</v>
      </c>
      <c r="K263" s="6">
        <f>INDEX(products!$A:$G, MATCH(ORDERS!$D263, products!$A:$A, 0), MATCH(ORDERS!K$1, products!$A$1:$G$1, 0))</f>
        <v>1</v>
      </c>
      <c r="L263" s="8">
        <f>INDEX(products!$A:$G, MATCH(ORDERS!$D263, products!$A:$A, 0), MATCH(ORDERS!L$1, products!$A$1:$G$1, 0))</f>
        <v>11.95</v>
      </c>
      <c r="M263" s="8">
        <f t="shared" si="4"/>
        <v>59.75</v>
      </c>
      <c r="N263" t="str" cm="1">
        <f t="array" ref="N263">_xlfn.IFS(I263="Rob", "Robusta", I263="Exc", "Excelsa", I263="Ara", "Arabica", I263="Lib", "Liberica")</f>
        <v>Robusta</v>
      </c>
      <c r="O263" t="str" cm="1">
        <f t="array" ref="O263">_xlfn.IFS(J263="M", "Medium", J263="L", "Light", J263="D", "Dark")</f>
        <v>Light</v>
      </c>
    </row>
    <row r="264" spans="1:15" x14ac:dyDescent="0.3">
      <c r="A264" s="2" t="s">
        <v>1969</v>
      </c>
      <c r="B264" s="5">
        <v>43693</v>
      </c>
      <c r="C264" s="2" t="s">
        <v>1970</v>
      </c>
      <c r="D264" t="s">
        <v>6141</v>
      </c>
      <c r="E264" s="2">
        <v>3</v>
      </c>
      <c r="F264" s="2" t="str">
        <f>_xlfn.XLOOKUP(C264, customers!$A:$A, customers!$B:$B, 0)</f>
        <v>Javier Kopke</v>
      </c>
      <c r="G264" s="2" t="str">
        <f>IF(_xlfn.XLOOKUP(C264, customers!$A:$A, customers!$C:$C, "")="", "", _xlfn.XLOOKUP(C264, customers!$A:$A, customers!$C:$C, ""))</f>
        <v>jkopke7a@auda.org.au</v>
      </c>
      <c r="H264" s="2" t="str">
        <f>_xlfn.XLOOKUP(C264, customers!$A:$A, customers!$G:$G, 0)</f>
        <v>United States</v>
      </c>
      <c r="I264" t="str">
        <f>INDEX(products!$A:$G, MATCH(ORDERS!$D264, products!$A:$A, 0), MATCH(ORDERS!I$1, products!$A$1:$G$1, 0))</f>
        <v>Exc</v>
      </c>
      <c r="J264" t="str">
        <f>INDEX(products!$A:$G, MATCH(ORDERS!$D264, products!$A:$A, 0), MATCH(ORDERS!J$1, products!$A$1:$G$1, 0))</f>
        <v>M</v>
      </c>
      <c r="K264" s="6">
        <f>INDEX(products!$A:$G, MATCH(ORDERS!$D264, products!$A:$A, 0), MATCH(ORDERS!K$1, products!$A$1:$G$1, 0))</f>
        <v>1</v>
      </c>
      <c r="L264" s="8">
        <f>INDEX(products!$A:$G, MATCH(ORDERS!$D264, products!$A:$A, 0), MATCH(ORDERS!L$1, products!$A$1:$G$1, 0))</f>
        <v>13.75</v>
      </c>
      <c r="M264" s="8">
        <f t="shared" si="4"/>
        <v>41.25</v>
      </c>
      <c r="N264" t="str" cm="1">
        <f t="array" ref="N264">_xlfn.IFS(I264="Rob", "Robusta", I264="Exc", "Excelsa", I264="Ara", "Arabica", I264="Lib", "Liberica")</f>
        <v>Excelsa</v>
      </c>
      <c r="O264" t="str" cm="1">
        <f t="array" ref="O264">_xlfn.IFS(J264="M", "Medium", J264="L", "Light", J264="D", "Dark")</f>
        <v>Medium</v>
      </c>
    </row>
    <row r="265" spans="1:15" x14ac:dyDescent="0.3">
      <c r="A265" s="2" t="s">
        <v>1975</v>
      </c>
      <c r="B265" s="5">
        <v>43577</v>
      </c>
      <c r="C265" s="2" t="s">
        <v>1976</v>
      </c>
      <c r="D265" t="s">
        <v>6181</v>
      </c>
      <c r="E265" s="2">
        <v>4</v>
      </c>
      <c r="F265" s="2" t="str">
        <f>_xlfn.XLOOKUP(C265, customers!$A:$A, customers!$B:$B, 0)</f>
        <v>Mar McIver</v>
      </c>
      <c r="G265" s="2" t="str">
        <f>IF(_xlfn.XLOOKUP(C265, customers!$A:$A, customers!$C:$C, "")="", "", _xlfn.XLOOKUP(C265, customers!$A:$A, customers!$C:$C, ""))</f>
        <v/>
      </c>
      <c r="H265" s="2" t="str">
        <f>_xlfn.XLOOKUP(C265, customers!$A:$A, customers!$G:$G, 0)</f>
        <v>United States</v>
      </c>
      <c r="I265" t="str">
        <f>INDEX(products!$A:$G, MATCH(ORDERS!$D265, products!$A:$A, 0), MATCH(ORDERS!I$1, products!$A$1:$G$1, 0))</f>
        <v>Lib</v>
      </c>
      <c r="J265" t="str">
        <f>INDEX(products!$A:$G, MATCH(ORDERS!$D265, products!$A:$A, 0), MATCH(ORDERS!J$1, products!$A$1:$G$1, 0))</f>
        <v>M</v>
      </c>
      <c r="K265" s="6">
        <f>INDEX(products!$A:$G, MATCH(ORDERS!$D265, products!$A:$A, 0), MATCH(ORDERS!K$1, products!$A$1:$G$1, 0))</f>
        <v>2.5</v>
      </c>
      <c r="L265" s="8">
        <f>INDEX(products!$A:$G, MATCH(ORDERS!$D265, products!$A:$A, 0), MATCH(ORDERS!L$1, products!$A$1:$G$1, 0))</f>
        <v>33.464999999999996</v>
      </c>
      <c r="M265" s="8">
        <f t="shared" si="4"/>
        <v>133.85999999999999</v>
      </c>
      <c r="N265" t="str" cm="1">
        <f t="array" ref="N265">_xlfn.IFS(I265="Rob", "Robusta", I265="Exc", "Excelsa", I265="Ara", "Arabica", I265="Lib", "Liberica")</f>
        <v>Liberica</v>
      </c>
      <c r="O265" t="str" cm="1">
        <f t="array" ref="O265">_xlfn.IFS(J265="M", "Medium", J265="L", "Light", J265="D", "Dark")</f>
        <v>Medium</v>
      </c>
    </row>
    <row r="266" spans="1:15" x14ac:dyDescent="0.3">
      <c r="A266" s="2" t="s">
        <v>1980</v>
      </c>
      <c r="B266" s="5">
        <v>44683</v>
      </c>
      <c r="C266" s="2" t="s">
        <v>1981</v>
      </c>
      <c r="D266" t="s">
        <v>6179</v>
      </c>
      <c r="E266" s="2">
        <v>5</v>
      </c>
      <c r="F266" s="2" t="str">
        <f>_xlfn.XLOOKUP(C266, customers!$A:$A, customers!$B:$B, 0)</f>
        <v>Arabella Fransewich</v>
      </c>
      <c r="G266" s="2" t="str">
        <f>IF(_xlfn.XLOOKUP(C266, customers!$A:$A, customers!$C:$C, "")="", "", _xlfn.XLOOKUP(C266, customers!$A:$A, customers!$C:$C, ""))</f>
        <v/>
      </c>
      <c r="H266" s="2" t="str">
        <f>_xlfn.XLOOKUP(C266, customers!$A:$A, customers!$G:$G, 0)</f>
        <v>Ireland</v>
      </c>
      <c r="I266" t="str">
        <f>INDEX(products!$A:$G, MATCH(ORDERS!$D266, products!$A:$A, 0), MATCH(ORDERS!I$1, products!$A$1:$G$1, 0))</f>
        <v>Rob</v>
      </c>
      <c r="J266" t="str">
        <f>INDEX(products!$A:$G, MATCH(ORDERS!$D266, products!$A:$A, 0), MATCH(ORDERS!J$1, products!$A$1:$G$1, 0))</f>
        <v>L</v>
      </c>
      <c r="K266" s="6">
        <f>INDEX(products!$A:$G, MATCH(ORDERS!$D266, products!$A:$A, 0), MATCH(ORDERS!K$1, products!$A$1:$G$1, 0))</f>
        <v>1</v>
      </c>
      <c r="L266" s="8">
        <f>INDEX(products!$A:$G, MATCH(ORDERS!$D266, products!$A:$A, 0), MATCH(ORDERS!L$1, products!$A$1:$G$1, 0))</f>
        <v>11.95</v>
      </c>
      <c r="M266" s="8">
        <f t="shared" si="4"/>
        <v>59.75</v>
      </c>
      <c r="N266" t="str" cm="1">
        <f t="array" ref="N266">_xlfn.IFS(I266="Rob", "Robusta", I266="Exc", "Excelsa", I266="Ara", "Arabica", I266="Lib", "Liberica")</f>
        <v>Robusta</v>
      </c>
      <c r="O266" t="str" cm="1">
        <f t="array" ref="O266">_xlfn.IFS(J266="M", "Medium", J266="L", "Light", J266="D", "Dark")</f>
        <v>Light</v>
      </c>
    </row>
    <row r="267" spans="1:15" x14ac:dyDescent="0.3">
      <c r="A267" s="2" t="s">
        <v>1986</v>
      </c>
      <c r="B267" s="5">
        <v>43872</v>
      </c>
      <c r="C267" s="2" t="s">
        <v>1987</v>
      </c>
      <c r="D267" t="s">
        <v>6158</v>
      </c>
      <c r="E267" s="2">
        <v>1</v>
      </c>
      <c r="F267" s="2" t="str">
        <f>_xlfn.XLOOKUP(C267, customers!$A:$A, customers!$B:$B, 0)</f>
        <v>Violette Hellmore</v>
      </c>
      <c r="G267" s="2" t="str">
        <f>IF(_xlfn.XLOOKUP(C267, customers!$A:$A, customers!$C:$C, "")="", "", _xlfn.XLOOKUP(C267, customers!$A:$A, customers!$C:$C, ""))</f>
        <v>vhellmore7d@bbc.co.uk</v>
      </c>
      <c r="H267" s="2" t="str">
        <f>_xlfn.XLOOKUP(C267, customers!$A:$A, customers!$G:$G, 0)</f>
        <v>United States</v>
      </c>
      <c r="I267" t="str">
        <f>INDEX(products!$A:$G, MATCH(ORDERS!$D267, products!$A:$A, 0), MATCH(ORDERS!I$1, products!$A$1:$G$1, 0))</f>
        <v>Ara</v>
      </c>
      <c r="J267" t="str">
        <f>INDEX(products!$A:$G, MATCH(ORDERS!$D267, products!$A:$A, 0), MATCH(ORDERS!J$1, products!$A$1:$G$1, 0))</f>
        <v>D</v>
      </c>
      <c r="K267" s="6">
        <f>INDEX(products!$A:$G, MATCH(ORDERS!$D267, products!$A:$A, 0), MATCH(ORDERS!K$1, products!$A$1:$G$1, 0))</f>
        <v>0.5</v>
      </c>
      <c r="L267" s="8">
        <f>INDEX(products!$A:$G, MATCH(ORDERS!$D267, products!$A:$A, 0), MATCH(ORDERS!L$1, products!$A$1:$G$1, 0))</f>
        <v>5.97</v>
      </c>
      <c r="M267" s="8">
        <f t="shared" si="4"/>
        <v>5.97</v>
      </c>
      <c r="N267" t="str" cm="1">
        <f t="array" ref="N267">_xlfn.IFS(I267="Rob", "Robusta", I267="Exc", "Excelsa", I267="Ara", "Arabica", I267="Lib", "Liberica")</f>
        <v>Arabica</v>
      </c>
      <c r="O267" t="str" cm="1">
        <f t="array" ref="O267">_xlfn.IFS(J267="M", "Medium", J267="L", "Light", J267="D", "Dark")</f>
        <v>Dark</v>
      </c>
    </row>
    <row r="268" spans="1:15" x14ac:dyDescent="0.3">
      <c r="A268" s="2" t="s">
        <v>1992</v>
      </c>
      <c r="B268" s="5">
        <v>44283</v>
      </c>
      <c r="C268" s="2" t="s">
        <v>1993</v>
      </c>
      <c r="D268" t="s">
        <v>6183</v>
      </c>
      <c r="E268" s="2">
        <v>2</v>
      </c>
      <c r="F268" s="2" t="str">
        <f>_xlfn.XLOOKUP(C268, customers!$A:$A, customers!$B:$B, 0)</f>
        <v>Myles Seawright</v>
      </c>
      <c r="G268" s="2" t="str">
        <f>IF(_xlfn.XLOOKUP(C268, customers!$A:$A, customers!$C:$C, "")="", "", _xlfn.XLOOKUP(C268, customers!$A:$A, customers!$C:$C, ""))</f>
        <v>mseawright7e@nbcnews.com</v>
      </c>
      <c r="H268" s="2" t="str">
        <f>_xlfn.XLOOKUP(C268, customers!$A:$A, customers!$G:$G, 0)</f>
        <v>United Kingdom</v>
      </c>
      <c r="I268" t="str">
        <f>INDEX(products!$A:$G, MATCH(ORDERS!$D268, products!$A:$A, 0), MATCH(ORDERS!I$1, products!$A$1:$G$1, 0))</f>
        <v>Exc</v>
      </c>
      <c r="J268" t="str">
        <f>INDEX(products!$A:$G, MATCH(ORDERS!$D268, products!$A:$A, 0), MATCH(ORDERS!J$1, products!$A$1:$G$1, 0))</f>
        <v>D</v>
      </c>
      <c r="K268" s="6">
        <f>INDEX(products!$A:$G, MATCH(ORDERS!$D268, products!$A:$A, 0), MATCH(ORDERS!K$1, products!$A$1:$G$1, 0))</f>
        <v>1</v>
      </c>
      <c r="L268" s="8">
        <f>INDEX(products!$A:$G, MATCH(ORDERS!$D268, products!$A:$A, 0), MATCH(ORDERS!L$1, products!$A$1:$G$1, 0))</f>
        <v>12.15</v>
      </c>
      <c r="M268" s="8">
        <f t="shared" si="4"/>
        <v>24.3</v>
      </c>
      <c r="N268" t="str" cm="1">
        <f t="array" ref="N268">_xlfn.IFS(I268="Rob", "Robusta", I268="Exc", "Excelsa", I268="Ara", "Arabica", I268="Lib", "Liberica")</f>
        <v>Excelsa</v>
      </c>
      <c r="O268" t="str" cm="1">
        <f t="array" ref="O268">_xlfn.IFS(J268="M", "Medium", J268="L", "Light", J268="D", "Dark")</f>
        <v>Dark</v>
      </c>
    </row>
    <row r="269" spans="1:15" x14ac:dyDescent="0.3">
      <c r="A269" s="2" t="s">
        <v>1998</v>
      </c>
      <c r="B269" s="5">
        <v>44324</v>
      </c>
      <c r="C269" s="2" t="s">
        <v>1999</v>
      </c>
      <c r="D269" t="s">
        <v>6153</v>
      </c>
      <c r="E269" s="2">
        <v>6</v>
      </c>
      <c r="F269" s="2" t="str">
        <f>_xlfn.XLOOKUP(C269, customers!$A:$A, customers!$B:$B, 0)</f>
        <v>Silvana Northeast</v>
      </c>
      <c r="G269" s="2" t="str">
        <f>IF(_xlfn.XLOOKUP(C269, customers!$A:$A, customers!$C:$C, "")="", "", _xlfn.XLOOKUP(C269, customers!$A:$A, customers!$C:$C, ""))</f>
        <v>snortheast7f@mashable.com</v>
      </c>
      <c r="H269" s="2" t="str">
        <f>_xlfn.XLOOKUP(C269, customers!$A:$A, customers!$G:$G, 0)</f>
        <v>United States</v>
      </c>
      <c r="I269" t="str">
        <f>INDEX(products!$A:$G, MATCH(ORDERS!$D269, products!$A:$A, 0), MATCH(ORDERS!I$1, products!$A$1:$G$1, 0))</f>
        <v>Exc</v>
      </c>
      <c r="J269" t="str">
        <f>INDEX(products!$A:$G, MATCH(ORDERS!$D269, products!$A:$A, 0), MATCH(ORDERS!J$1, products!$A$1:$G$1, 0))</f>
        <v>D</v>
      </c>
      <c r="K269" s="6">
        <f>INDEX(products!$A:$G, MATCH(ORDERS!$D269, products!$A:$A, 0), MATCH(ORDERS!K$1, products!$A$1:$G$1, 0))</f>
        <v>0.2</v>
      </c>
      <c r="L269" s="8">
        <f>INDEX(products!$A:$G, MATCH(ORDERS!$D269, products!$A:$A, 0), MATCH(ORDERS!L$1, products!$A$1:$G$1, 0))</f>
        <v>3.645</v>
      </c>
      <c r="M269" s="8">
        <f t="shared" si="4"/>
        <v>21.87</v>
      </c>
      <c r="N269" t="str" cm="1">
        <f t="array" ref="N269">_xlfn.IFS(I269="Rob", "Robusta", I269="Exc", "Excelsa", I269="Ara", "Arabica", I269="Lib", "Liberica")</f>
        <v>Excelsa</v>
      </c>
      <c r="O269" t="str" cm="1">
        <f t="array" ref="O269">_xlfn.IFS(J269="M", "Medium", J269="L", "Light", J269="D", "Dark")</f>
        <v>Dark</v>
      </c>
    </row>
    <row r="270" spans="1:15" x14ac:dyDescent="0.3">
      <c r="A270" s="2" t="s">
        <v>2004</v>
      </c>
      <c r="B270" s="5">
        <v>43790</v>
      </c>
      <c r="C270" s="2" t="s">
        <v>1672</v>
      </c>
      <c r="D270" t="s">
        <v>6147</v>
      </c>
      <c r="E270" s="2">
        <v>2</v>
      </c>
      <c r="F270" s="2" t="str">
        <f>_xlfn.XLOOKUP(C270, customers!$A:$A, customers!$B:$B, 0)</f>
        <v>Anselma Attwater</v>
      </c>
      <c r="G270" s="2" t="str">
        <f>IF(_xlfn.XLOOKUP(C270, customers!$A:$A, customers!$C:$C, "")="", "", _xlfn.XLOOKUP(C270, customers!$A:$A, customers!$C:$C, ""))</f>
        <v>aattwater5u@wikia.com</v>
      </c>
      <c r="H270" s="2" t="str">
        <f>_xlfn.XLOOKUP(C270, customers!$A:$A, customers!$G:$G, 0)</f>
        <v>United States</v>
      </c>
      <c r="I270" t="str">
        <f>INDEX(products!$A:$G, MATCH(ORDERS!$D270, products!$A:$A, 0), MATCH(ORDERS!I$1, products!$A$1:$G$1, 0))</f>
        <v>Ara</v>
      </c>
      <c r="J270" t="str">
        <f>INDEX(products!$A:$G, MATCH(ORDERS!$D270, products!$A:$A, 0), MATCH(ORDERS!J$1, products!$A$1:$G$1, 0))</f>
        <v>D</v>
      </c>
      <c r="K270" s="6">
        <f>INDEX(products!$A:$G, MATCH(ORDERS!$D270, products!$A:$A, 0), MATCH(ORDERS!K$1, products!$A$1:$G$1, 0))</f>
        <v>1</v>
      </c>
      <c r="L270" s="8">
        <f>INDEX(products!$A:$G, MATCH(ORDERS!$D270, products!$A:$A, 0), MATCH(ORDERS!L$1, products!$A$1:$G$1, 0))</f>
        <v>9.9499999999999993</v>
      </c>
      <c r="M270" s="8">
        <f t="shared" si="4"/>
        <v>19.899999999999999</v>
      </c>
      <c r="N270" t="str" cm="1">
        <f t="array" ref="N270">_xlfn.IFS(I270="Rob", "Robusta", I270="Exc", "Excelsa", I270="Ara", "Arabica", I270="Lib", "Liberica")</f>
        <v>Arabica</v>
      </c>
      <c r="O270" t="str" cm="1">
        <f t="array" ref="O270">_xlfn.IFS(J270="M", "Medium", J270="L", "Light", J270="D", "Dark")</f>
        <v>Dark</v>
      </c>
    </row>
    <row r="271" spans="1:15" x14ac:dyDescent="0.3">
      <c r="A271" s="2" t="s">
        <v>2009</v>
      </c>
      <c r="B271" s="5">
        <v>44333</v>
      </c>
      <c r="C271" s="2" t="s">
        <v>2010</v>
      </c>
      <c r="D271" t="s">
        <v>6154</v>
      </c>
      <c r="E271" s="2">
        <v>2</v>
      </c>
      <c r="F271" s="2" t="str">
        <f>_xlfn.XLOOKUP(C271, customers!$A:$A, customers!$B:$B, 0)</f>
        <v>Monica Fearon</v>
      </c>
      <c r="G271" s="2" t="str">
        <f>IF(_xlfn.XLOOKUP(C271, customers!$A:$A, customers!$C:$C, "")="", "", _xlfn.XLOOKUP(C271, customers!$A:$A, customers!$C:$C, ""))</f>
        <v>mfearon7h@reverbnation.com</v>
      </c>
      <c r="H271" s="2" t="str">
        <f>_xlfn.XLOOKUP(C271, customers!$A:$A, customers!$G:$G, 0)</f>
        <v>United States</v>
      </c>
      <c r="I271" t="str">
        <f>INDEX(products!$A:$G, MATCH(ORDERS!$D271, products!$A:$A, 0), MATCH(ORDERS!I$1, products!$A$1:$G$1, 0))</f>
        <v>Ara</v>
      </c>
      <c r="J271" t="str">
        <f>INDEX(products!$A:$G, MATCH(ORDERS!$D271, products!$A:$A, 0), MATCH(ORDERS!J$1, products!$A$1:$G$1, 0))</f>
        <v>D</v>
      </c>
      <c r="K271" s="6">
        <f>INDEX(products!$A:$G, MATCH(ORDERS!$D271, products!$A:$A, 0), MATCH(ORDERS!K$1, products!$A$1:$G$1, 0))</f>
        <v>0.2</v>
      </c>
      <c r="L271" s="8">
        <f>INDEX(products!$A:$G, MATCH(ORDERS!$D271, products!$A:$A, 0), MATCH(ORDERS!L$1, products!$A$1:$G$1, 0))</f>
        <v>2.9849999999999999</v>
      </c>
      <c r="M271" s="8">
        <f t="shared" si="4"/>
        <v>5.97</v>
      </c>
      <c r="N271" t="str" cm="1">
        <f t="array" ref="N271">_xlfn.IFS(I271="Rob", "Robusta", I271="Exc", "Excelsa", I271="Ara", "Arabica", I271="Lib", "Liberica")</f>
        <v>Arabica</v>
      </c>
      <c r="O271" t="str" cm="1">
        <f t="array" ref="O271">_xlfn.IFS(J271="M", "Medium", J271="L", "Light", J271="D", "Dark")</f>
        <v>Dark</v>
      </c>
    </row>
    <row r="272" spans="1:15" x14ac:dyDescent="0.3">
      <c r="A272" s="2" t="s">
        <v>2015</v>
      </c>
      <c r="B272" s="5">
        <v>43655</v>
      </c>
      <c r="C272" s="2" t="s">
        <v>2016</v>
      </c>
      <c r="D272" t="s">
        <v>6144</v>
      </c>
      <c r="E272" s="2">
        <v>1</v>
      </c>
      <c r="F272" s="2" t="str">
        <f>_xlfn.XLOOKUP(C272, customers!$A:$A, customers!$B:$B, 0)</f>
        <v>Barney Chisnell</v>
      </c>
      <c r="G272" s="2" t="str">
        <f>IF(_xlfn.XLOOKUP(C272, customers!$A:$A, customers!$C:$C, "")="", "", _xlfn.XLOOKUP(C272, customers!$A:$A, customers!$C:$C, ""))</f>
        <v/>
      </c>
      <c r="H272" s="2" t="str">
        <f>_xlfn.XLOOKUP(C272, customers!$A:$A, customers!$G:$G, 0)</f>
        <v>Ireland</v>
      </c>
      <c r="I272" t="str">
        <f>INDEX(products!$A:$G, MATCH(ORDERS!$D272, products!$A:$A, 0), MATCH(ORDERS!I$1, products!$A$1:$G$1, 0))</f>
        <v>Exc</v>
      </c>
      <c r="J272" t="str">
        <f>INDEX(products!$A:$G, MATCH(ORDERS!$D272, products!$A:$A, 0), MATCH(ORDERS!J$1, products!$A$1:$G$1, 0))</f>
        <v>D</v>
      </c>
      <c r="K272" s="6">
        <f>INDEX(products!$A:$G, MATCH(ORDERS!$D272, products!$A:$A, 0), MATCH(ORDERS!K$1, products!$A$1:$G$1, 0))</f>
        <v>0.5</v>
      </c>
      <c r="L272" s="8">
        <f>INDEX(products!$A:$G, MATCH(ORDERS!$D272, products!$A:$A, 0), MATCH(ORDERS!L$1, products!$A$1:$G$1, 0))</f>
        <v>7.29</v>
      </c>
      <c r="M272" s="8">
        <f t="shared" si="4"/>
        <v>7.29</v>
      </c>
      <c r="N272" t="str" cm="1">
        <f t="array" ref="N272">_xlfn.IFS(I272="Rob", "Robusta", I272="Exc", "Excelsa", I272="Ara", "Arabica", I272="Lib", "Liberica")</f>
        <v>Excelsa</v>
      </c>
      <c r="O272" t="str" cm="1">
        <f t="array" ref="O272">_xlfn.IFS(J272="M", "Medium", J272="L", "Light", J272="D", "Dark")</f>
        <v>Dark</v>
      </c>
    </row>
    <row r="273" spans="1:15" x14ac:dyDescent="0.3">
      <c r="A273" s="2" t="s">
        <v>2019</v>
      </c>
      <c r="B273" s="5">
        <v>43971</v>
      </c>
      <c r="C273" s="2" t="s">
        <v>2020</v>
      </c>
      <c r="D273" t="s">
        <v>6154</v>
      </c>
      <c r="E273" s="2">
        <v>4</v>
      </c>
      <c r="F273" s="2" t="str">
        <f>_xlfn.XLOOKUP(C273, customers!$A:$A, customers!$B:$B, 0)</f>
        <v>Jasper Sisneros</v>
      </c>
      <c r="G273" s="2" t="str">
        <f>IF(_xlfn.XLOOKUP(C273, customers!$A:$A, customers!$C:$C, "")="", "", _xlfn.XLOOKUP(C273, customers!$A:$A, customers!$C:$C, ""))</f>
        <v>jsisneros7j@a8.net</v>
      </c>
      <c r="H273" s="2" t="str">
        <f>_xlfn.XLOOKUP(C273, customers!$A:$A, customers!$G:$G, 0)</f>
        <v>United States</v>
      </c>
      <c r="I273" t="str">
        <f>INDEX(products!$A:$G, MATCH(ORDERS!$D273, products!$A:$A, 0), MATCH(ORDERS!I$1, products!$A$1:$G$1, 0))</f>
        <v>Ara</v>
      </c>
      <c r="J273" t="str">
        <f>INDEX(products!$A:$G, MATCH(ORDERS!$D273, products!$A:$A, 0), MATCH(ORDERS!J$1, products!$A$1:$G$1, 0))</f>
        <v>D</v>
      </c>
      <c r="K273" s="6">
        <f>INDEX(products!$A:$G, MATCH(ORDERS!$D273, products!$A:$A, 0), MATCH(ORDERS!K$1, products!$A$1:$G$1, 0))</f>
        <v>0.2</v>
      </c>
      <c r="L273" s="8">
        <f>INDEX(products!$A:$G, MATCH(ORDERS!$D273, products!$A:$A, 0), MATCH(ORDERS!L$1, products!$A$1:$G$1, 0))</f>
        <v>2.9849999999999999</v>
      </c>
      <c r="M273" s="8">
        <f t="shared" si="4"/>
        <v>11.94</v>
      </c>
      <c r="N273" t="str" cm="1">
        <f t="array" ref="N273">_xlfn.IFS(I273="Rob", "Robusta", I273="Exc", "Excelsa", I273="Ara", "Arabica", I273="Lib", "Liberica")</f>
        <v>Arabica</v>
      </c>
      <c r="O273" t="str" cm="1">
        <f t="array" ref="O273">_xlfn.IFS(J273="M", "Medium", J273="L", "Light", J273="D", "Dark")</f>
        <v>Dark</v>
      </c>
    </row>
    <row r="274" spans="1:15" x14ac:dyDescent="0.3">
      <c r="A274" s="2" t="s">
        <v>2025</v>
      </c>
      <c r="B274" s="5">
        <v>44435</v>
      </c>
      <c r="C274" s="2" t="s">
        <v>2026</v>
      </c>
      <c r="D274" t="s">
        <v>6179</v>
      </c>
      <c r="E274" s="2">
        <v>6</v>
      </c>
      <c r="F274" s="2" t="str">
        <f>_xlfn.XLOOKUP(C274, customers!$A:$A, customers!$B:$B, 0)</f>
        <v>Zachariah Carlson</v>
      </c>
      <c r="G274" s="2" t="str">
        <f>IF(_xlfn.XLOOKUP(C274, customers!$A:$A, customers!$C:$C, "")="", "", _xlfn.XLOOKUP(C274, customers!$A:$A, customers!$C:$C, ""))</f>
        <v>zcarlson7k@bigcartel.com</v>
      </c>
      <c r="H274" s="2" t="str">
        <f>_xlfn.XLOOKUP(C274, customers!$A:$A, customers!$G:$G, 0)</f>
        <v>Ireland</v>
      </c>
      <c r="I274" t="str">
        <f>INDEX(products!$A:$G, MATCH(ORDERS!$D274, products!$A:$A, 0), MATCH(ORDERS!I$1, products!$A$1:$G$1, 0))</f>
        <v>Rob</v>
      </c>
      <c r="J274" t="str">
        <f>INDEX(products!$A:$G, MATCH(ORDERS!$D274, products!$A:$A, 0), MATCH(ORDERS!J$1, products!$A$1:$G$1, 0))</f>
        <v>L</v>
      </c>
      <c r="K274" s="6">
        <f>INDEX(products!$A:$G, MATCH(ORDERS!$D274, products!$A:$A, 0), MATCH(ORDERS!K$1, products!$A$1:$G$1, 0))</f>
        <v>1</v>
      </c>
      <c r="L274" s="8">
        <f>INDEX(products!$A:$G, MATCH(ORDERS!$D274, products!$A:$A, 0), MATCH(ORDERS!L$1, products!$A$1:$G$1, 0))</f>
        <v>11.95</v>
      </c>
      <c r="M274" s="8">
        <f t="shared" si="4"/>
        <v>71.699999999999989</v>
      </c>
      <c r="N274" t="str" cm="1">
        <f t="array" ref="N274">_xlfn.IFS(I274="Rob", "Robusta", I274="Exc", "Excelsa", I274="Ara", "Arabica", I274="Lib", "Liberica")</f>
        <v>Robusta</v>
      </c>
      <c r="O274" t="str" cm="1">
        <f t="array" ref="O274">_xlfn.IFS(J274="M", "Medium", J274="L", "Light", J274="D", "Dark")</f>
        <v>Light</v>
      </c>
    </row>
    <row r="275" spans="1:15" x14ac:dyDescent="0.3">
      <c r="A275" s="2" t="s">
        <v>2032</v>
      </c>
      <c r="B275" s="5">
        <v>44681</v>
      </c>
      <c r="C275" s="2" t="s">
        <v>2033</v>
      </c>
      <c r="D275" t="s">
        <v>6167</v>
      </c>
      <c r="E275" s="2">
        <v>2</v>
      </c>
      <c r="F275" s="2" t="str">
        <f>_xlfn.XLOOKUP(C275, customers!$A:$A, customers!$B:$B, 0)</f>
        <v>Warner Maddox</v>
      </c>
      <c r="G275" s="2" t="str">
        <f>IF(_xlfn.XLOOKUP(C275, customers!$A:$A, customers!$C:$C, "")="", "", _xlfn.XLOOKUP(C275, customers!$A:$A, customers!$C:$C, ""))</f>
        <v>wmaddox7l@timesonline.co.uk</v>
      </c>
      <c r="H275" s="2" t="str">
        <f>_xlfn.XLOOKUP(C275, customers!$A:$A, customers!$G:$G, 0)</f>
        <v>United States</v>
      </c>
      <c r="I275" t="str">
        <f>INDEX(products!$A:$G, MATCH(ORDERS!$D275, products!$A:$A, 0), MATCH(ORDERS!I$1, products!$A$1:$G$1, 0))</f>
        <v>Ara</v>
      </c>
      <c r="J275" t="str">
        <f>INDEX(products!$A:$G, MATCH(ORDERS!$D275, products!$A:$A, 0), MATCH(ORDERS!J$1, products!$A$1:$G$1, 0))</f>
        <v>L</v>
      </c>
      <c r="K275" s="6">
        <f>INDEX(products!$A:$G, MATCH(ORDERS!$D275, products!$A:$A, 0), MATCH(ORDERS!K$1, products!$A$1:$G$1, 0))</f>
        <v>0.2</v>
      </c>
      <c r="L275" s="8">
        <f>INDEX(products!$A:$G, MATCH(ORDERS!$D275, products!$A:$A, 0), MATCH(ORDERS!L$1, products!$A$1:$G$1, 0))</f>
        <v>3.8849999999999998</v>
      </c>
      <c r="M275" s="8">
        <f t="shared" si="4"/>
        <v>7.77</v>
      </c>
      <c r="N275" t="str" cm="1">
        <f t="array" ref="N275">_xlfn.IFS(I275="Rob", "Robusta", I275="Exc", "Excelsa", I275="Ara", "Arabica", I275="Lib", "Liberica")</f>
        <v>Arabica</v>
      </c>
      <c r="O275" t="str" cm="1">
        <f t="array" ref="O275">_xlfn.IFS(J275="M", "Medium", J275="L", "Light", J275="D", "Dark")</f>
        <v>Light</v>
      </c>
    </row>
    <row r="276" spans="1:15" x14ac:dyDescent="0.3">
      <c r="A276" s="2" t="s">
        <v>2038</v>
      </c>
      <c r="B276" s="5">
        <v>43985</v>
      </c>
      <c r="C276" s="2" t="s">
        <v>2039</v>
      </c>
      <c r="D276" t="s">
        <v>6175</v>
      </c>
      <c r="E276" s="2">
        <v>1</v>
      </c>
      <c r="F276" s="2" t="str">
        <f>_xlfn.XLOOKUP(C276, customers!$A:$A, customers!$B:$B, 0)</f>
        <v>Donnie Hedlestone</v>
      </c>
      <c r="G276" s="2" t="str">
        <f>IF(_xlfn.XLOOKUP(C276, customers!$A:$A, customers!$C:$C, "")="", "", _xlfn.XLOOKUP(C276, customers!$A:$A, customers!$C:$C, ""))</f>
        <v>dhedlestone7m@craigslist.org</v>
      </c>
      <c r="H276" s="2" t="str">
        <f>_xlfn.XLOOKUP(C276, customers!$A:$A, customers!$G:$G, 0)</f>
        <v>United States</v>
      </c>
      <c r="I276" t="str">
        <f>INDEX(products!$A:$G, MATCH(ORDERS!$D276, products!$A:$A, 0), MATCH(ORDERS!I$1, products!$A$1:$G$1, 0))</f>
        <v>Ara</v>
      </c>
      <c r="J276" t="str">
        <f>INDEX(products!$A:$G, MATCH(ORDERS!$D276, products!$A:$A, 0), MATCH(ORDERS!J$1, products!$A$1:$G$1, 0))</f>
        <v>M</v>
      </c>
      <c r="K276" s="6">
        <f>INDEX(products!$A:$G, MATCH(ORDERS!$D276, products!$A:$A, 0), MATCH(ORDERS!K$1, products!$A$1:$G$1, 0))</f>
        <v>2.5</v>
      </c>
      <c r="L276" s="8">
        <f>INDEX(products!$A:$G, MATCH(ORDERS!$D276, products!$A:$A, 0), MATCH(ORDERS!L$1, products!$A$1:$G$1, 0))</f>
        <v>25.874999999999996</v>
      </c>
      <c r="M276" s="8">
        <f t="shared" si="4"/>
        <v>25.874999999999996</v>
      </c>
      <c r="N276" t="str" cm="1">
        <f t="array" ref="N276">_xlfn.IFS(I276="Rob", "Robusta", I276="Exc", "Excelsa", I276="Ara", "Arabica", I276="Lib", "Liberica")</f>
        <v>Arabica</v>
      </c>
      <c r="O276" t="str" cm="1">
        <f t="array" ref="O276">_xlfn.IFS(J276="M", "Medium", J276="L", "Light", J276="D", "Dark")</f>
        <v>Medium</v>
      </c>
    </row>
    <row r="277" spans="1:15" x14ac:dyDescent="0.3">
      <c r="A277" s="2" t="s">
        <v>2044</v>
      </c>
      <c r="B277" s="5">
        <v>44725</v>
      </c>
      <c r="C277" s="2" t="s">
        <v>2045</v>
      </c>
      <c r="D277" t="s">
        <v>6148</v>
      </c>
      <c r="E277" s="2">
        <v>6</v>
      </c>
      <c r="F277" s="2" t="str">
        <f>_xlfn.XLOOKUP(C277, customers!$A:$A, customers!$B:$B, 0)</f>
        <v>Teddi Crowthe</v>
      </c>
      <c r="G277" s="2" t="str">
        <f>IF(_xlfn.XLOOKUP(C277, customers!$A:$A, customers!$C:$C, "")="", "", _xlfn.XLOOKUP(C277, customers!$A:$A, customers!$C:$C, ""))</f>
        <v>tcrowthe7n@europa.eu</v>
      </c>
      <c r="H277" s="2" t="str">
        <f>_xlfn.XLOOKUP(C277, customers!$A:$A, customers!$G:$G, 0)</f>
        <v>United States</v>
      </c>
      <c r="I277" t="str">
        <f>INDEX(products!$A:$G, MATCH(ORDERS!$D277, products!$A:$A, 0), MATCH(ORDERS!I$1, products!$A$1:$G$1, 0))</f>
        <v>Exc</v>
      </c>
      <c r="J277" t="str">
        <f>INDEX(products!$A:$G, MATCH(ORDERS!$D277, products!$A:$A, 0), MATCH(ORDERS!J$1, products!$A$1:$G$1, 0))</f>
        <v>L</v>
      </c>
      <c r="K277" s="6">
        <f>INDEX(products!$A:$G, MATCH(ORDERS!$D277, products!$A:$A, 0), MATCH(ORDERS!K$1, products!$A$1:$G$1, 0))</f>
        <v>2.5</v>
      </c>
      <c r="L277" s="8">
        <f>INDEX(products!$A:$G, MATCH(ORDERS!$D277, products!$A:$A, 0), MATCH(ORDERS!L$1, products!$A$1:$G$1, 0))</f>
        <v>34.154999999999994</v>
      </c>
      <c r="M277" s="8">
        <f t="shared" si="4"/>
        <v>204.92999999999995</v>
      </c>
      <c r="N277" t="str" cm="1">
        <f t="array" ref="N277">_xlfn.IFS(I277="Rob", "Robusta", I277="Exc", "Excelsa", I277="Ara", "Arabica", I277="Lib", "Liberica")</f>
        <v>Excelsa</v>
      </c>
      <c r="O277" t="str" cm="1">
        <f t="array" ref="O277">_xlfn.IFS(J277="M", "Medium", J277="L", "Light", J277="D", "Dark")</f>
        <v>Light</v>
      </c>
    </row>
    <row r="278" spans="1:15" x14ac:dyDescent="0.3">
      <c r="A278" s="2" t="s">
        <v>2050</v>
      </c>
      <c r="B278" s="5">
        <v>43992</v>
      </c>
      <c r="C278" s="2" t="s">
        <v>2051</v>
      </c>
      <c r="D278" t="s">
        <v>6142</v>
      </c>
      <c r="E278" s="2">
        <v>4</v>
      </c>
      <c r="F278" s="2" t="str">
        <f>_xlfn.XLOOKUP(C278, customers!$A:$A, customers!$B:$B, 0)</f>
        <v>Dorelia Bury</v>
      </c>
      <c r="G278" s="2" t="str">
        <f>IF(_xlfn.XLOOKUP(C278, customers!$A:$A, customers!$C:$C, "")="", "", _xlfn.XLOOKUP(C278, customers!$A:$A, customers!$C:$C, ""))</f>
        <v>dbury7o@tinyurl.com</v>
      </c>
      <c r="H278" s="2" t="str">
        <f>_xlfn.XLOOKUP(C278, customers!$A:$A, customers!$G:$G, 0)</f>
        <v>Ireland</v>
      </c>
      <c r="I278" t="str">
        <f>INDEX(products!$A:$G, MATCH(ORDERS!$D278, products!$A:$A, 0), MATCH(ORDERS!I$1, products!$A$1:$G$1, 0))</f>
        <v>Rob</v>
      </c>
      <c r="J278" t="str">
        <f>INDEX(products!$A:$G, MATCH(ORDERS!$D278, products!$A:$A, 0), MATCH(ORDERS!J$1, products!$A$1:$G$1, 0))</f>
        <v>L</v>
      </c>
      <c r="K278" s="6">
        <f>INDEX(products!$A:$G, MATCH(ORDERS!$D278, products!$A:$A, 0), MATCH(ORDERS!K$1, products!$A$1:$G$1, 0))</f>
        <v>2.5</v>
      </c>
      <c r="L278" s="8">
        <f>INDEX(products!$A:$G, MATCH(ORDERS!$D278, products!$A:$A, 0), MATCH(ORDERS!L$1, products!$A$1:$G$1, 0))</f>
        <v>27.484999999999996</v>
      </c>
      <c r="M278" s="8">
        <f t="shared" si="4"/>
        <v>109.93999999999998</v>
      </c>
      <c r="N278" t="str" cm="1">
        <f t="array" ref="N278">_xlfn.IFS(I278="Rob", "Robusta", I278="Exc", "Excelsa", I278="Ara", "Arabica", I278="Lib", "Liberica")</f>
        <v>Robusta</v>
      </c>
      <c r="O278" t="str" cm="1">
        <f t="array" ref="O278">_xlfn.IFS(J278="M", "Medium", J278="L", "Light", J278="D", "Dark")</f>
        <v>Light</v>
      </c>
    </row>
    <row r="279" spans="1:15" x14ac:dyDescent="0.3">
      <c r="A279" s="2" t="s">
        <v>2056</v>
      </c>
      <c r="B279" s="5">
        <v>44183</v>
      </c>
      <c r="C279" s="2" t="s">
        <v>2057</v>
      </c>
      <c r="D279" t="s">
        <v>6171</v>
      </c>
      <c r="E279" s="2">
        <v>6</v>
      </c>
      <c r="F279" s="2" t="str">
        <f>_xlfn.XLOOKUP(C279, customers!$A:$A, customers!$B:$B, 0)</f>
        <v>Gussy Broadbear</v>
      </c>
      <c r="G279" s="2" t="str">
        <f>IF(_xlfn.XLOOKUP(C279, customers!$A:$A, customers!$C:$C, "")="", "", _xlfn.XLOOKUP(C279, customers!$A:$A, customers!$C:$C, ""))</f>
        <v>gbroadbear7p@omniture.com</v>
      </c>
      <c r="H279" s="2" t="str">
        <f>_xlfn.XLOOKUP(C279, customers!$A:$A, customers!$G:$G, 0)</f>
        <v>United States</v>
      </c>
      <c r="I279" t="str">
        <f>INDEX(products!$A:$G, MATCH(ORDERS!$D279, products!$A:$A, 0), MATCH(ORDERS!I$1, products!$A$1:$G$1, 0))</f>
        <v>Exc</v>
      </c>
      <c r="J279" t="str">
        <f>INDEX(products!$A:$G, MATCH(ORDERS!$D279, products!$A:$A, 0), MATCH(ORDERS!J$1, products!$A$1:$G$1, 0))</f>
        <v>L</v>
      </c>
      <c r="K279" s="6">
        <f>INDEX(products!$A:$G, MATCH(ORDERS!$D279, products!$A:$A, 0), MATCH(ORDERS!K$1, products!$A$1:$G$1, 0))</f>
        <v>1</v>
      </c>
      <c r="L279" s="8">
        <f>INDEX(products!$A:$G, MATCH(ORDERS!$D279, products!$A:$A, 0), MATCH(ORDERS!L$1, products!$A$1:$G$1, 0))</f>
        <v>14.85</v>
      </c>
      <c r="M279" s="8">
        <f t="shared" si="4"/>
        <v>89.1</v>
      </c>
      <c r="N279" t="str" cm="1">
        <f t="array" ref="N279">_xlfn.IFS(I279="Rob", "Robusta", I279="Exc", "Excelsa", I279="Ara", "Arabica", I279="Lib", "Liberica")</f>
        <v>Excelsa</v>
      </c>
      <c r="O279" t="str" cm="1">
        <f t="array" ref="O279">_xlfn.IFS(J279="M", "Medium", J279="L", "Light", J279="D", "Dark")</f>
        <v>Light</v>
      </c>
    </row>
    <row r="280" spans="1:15" x14ac:dyDescent="0.3">
      <c r="A280" s="2" t="s">
        <v>2062</v>
      </c>
      <c r="B280" s="5">
        <v>43708</v>
      </c>
      <c r="C280" s="2" t="s">
        <v>2063</v>
      </c>
      <c r="D280" t="s">
        <v>6167</v>
      </c>
      <c r="E280" s="2">
        <v>2</v>
      </c>
      <c r="F280" s="2" t="str">
        <f>_xlfn.XLOOKUP(C280, customers!$A:$A, customers!$B:$B, 0)</f>
        <v>Emlynne Palfrey</v>
      </c>
      <c r="G280" s="2" t="str">
        <f>IF(_xlfn.XLOOKUP(C280, customers!$A:$A, customers!$C:$C, "")="", "", _xlfn.XLOOKUP(C280, customers!$A:$A, customers!$C:$C, ""))</f>
        <v>epalfrey7q@devhub.com</v>
      </c>
      <c r="H280" s="2" t="str">
        <f>_xlfn.XLOOKUP(C280, customers!$A:$A, customers!$G:$G, 0)</f>
        <v>United States</v>
      </c>
      <c r="I280" t="str">
        <f>INDEX(products!$A:$G, MATCH(ORDERS!$D280, products!$A:$A, 0), MATCH(ORDERS!I$1, products!$A$1:$G$1, 0))</f>
        <v>Ara</v>
      </c>
      <c r="J280" t="str">
        <f>INDEX(products!$A:$G, MATCH(ORDERS!$D280, products!$A:$A, 0), MATCH(ORDERS!J$1, products!$A$1:$G$1, 0))</f>
        <v>L</v>
      </c>
      <c r="K280" s="6">
        <f>INDEX(products!$A:$G, MATCH(ORDERS!$D280, products!$A:$A, 0), MATCH(ORDERS!K$1, products!$A$1:$G$1, 0))</f>
        <v>0.2</v>
      </c>
      <c r="L280" s="8">
        <f>INDEX(products!$A:$G, MATCH(ORDERS!$D280, products!$A:$A, 0), MATCH(ORDERS!L$1, products!$A$1:$G$1, 0))</f>
        <v>3.8849999999999998</v>
      </c>
      <c r="M280" s="8">
        <f t="shared" si="4"/>
        <v>7.77</v>
      </c>
      <c r="N280" t="str" cm="1">
        <f t="array" ref="N280">_xlfn.IFS(I280="Rob", "Robusta", I280="Exc", "Excelsa", I280="Ara", "Arabica", I280="Lib", "Liberica")</f>
        <v>Arabica</v>
      </c>
      <c r="O280" t="str" cm="1">
        <f t="array" ref="O280">_xlfn.IFS(J280="M", "Medium", J280="L", "Light", J280="D", "Dark")</f>
        <v>Light</v>
      </c>
    </row>
    <row r="281" spans="1:15" x14ac:dyDescent="0.3">
      <c r="A281" s="2" t="s">
        <v>2068</v>
      </c>
      <c r="B281" s="5">
        <v>43521</v>
      </c>
      <c r="C281" s="2" t="s">
        <v>2069</v>
      </c>
      <c r="D281" t="s">
        <v>6181</v>
      </c>
      <c r="E281" s="2">
        <v>1</v>
      </c>
      <c r="F281" s="2" t="str">
        <f>_xlfn.XLOOKUP(C281, customers!$A:$A, customers!$B:$B, 0)</f>
        <v>Parsifal Metrick</v>
      </c>
      <c r="G281" s="2" t="str">
        <f>IF(_xlfn.XLOOKUP(C281, customers!$A:$A, customers!$C:$C, "")="", "", _xlfn.XLOOKUP(C281, customers!$A:$A, customers!$C:$C, ""))</f>
        <v>pmetrick7r@rakuten.co.jp</v>
      </c>
      <c r="H281" s="2" t="str">
        <f>_xlfn.XLOOKUP(C281, customers!$A:$A, customers!$G:$G, 0)</f>
        <v>United States</v>
      </c>
      <c r="I281" t="str">
        <f>INDEX(products!$A:$G, MATCH(ORDERS!$D281, products!$A:$A, 0), MATCH(ORDERS!I$1, products!$A$1:$G$1, 0))</f>
        <v>Lib</v>
      </c>
      <c r="J281" t="str">
        <f>INDEX(products!$A:$G, MATCH(ORDERS!$D281, products!$A:$A, 0), MATCH(ORDERS!J$1, products!$A$1:$G$1, 0))</f>
        <v>M</v>
      </c>
      <c r="K281" s="6">
        <f>INDEX(products!$A:$G, MATCH(ORDERS!$D281, products!$A:$A, 0), MATCH(ORDERS!K$1, products!$A$1:$G$1, 0))</f>
        <v>2.5</v>
      </c>
      <c r="L281" s="8">
        <f>INDEX(products!$A:$G, MATCH(ORDERS!$D281, products!$A:$A, 0), MATCH(ORDERS!L$1, products!$A$1:$G$1, 0))</f>
        <v>33.464999999999996</v>
      </c>
      <c r="M281" s="8">
        <f t="shared" si="4"/>
        <v>33.464999999999996</v>
      </c>
      <c r="N281" t="str" cm="1">
        <f t="array" ref="N281">_xlfn.IFS(I281="Rob", "Robusta", I281="Exc", "Excelsa", I281="Ara", "Arabica", I281="Lib", "Liberica")</f>
        <v>Liberica</v>
      </c>
      <c r="O281" t="str" cm="1">
        <f t="array" ref="O281">_xlfn.IFS(J281="M", "Medium", J281="L", "Light", J281="D", "Dark")</f>
        <v>Medium</v>
      </c>
    </row>
    <row r="282" spans="1:15" x14ac:dyDescent="0.3">
      <c r="A282" s="2" t="s">
        <v>2074</v>
      </c>
      <c r="B282" s="5">
        <v>44234</v>
      </c>
      <c r="C282" s="2" t="s">
        <v>2075</v>
      </c>
      <c r="D282" t="s">
        <v>6139</v>
      </c>
      <c r="E282" s="2">
        <v>5</v>
      </c>
      <c r="F282" s="2" t="str">
        <f>_xlfn.XLOOKUP(C282, customers!$A:$A, customers!$B:$B, 0)</f>
        <v>Christopher Grieveson</v>
      </c>
      <c r="G282" s="2" t="str">
        <f>IF(_xlfn.XLOOKUP(C282, customers!$A:$A, customers!$C:$C, "")="", "", _xlfn.XLOOKUP(C282, customers!$A:$A, customers!$C:$C, ""))</f>
        <v/>
      </c>
      <c r="H282" s="2" t="str">
        <f>_xlfn.XLOOKUP(C282, customers!$A:$A, customers!$G:$G, 0)</f>
        <v>United States</v>
      </c>
      <c r="I282" t="str">
        <f>INDEX(products!$A:$G, MATCH(ORDERS!$D282, products!$A:$A, 0), MATCH(ORDERS!I$1, products!$A$1:$G$1, 0))</f>
        <v>Exc</v>
      </c>
      <c r="J282" t="str">
        <f>INDEX(products!$A:$G, MATCH(ORDERS!$D282, products!$A:$A, 0), MATCH(ORDERS!J$1, products!$A$1:$G$1, 0))</f>
        <v>M</v>
      </c>
      <c r="K282" s="6">
        <f>INDEX(products!$A:$G, MATCH(ORDERS!$D282, products!$A:$A, 0), MATCH(ORDERS!K$1, products!$A$1:$G$1, 0))</f>
        <v>0.5</v>
      </c>
      <c r="L282" s="8">
        <f>INDEX(products!$A:$G, MATCH(ORDERS!$D282, products!$A:$A, 0), MATCH(ORDERS!L$1, products!$A$1:$G$1, 0))</f>
        <v>8.25</v>
      </c>
      <c r="M282" s="8">
        <f t="shared" si="4"/>
        <v>41.25</v>
      </c>
      <c r="N282" t="str" cm="1">
        <f t="array" ref="N282">_xlfn.IFS(I282="Rob", "Robusta", I282="Exc", "Excelsa", I282="Ara", "Arabica", I282="Lib", "Liberica")</f>
        <v>Excelsa</v>
      </c>
      <c r="O282" t="str" cm="1">
        <f t="array" ref="O282">_xlfn.IFS(J282="M", "Medium", J282="L", "Light", J282="D", "Dark")</f>
        <v>Medium</v>
      </c>
    </row>
    <row r="283" spans="1:15" x14ac:dyDescent="0.3">
      <c r="A283" s="2" t="s">
        <v>2079</v>
      </c>
      <c r="B283" s="5">
        <v>44210</v>
      </c>
      <c r="C283" s="2" t="s">
        <v>2080</v>
      </c>
      <c r="D283" t="s">
        <v>6171</v>
      </c>
      <c r="E283" s="2">
        <v>4</v>
      </c>
      <c r="F283" s="2" t="str">
        <f>_xlfn.XLOOKUP(C283, customers!$A:$A, customers!$B:$B, 0)</f>
        <v>Karlan Karby</v>
      </c>
      <c r="G283" s="2" t="str">
        <f>IF(_xlfn.XLOOKUP(C283, customers!$A:$A, customers!$C:$C, "")="", "", _xlfn.XLOOKUP(C283, customers!$A:$A, customers!$C:$C, ""))</f>
        <v>kkarby7t@sbwire.com</v>
      </c>
      <c r="H283" s="2" t="str">
        <f>_xlfn.XLOOKUP(C283, customers!$A:$A, customers!$G:$G, 0)</f>
        <v>United States</v>
      </c>
      <c r="I283" t="str">
        <f>INDEX(products!$A:$G, MATCH(ORDERS!$D283, products!$A:$A, 0), MATCH(ORDERS!I$1, products!$A$1:$G$1, 0))</f>
        <v>Exc</v>
      </c>
      <c r="J283" t="str">
        <f>INDEX(products!$A:$G, MATCH(ORDERS!$D283, products!$A:$A, 0), MATCH(ORDERS!J$1, products!$A$1:$G$1, 0))</f>
        <v>L</v>
      </c>
      <c r="K283" s="6">
        <f>INDEX(products!$A:$G, MATCH(ORDERS!$D283, products!$A:$A, 0), MATCH(ORDERS!K$1, products!$A$1:$G$1, 0))</f>
        <v>1</v>
      </c>
      <c r="L283" s="8">
        <f>INDEX(products!$A:$G, MATCH(ORDERS!$D283, products!$A:$A, 0), MATCH(ORDERS!L$1, products!$A$1:$G$1, 0))</f>
        <v>14.85</v>
      </c>
      <c r="M283" s="8">
        <f t="shared" si="4"/>
        <v>59.4</v>
      </c>
      <c r="N283" t="str" cm="1">
        <f t="array" ref="N283">_xlfn.IFS(I283="Rob", "Robusta", I283="Exc", "Excelsa", I283="Ara", "Arabica", I283="Lib", "Liberica")</f>
        <v>Excelsa</v>
      </c>
      <c r="O283" t="str" cm="1">
        <f t="array" ref="O283">_xlfn.IFS(J283="M", "Medium", J283="L", "Light", J283="D", "Dark")</f>
        <v>Light</v>
      </c>
    </row>
    <row r="284" spans="1:15" x14ac:dyDescent="0.3">
      <c r="A284" s="2" t="s">
        <v>2085</v>
      </c>
      <c r="B284" s="5">
        <v>43520</v>
      </c>
      <c r="C284" s="2" t="s">
        <v>2086</v>
      </c>
      <c r="D284" t="s">
        <v>6180</v>
      </c>
      <c r="E284" s="2">
        <v>1</v>
      </c>
      <c r="F284" s="2" t="str">
        <f>_xlfn.XLOOKUP(C284, customers!$A:$A, customers!$B:$B, 0)</f>
        <v>Flory Crumpe</v>
      </c>
      <c r="G284" s="2" t="str">
        <f>IF(_xlfn.XLOOKUP(C284, customers!$A:$A, customers!$C:$C, "")="", "", _xlfn.XLOOKUP(C284, customers!$A:$A, customers!$C:$C, ""))</f>
        <v>fcrumpe7u@ftc.gov</v>
      </c>
      <c r="H284" s="2" t="str">
        <f>_xlfn.XLOOKUP(C284, customers!$A:$A, customers!$G:$G, 0)</f>
        <v>United Kingdom</v>
      </c>
      <c r="I284" t="str">
        <f>INDEX(products!$A:$G, MATCH(ORDERS!$D284, products!$A:$A, 0), MATCH(ORDERS!I$1, products!$A$1:$G$1, 0))</f>
        <v>Ara</v>
      </c>
      <c r="J284" t="str">
        <f>INDEX(products!$A:$G, MATCH(ORDERS!$D284, products!$A:$A, 0), MATCH(ORDERS!J$1, products!$A$1:$G$1, 0))</f>
        <v>L</v>
      </c>
      <c r="K284" s="6">
        <f>INDEX(products!$A:$G, MATCH(ORDERS!$D284, products!$A:$A, 0), MATCH(ORDERS!K$1, products!$A$1:$G$1, 0))</f>
        <v>0.5</v>
      </c>
      <c r="L284" s="8">
        <f>INDEX(products!$A:$G, MATCH(ORDERS!$D284, products!$A:$A, 0), MATCH(ORDERS!L$1, products!$A$1:$G$1, 0))</f>
        <v>7.77</v>
      </c>
      <c r="M284" s="8">
        <f t="shared" si="4"/>
        <v>7.77</v>
      </c>
      <c r="N284" t="str" cm="1">
        <f t="array" ref="N284">_xlfn.IFS(I284="Rob", "Robusta", I284="Exc", "Excelsa", I284="Ara", "Arabica", I284="Lib", "Liberica")</f>
        <v>Arabica</v>
      </c>
      <c r="O284" t="str" cm="1">
        <f t="array" ref="O284">_xlfn.IFS(J284="M", "Medium", J284="L", "Light", J284="D", "Dark")</f>
        <v>Light</v>
      </c>
    </row>
    <row r="285" spans="1:15" x14ac:dyDescent="0.3">
      <c r="A285" s="2" t="s">
        <v>2091</v>
      </c>
      <c r="B285" s="5">
        <v>43639</v>
      </c>
      <c r="C285" s="2" t="s">
        <v>2092</v>
      </c>
      <c r="D285" t="s">
        <v>6172</v>
      </c>
      <c r="E285" s="2">
        <v>1</v>
      </c>
      <c r="F285" s="2" t="str">
        <f>_xlfn.XLOOKUP(C285, customers!$A:$A, customers!$B:$B, 0)</f>
        <v>Amity Chatto</v>
      </c>
      <c r="G285" s="2" t="str">
        <f>IF(_xlfn.XLOOKUP(C285, customers!$A:$A, customers!$C:$C, "")="", "", _xlfn.XLOOKUP(C285, customers!$A:$A, customers!$C:$C, ""))</f>
        <v>achatto7v@sakura.ne.jp</v>
      </c>
      <c r="H285" s="2" t="str">
        <f>_xlfn.XLOOKUP(C285, customers!$A:$A, customers!$G:$G, 0)</f>
        <v>United Kingdom</v>
      </c>
      <c r="I285" t="str">
        <f>INDEX(products!$A:$G, MATCH(ORDERS!$D285, products!$A:$A, 0), MATCH(ORDERS!I$1, products!$A$1:$G$1, 0))</f>
        <v>Rob</v>
      </c>
      <c r="J285" t="str">
        <f>INDEX(products!$A:$G, MATCH(ORDERS!$D285, products!$A:$A, 0), MATCH(ORDERS!J$1, products!$A$1:$G$1, 0))</f>
        <v>D</v>
      </c>
      <c r="K285" s="6">
        <f>INDEX(products!$A:$G, MATCH(ORDERS!$D285, products!$A:$A, 0), MATCH(ORDERS!K$1, products!$A$1:$G$1, 0))</f>
        <v>0.5</v>
      </c>
      <c r="L285" s="8">
        <f>INDEX(products!$A:$G, MATCH(ORDERS!$D285, products!$A:$A, 0), MATCH(ORDERS!L$1, products!$A$1:$G$1, 0))</f>
        <v>5.3699999999999992</v>
      </c>
      <c r="M285" s="8">
        <f t="shared" si="4"/>
        <v>5.3699999999999992</v>
      </c>
      <c r="N285" t="str" cm="1">
        <f t="array" ref="N285">_xlfn.IFS(I285="Rob", "Robusta", I285="Exc", "Excelsa", I285="Ara", "Arabica", I285="Lib", "Liberica")</f>
        <v>Robusta</v>
      </c>
      <c r="O285" t="str" cm="1">
        <f t="array" ref="O285">_xlfn.IFS(J285="M", "Medium", J285="L", "Light", J285="D", "Dark")</f>
        <v>Dark</v>
      </c>
    </row>
    <row r="286" spans="1:15" x14ac:dyDescent="0.3">
      <c r="A286" s="2" t="s">
        <v>2097</v>
      </c>
      <c r="B286" s="5">
        <v>43960</v>
      </c>
      <c r="C286" s="2" t="s">
        <v>2098</v>
      </c>
      <c r="D286" t="s">
        <v>6166</v>
      </c>
      <c r="E286" s="2">
        <v>3</v>
      </c>
      <c r="F286" s="2" t="str">
        <f>_xlfn.XLOOKUP(C286, customers!$A:$A, customers!$B:$B, 0)</f>
        <v>Nanine McCarthy</v>
      </c>
      <c r="G286" s="2" t="str">
        <f>IF(_xlfn.XLOOKUP(C286, customers!$A:$A, customers!$C:$C, "")="", "", _xlfn.XLOOKUP(C286, customers!$A:$A, customers!$C:$C, ""))</f>
        <v/>
      </c>
      <c r="H286" s="2" t="str">
        <f>_xlfn.XLOOKUP(C286, customers!$A:$A, customers!$G:$G, 0)</f>
        <v>United States</v>
      </c>
      <c r="I286" t="str">
        <f>INDEX(products!$A:$G, MATCH(ORDERS!$D286, products!$A:$A, 0), MATCH(ORDERS!I$1, products!$A$1:$G$1, 0))</f>
        <v>Exc</v>
      </c>
      <c r="J286" t="str">
        <f>INDEX(products!$A:$G, MATCH(ORDERS!$D286, products!$A:$A, 0), MATCH(ORDERS!J$1, products!$A$1:$G$1, 0))</f>
        <v>M</v>
      </c>
      <c r="K286" s="6">
        <f>INDEX(products!$A:$G, MATCH(ORDERS!$D286, products!$A:$A, 0), MATCH(ORDERS!K$1, products!$A$1:$G$1, 0))</f>
        <v>2.5</v>
      </c>
      <c r="L286" s="8">
        <f>INDEX(products!$A:$G, MATCH(ORDERS!$D286, products!$A:$A, 0), MATCH(ORDERS!L$1, products!$A$1:$G$1, 0))</f>
        <v>31.624999999999996</v>
      </c>
      <c r="M286" s="8">
        <f t="shared" si="4"/>
        <v>94.874999999999986</v>
      </c>
      <c r="N286" t="str" cm="1">
        <f t="array" ref="N286">_xlfn.IFS(I286="Rob", "Robusta", I286="Exc", "Excelsa", I286="Ara", "Arabica", I286="Lib", "Liberica")</f>
        <v>Excelsa</v>
      </c>
      <c r="O286" t="str" cm="1">
        <f t="array" ref="O286">_xlfn.IFS(J286="M", "Medium", J286="L", "Light", J286="D", "Dark")</f>
        <v>Medium</v>
      </c>
    </row>
    <row r="287" spans="1:15" x14ac:dyDescent="0.3">
      <c r="A287" s="2" t="s">
        <v>2102</v>
      </c>
      <c r="B287" s="5">
        <v>44030</v>
      </c>
      <c r="C287" s="2" t="s">
        <v>2103</v>
      </c>
      <c r="D287" t="s">
        <v>6164</v>
      </c>
      <c r="E287" s="2">
        <v>1</v>
      </c>
      <c r="F287" s="2" t="str">
        <f>_xlfn.XLOOKUP(C287, customers!$A:$A, customers!$B:$B, 0)</f>
        <v>Lyndsey Megany</v>
      </c>
      <c r="G287" s="2" t="str">
        <f>IF(_xlfn.XLOOKUP(C287, customers!$A:$A, customers!$C:$C, "")="", "", _xlfn.XLOOKUP(C287, customers!$A:$A, customers!$C:$C, ""))</f>
        <v/>
      </c>
      <c r="H287" s="2" t="str">
        <f>_xlfn.XLOOKUP(C287, customers!$A:$A, customers!$G:$G, 0)</f>
        <v>United States</v>
      </c>
      <c r="I287" t="str">
        <f>INDEX(products!$A:$G, MATCH(ORDERS!$D287, products!$A:$A, 0), MATCH(ORDERS!I$1, products!$A$1:$G$1, 0))</f>
        <v>Lib</v>
      </c>
      <c r="J287" t="str">
        <f>INDEX(products!$A:$G, MATCH(ORDERS!$D287, products!$A:$A, 0), MATCH(ORDERS!J$1, products!$A$1:$G$1, 0))</f>
        <v>L</v>
      </c>
      <c r="K287" s="6">
        <f>INDEX(products!$A:$G, MATCH(ORDERS!$D287, products!$A:$A, 0), MATCH(ORDERS!K$1, products!$A$1:$G$1, 0))</f>
        <v>2.5</v>
      </c>
      <c r="L287" s="8">
        <f>INDEX(products!$A:$G, MATCH(ORDERS!$D287, products!$A:$A, 0), MATCH(ORDERS!L$1, products!$A$1:$G$1, 0))</f>
        <v>36.454999999999998</v>
      </c>
      <c r="M287" s="8">
        <f t="shared" si="4"/>
        <v>36.454999999999998</v>
      </c>
      <c r="N287" t="str" cm="1">
        <f t="array" ref="N287">_xlfn.IFS(I287="Rob", "Robusta", I287="Exc", "Excelsa", I287="Ara", "Arabica", I287="Lib", "Liberica")</f>
        <v>Liberica</v>
      </c>
      <c r="O287" t="str" cm="1">
        <f t="array" ref="O287">_xlfn.IFS(J287="M", "Medium", J287="L", "Light", J287="D", "Dark")</f>
        <v>Light</v>
      </c>
    </row>
    <row r="288" spans="1:15" x14ac:dyDescent="0.3">
      <c r="A288" s="2" t="s">
        <v>2107</v>
      </c>
      <c r="B288" s="5">
        <v>43755</v>
      </c>
      <c r="C288" s="2" t="s">
        <v>2108</v>
      </c>
      <c r="D288" t="s">
        <v>6152</v>
      </c>
      <c r="E288" s="2">
        <v>4</v>
      </c>
      <c r="F288" s="2" t="str">
        <f>_xlfn.XLOOKUP(C288, customers!$A:$A, customers!$B:$B, 0)</f>
        <v>Byram Mergue</v>
      </c>
      <c r="G288" s="2" t="str">
        <f>IF(_xlfn.XLOOKUP(C288, customers!$A:$A, customers!$C:$C, "")="", "", _xlfn.XLOOKUP(C288, customers!$A:$A, customers!$C:$C, ""))</f>
        <v>bmergue7y@umn.edu</v>
      </c>
      <c r="H288" s="2" t="str">
        <f>_xlfn.XLOOKUP(C288, customers!$A:$A, customers!$G:$G, 0)</f>
        <v>United States</v>
      </c>
      <c r="I288" t="str">
        <f>INDEX(products!$A:$G, MATCH(ORDERS!$D288, products!$A:$A, 0), MATCH(ORDERS!I$1, products!$A$1:$G$1, 0))</f>
        <v>Ara</v>
      </c>
      <c r="J288" t="str">
        <f>INDEX(products!$A:$G, MATCH(ORDERS!$D288, products!$A:$A, 0), MATCH(ORDERS!J$1, products!$A$1:$G$1, 0))</f>
        <v>M</v>
      </c>
      <c r="K288" s="6">
        <f>INDEX(products!$A:$G, MATCH(ORDERS!$D288, products!$A:$A, 0), MATCH(ORDERS!K$1, products!$A$1:$G$1, 0))</f>
        <v>0.2</v>
      </c>
      <c r="L288" s="8">
        <f>INDEX(products!$A:$G, MATCH(ORDERS!$D288, products!$A:$A, 0), MATCH(ORDERS!L$1, products!$A$1:$G$1, 0))</f>
        <v>3.375</v>
      </c>
      <c r="M288" s="8">
        <f t="shared" si="4"/>
        <v>13.5</v>
      </c>
      <c r="N288" t="str" cm="1">
        <f t="array" ref="N288">_xlfn.IFS(I288="Rob", "Robusta", I288="Exc", "Excelsa", I288="Ara", "Arabica", I288="Lib", "Liberica")</f>
        <v>Arabica</v>
      </c>
      <c r="O288" t="str" cm="1">
        <f t="array" ref="O288">_xlfn.IFS(J288="M", "Medium", J288="L", "Light", J288="D", "Dark")</f>
        <v>Medium</v>
      </c>
    </row>
    <row r="289" spans="1:15" x14ac:dyDescent="0.3">
      <c r="A289" s="2" t="s">
        <v>2112</v>
      </c>
      <c r="B289" s="5">
        <v>44697</v>
      </c>
      <c r="C289" s="2" t="s">
        <v>2113</v>
      </c>
      <c r="D289" t="s">
        <v>6178</v>
      </c>
      <c r="E289" s="2">
        <v>4</v>
      </c>
      <c r="F289" s="2" t="str">
        <f>_xlfn.XLOOKUP(C289, customers!$A:$A, customers!$B:$B, 0)</f>
        <v>Kerr Patise</v>
      </c>
      <c r="G289" s="2" t="str">
        <f>IF(_xlfn.XLOOKUP(C289, customers!$A:$A, customers!$C:$C, "")="", "", _xlfn.XLOOKUP(C289, customers!$A:$A, customers!$C:$C, ""))</f>
        <v>kpatise7z@jigsy.com</v>
      </c>
      <c r="H289" s="2" t="str">
        <f>_xlfn.XLOOKUP(C289, customers!$A:$A, customers!$G:$G, 0)</f>
        <v>United States</v>
      </c>
      <c r="I289" t="str">
        <f>INDEX(products!$A:$G, MATCH(ORDERS!$D289, products!$A:$A, 0), MATCH(ORDERS!I$1, products!$A$1:$G$1, 0))</f>
        <v>Rob</v>
      </c>
      <c r="J289" t="str">
        <f>INDEX(products!$A:$G, MATCH(ORDERS!$D289, products!$A:$A, 0), MATCH(ORDERS!J$1, products!$A$1:$G$1, 0))</f>
        <v>L</v>
      </c>
      <c r="K289" s="6">
        <f>INDEX(products!$A:$G, MATCH(ORDERS!$D289, products!$A:$A, 0), MATCH(ORDERS!K$1, products!$A$1:$G$1, 0))</f>
        <v>0.2</v>
      </c>
      <c r="L289" s="8">
        <f>INDEX(products!$A:$G, MATCH(ORDERS!$D289, products!$A:$A, 0), MATCH(ORDERS!L$1, products!$A$1:$G$1, 0))</f>
        <v>3.5849999999999995</v>
      </c>
      <c r="M289" s="8">
        <f t="shared" si="4"/>
        <v>14.339999999999998</v>
      </c>
      <c r="N289" t="str" cm="1">
        <f t="array" ref="N289">_xlfn.IFS(I289="Rob", "Robusta", I289="Exc", "Excelsa", I289="Ara", "Arabica", I289="Lib", "Liberica")</f>
        <v>Robusta</v>
      </c>
      <c r="O289" t="str" cm="1">
        <f t="array" ref="O289">_xlfn.IFS(J289="M", "Medium", J289="L", "Light", J289="D", "Dark")</f>
        <v>Light</v>
      </c>
    </row>
    <row r="290" spans="1:15" x14ac:dyDescent="0.3">
      <c r="A290" s="2" t="s">
        <v>2118</v>
      </c>
      <c r="B290" s="5">
        <v>44279</v>
      </c>
      <c r="C290" s="2" t="s">
        <v>2119</v>
      </c>
      <c r="D290" t="s">
        <v>6139</v>
      </c>
      <c r="E290" s="2">
        <v>1</v>
      </c>
      <c r="F290" s="2" t="str">
        <f>_xlfn.XLOOKUP(C290, customers!$A:$A, customers!$B:$B, 0)</f>
        <v>Mathew Goulter</v>
      </c>
      <c r="G290" s="2" t="str">
        <f>IF(_xlfn.XLOOKUP(C290, customers!$A:$A, customers!$C:$C, "")="", "", _xlfn.XLOOKUP(C290, customers!$A:$A, customers!$C:$C, ""))</f>
        <v/>
      </c>
      <c r="H290" s="2" t="str">
        <f>_xlfn.XLOOKUP(C290, customers!$A:$A, customers!$G:$G, 0)</f>
        <v>Ireland</v>
      </c>
      <c r="I290" t="str">
        <f>INDEX(products!$A:$G, MATCH(ORDERS!$D290, products!$A:$A, 0), MATCH(ORDERS!I$1, products!$A$1:$G$1, 0))</f>
        <v>Exc</v>
      </c>
      <c r="J290" t="str">
        <f>INDEX(products!$A:$G, MATCH(ORDERS!$D290, products!$A:$A, 0), MATCH(ORDERS!J$1, products!$A$1:$G$1, 0))</f>
        <v>M</v>
      </c>
      <c r="K290" s="6">
        <f>INDEX(products!$A:$G, MATCH(ORDERS!$D290, products!$A:$A, 0), MATCH(ORDERS!K$1, products!$A$1:$G$1, 0))</f>
        <v>0.5</v>
      </c>
      <c r="L290" s="8">
        <f>INDEX(products!$A:$G, MATCH(ORDERS!$D290, products!$A:$A, 0), MATCH(ORDERS!L$1, products!$A$1:$G$1, 0))</f>
        <v>8.25</v>
      </c>
      <c r="M290" s="8">
        <f t="shared" si="4"/>
        <v>8.25</v>
      </c>
      <c r="N290" t="str" cm="1">
        <f t="array" ref="N290">_xlfn.IFS(I290="Rob", "Robusta", I290="Exc", "Excelsa", I290="Ara", "Arabica", I290="Lib", "Liberica")</f>
        <v>Excelsa</v>
      </c>
      <c r="O290" t="str" cm="1">
        <f t="array" ref="O290">_xlfn.IFS(J290="M", "Medium", J290="L", "Light", J290="D", "Dark")</f>
        <v>Medium</v>
      </c>
    </row>
    <row r="291" spans="1:15" x14ac:dyDescent="0.3">
      <c r="A291" s="2" t="s">
        <v>2123</v>
      </c>
      <c r="B291" s="5">
        <v>43772</v>
      </c>
      <c r="C291" s="2" t="s">
        <v>2124</v>
      </c>
      <c r="D291" t="s">
        <v>6163</v>
      </c>
      <c r="E291" s="2">
        <v>5</v>
      </c>
      <c r="F291" s="2" t="str">
        <f>_xlfn.XLOOKUP(C291, customers!$A:$A, customers!$B:$B, 0)</f>
        <v>Marris Grcic</v>
      </c>
      <c r="G291" s="2" t="str">
        <f>IF(_xlfn.XLOOKUP(C291, customers!$A:$A, customers!$C:$C, "")="", "", _xlfn.XLOOKUP(C291, customers!$A:$A, customers!$C:$C, ""))</f>
        <v/>
      </c>
      <c r="H291" s="2" t="str">
        <f>_xlfn.XLOOKUP(C291, customers!$A:$A, customers!$G:$G, 0)</f>
        <v>United States</v>
      </c>
      <c r="I291" t="str">
        <f>INDEX(products!$A:$G, MATCH(ORDERS!$D291, products!$A:$A, 0), MATCH(ORDERS!I$1, products!$A$1:$G$1, 0))</f>
        <v>Rob</v>
      </c>
      <c r="J291" t="str">
        <f>INDEX(products!$A:$G, MATCH(ORDERS!$D291, products!$A:$A, 0), MATCH(ORDERS!J$1, products!$A$1:$G$1, 0))</f>
        <v>D</v>
      </c>
      <c r="K291" s="6">
        <f>INDEX(products!$A:$G, MATCH(ORDERS!$D291, products!$A:$A, 0), MATCH(ORDERS!K$1, products!$A$1:$G$1, 0))</f>
        <v>0.2</v>
      </c>
      <c r="L291" s="8">
        <f>INDEX(products!$A:$G, MATCH(ORDERS!$D291, products!$A:$A, 0), MATCH(ORDERS!L$1, products!$A$1:$G$1, 0))</f>
        <v>2.6849999999999996</v>
      </c>
      <c r="M291" s="8">
        <f t="shared" si="4"/>
        <v>13.424999999999997</v>
      </c>
      <c r="N291" t="str" cm="1">
        <f t="array" ref="N291">_xlfn.IFS(I291="Rob", "Robusta", I291="Exc", "Excelsa", I291="Ara", "Arabica", I291="Lib", "Liberica")</f>
        <v>Robusta</v>
      </c>
      <c r="O291" t="str" cm="1">
        <f t="array" ref="O291">_xlfn.IFS(J291="M", "Medium", J291="L", "Light", J291="D", "Dark")</f>
        <v>Dark</v>
      </c>
    </row>
    <row r="292" spans="1:15" x14ac:dyDescent="0.3">
      <c r="A292" s="2" t="s">
        <v>2127</v>
      </c>
      <c r="B292" s="5">
        <v>44497</v>
      </c>
      <c r="C292" s="2" t="s">
        <v>2128</v>
      </c>
      <c r="D292" t="s">
        <v>6147</v>
      </c>
      <c r="E292" s="2">
        <v>5</v>
      </c>
      <c r="F292" s="2" t="str">
        <f>_xlfn.XLOOKUP(C292, customers!$A:$A, customers!$B:$B, 0)</f>
        <v>Domeniga Duke</v>
      </c>
      <c r="G292" s="2" t="str">
        <f>IF(_xlfn.XLOOKUP(C292, customers!$A:$A, customers!$C:$C, "")="", "", _xlfn.XLOOKUP(C292, customers!$A:$A, customers!$C:$C, ""))</f>
        <v>dduke82@vkontakte.ru</v>
      </c>
      <c r="H292" s="2" t="str">
        <f>_xlfn.XLOOKUP(C292, customers!$A:$A, customers!$G:$G, 0)</f>
        <v>United States</v>
      </c>
      <c r="I292" t="str">
        <f>INDEX(products!$A:$G, MATCH(ORDERS!$D292, products!$A:$A, 0), MATCH(ORDERS!I$1, products!$A$1:$G$1, 0))</f>
        <v>Ara</v>
      </c>
      <c r="J292" t="str">
        <f>INDEX(products!$A:$G, MATCH(ORDERS!$D292, products!$A:$A, 0), MATCH(ORDERS!J$1, products!$A$1:$G$1, 0))</f>
        <v>D</v>
      </c>
      <c r="K292" s="6">
        <f>INDEX(products!$A:$G, MATCH(ORDERS!$D292, products!$A:$A, 0), MATCH(ORDERS!K$1, products!$A$1:$G$1, 0))</f>
        <v>1</v>
      </c>
      <c r="L292" s="8">
        <f>INDEX(products!$A:$G, MATCH(ORDERS!$D292, products!$A:$A, 0), MATCH(ORDERS!L$1, products!$A$1:$G$1, 0))</f>
        <v>9.9499999999999993</v>
      </c>
      <c r="M292" s="8">
        <f t="shared" si="4"/>
        <v>49.75</v>
      </c>
      <c r="N292" t="str" cm="1">
        <f t="array" ref="N292">_xlfn.IFS(I292="Rob", "Robusta", I292="Exc", "Excelsa", I292="Ara", "Arabica", I292="Lib", "Liberica")</f>
        <v>Arabica</v>
      </c>
      <c r="O292" t="str" cm="1">
        <f t="array" ref="O292">_xlfn.IFS(J292="M", "Medium", J292="L", "Light", J292="D", "Dark")</f>
        <v>Dark</v>
      </c>
    </row>
    <row r="293" spans="1:15" x14ac:dyDescent="0.3">
      <c r="A293" s="2" t="s">
        <v>2133</v>
      </c>
      <c r="B293" s="5">
        <v>44181</v>
      </c>
      <c r="C293" s="2" t="s">
        <v>2134</v>
      </c>
      <c r="D293" t="s">
        <v>6139</v>
      </c>
      <c r="E293" s="2">
        <v>2</v>
      </c>
      <c r="F293" s="2" t="str">
        <f>_xlfn.XLOOKUP(C293, customers!$A:$A, customers!$B:$B, 0)</f>
        <v>Violante Skouling</v>
      </c>
      <c r="G293" s="2" t="str">
        <f>IF(_xlfn.XLOOKUP(C293, customers!$A:$A, customers!$C:$C, "")="", "", _xlfn.XLOOKUP(C293, customers!$A:$A, customers!$C:$C, ""))</f>
        <v/>
      </c>
      <c r="H293" s="2" t="str">
        <f>_xlfn.XLOOKUP(C293, customers!$A:$A, customers!$G:$G, 0)</f>
        <v>Ireland</v>
      </c>
      <c r="I293" t="str">
        <f>INDEX(products!$A:$G, MATCH(ORDERS!$D293, products!$A:$A, 0), MATCH(ORDERS!I$1, products!$A$1:$G$1, 0))</f>
        <v>Exc</v>
      </c>
      <c r="J293" t="str">
        <f>INDEX(products!$A:$G, MATCH(ORDERS!$D293, products!$A:$A, 0), MATCH(ORDERS!J$1, products!$A$1:$G$1, 0))</f>
        <v>M</v>
      </c>
      <c r="K293" s="6">
        <f>INDEX(products!$A:$G, MATCH(ORDERS!$D293, products!$A:$A, 0), MATCH(ORDERS!K$1, products!$A$1:$G$1, 0))</f>
        <v>0.5</v>
      </c>
      <c r="L293" s="8">
        <f>INDEX(products!$A:$G, MATCH(ORDERS!$D293, products!$A:$A, 0), MATCH(ORDERS!L$1, products!$A$1:$G$1, 0))</f>
        <v>8.25</v>
      </c>
      <c r="M293" s="8">
        <f t="shared" si="4"/>
        <v>16.5</v>
      </c>
      <c r="N293" t="str" cm="1">
        <f t="array" ref="N293">_xlfn.IFS(I293="Rob", "Robusta", I293="Exc", "Excelsa", I293="Ara", "Arabica", I293="Lib", "Liberica")</f>
        <v>Excelsa</v>
      </c>
      <c r="O293" t="str" cm="1">
        <f t="array" ref="O293">_xlfn.IFS(J293="M", "Medium", J293="L", "Light", J293="D", "Dark")</f>
        <v>Medium</v>
      </c>
    </row>
    <row r="294" spans="1:15" x14ac:dyDescent="0.3">
      <c r="A294" s="2" t="s">
        <v>2137</v>
      </c>
      <c r="B294" s="5">
        <v>44529</v>
      </c>
      <c r="C294" s="2" t="s">
        <v>2138</v>
      </c>
      <c r="D294" t="s">
        <v>6158</v>
      </c>
      <c r="E294" s="2">
        <v>3</v>
      </c>
      <c r="F294" s="2" t="str">
        <f>_xlfn.XLOOKUP(C294, customers!$A:$A, customers!$B:$B, 0)</f>
        <v>Isidore Hussey</v>
      </c>
      <c r="G294" s="2" t="str">
        <f>IF(_xlfn.XLOOKUP(C294, customers!$A:$A, customers!$C:$C, "")="", "", _xlfn.XLOOKUP(C294, customers!$A:$A, customers!$C:$C, ""))</f>
        <v>ihussey84@mapy.cz</v>
      </c>
      <c r="H294" s="2" t="str">
        <f>_xlfn.XLOOKUP(C294, customers!$A:$A, customers!$G:$G, 0)</f>
        <v>United States</v>
      </c>
      <c r="I294" t="str">
        <f>INDEX(products!$A:$G, MATCH(ORDERS!$D294, products!$A:$A, 0), MATCH(ORDERS!I$1, products!$A$1:$G$1, 0))</f>
        <v>Ara</v>
      </c>
      <c r="J294" t="str">
        <f>INDEX(products!$A:$G, MATCH(ORDERS!$D294, products!$A:$A, 0), MATCH(ORDERS!J$1, products!$A$1:$G$1, 0))</f>
        <v>D</v>
      </c>
      <c r="K294" s="6">
        <f>INDEX(products!$A:$G, MATCH(ORDERS!$D294, products!$A:$A, 0), MATCH(ORDERS!K$1, products!$A$1:$G$1, 0))</f>
        <v>0.5</v>
      </c>
      <c r="L294" s="8">
        <f>INDEX(products!$A:$G, MATCH(ORDERS!$D294, products!$A:$A, 0), MATCH(ORDERS!L$1, products!$A$1:$G$1, 0))</f>
        <v>5.97</v>
      </c>
      <c r="M294" s="8">
        <f t="shared" si="4"/>
        <v>17.91</v>
      </c>
      <c r="N294" t="str" cm="1">
        <f t="array" ref="N294">_xlfn.IFS(I294="Rob", "Robusta", I294="Exc", "Excelsa", I294="Ara", "Arabica", I294="Lib", "Liberica")</f>
        <v>Arabica</v>
      </c>
      <c r="O294" t="str" cm="1">
        <f t="array" ref="O294">_xlfn.IFS(J294="M", "Medium", J294="L", "Light", J294="D", "Dark")</f>
        <v>Dark</v>
      </c>
    </row>
    <row r="295" spans="1:15" x14ac:dyDescent="0.3">
      <c r="A295" s="2" t="s">
        <v>2142</v>
      </c>
      <c r="B295" s="5">
        <v>44275</v>
      </c>
      <c r="C295" s="2" t="s">
        <v>2143</v>
      </c>
      <c r="D295" t="s">
        <v>6158</v>
      </c>
      <c r="E295" s="2">
        <v>5</v>
      </c>
      <c r="F295" s="2" t="str">
        <f>_xlfn.XLOOKUP(C295, customers!$A:$A, customers!$B:$B, 0)</f>
        <v>Cassie Pinkerton</v>
      </c>
      <c r="G295" s="2" t="str">
        <f>IF(_xlfn.XLOOKUP(C295, customers!$A:$A, customers!$C:$C, "")="", "", _xlfn.XLOOKUP(C295, customers!$A:$A, customers!$C:$C, ""))</f>
        <v>cpinkerton85@upenn.edu</v>
      </c>
      <c r="H295" s="2" t="str">
        <f>_xlfn.XLOOKUP(C295, customers!$A:$A, customers!$G:$G, 0)</f>
        <v>United States</v>
      </c>
      <c r="I295" t="str">
        <f>INDEX(products!$A:$G, MATCH(ORDERS!$D295, products!$A:$A, 0), MATCH(ORDERS!I$1, products!$A$1:$G$1, 0))</f>
        <v>Ara</v>
      </c>
      <c r="J295" t="str">
        <f>INDEX(products!$A:$G, MATCH(ORDERS!$D295, products!$A:$A, 0), MATCH(ORDERS!J$1, products!$A$1:$G$1, 0))</f>
        <v>D</v>
      </c>
      <c r="K295" s="6">
        <f>INDEX(products!$A:$G, MATCH(ORDERS!$D295, products!$A:$A, 0), MATCH(ORDERS!K$1, products!$A$1:$G$1, 0))</f>
        <v>0.5</v>
      </c>
      <c r="L295" s="8">
        <f>INDEX(products!$A:$G, MATCH(ORDERS!$D295, products!$A:$A, 0), MATCH(ORDERS!L$1, products!$A$1:$G$1, 0))</f>
        <v>5.97</v>
      </c>
      <c r="M295" s="8">
        <f t="shared" si="4"/>
        <v>29.849999999999998</v>
      </c>
      <c r="N295" t="str" cm="1">
        <f t="array" ref="N295">_xlfn.IFS(I295="Rob", "Robusta", I295="Exc", "Excelsa", I295="Ara", "Arabica", I295="Lib", "Liberica")</f>
        <v>Arabica</v>
      </c>
      <c r="O295" t="str" cm="1">
        <f t="array" ref="O295">_xlfn.IFS(J295="M", "Medium", J295="L", "Light", J295="D", "Dark")</f>
        <v>Dark</v>
      </c>
    </row>
    <row r="296" spans="1:15" x14ac:dyDescent="0.3">
      <c r="A296" s="2" t="s">
        <v>2148</v>
      </c>
      <c r="B296" s="5">
        <v>44659</v>
      </c>
      <c r="C296" s="2" t="s">
        <v>2149</v>
      </c>
      <c r="D296" t="s">
        <v>6171</v>
      </c>
      <c r="E296" s="2">
        <v>3</v>
      </c>
      <c r="F296" s="2" t="str">
        <f>_xlfn.XLOOKUP(C296, customers!$A:$A, customers!$B:$B, 0)</f>
        <v>Micki Fero</v>
      </c>
      <c r="G296" s="2" t="str">
        <f>IF(_xlfn.XLOOKUP(C296, customers!$A:$A, customers!$C:$C, "")="", "", _xlfn.XLOOKUP(C296, customers!$A:$A, customers!$C:$C, ""))</f>
        <v/>
      </c>
      <c r="H296" s="2" t="str">
        <f>_xlfn.XLOOKUP(C296, customers!$A:$A, customers!$G:$G, 0)</f>
        <v>United States</v>
      </c>
      <c r="I296" t="str">
        <f>INDEX(products!$A:$G, MATCH(ORDERS!$D296, products!$A:$A, 0), MATCH(ORDERS!I$1, products!$A$1:$G$1, 0))</f>
        <v>Exc</v>
      </c>
      <c r="J296" t="str">
        <f>INDEX(products!$A:$G, MATCH(ORDERS!$D296, products!$A:$A, 0), MATCH(ORDERS!J$1, products!$A$1:$G$1, 0))</f>
        <v>L</v>
      </c>
      <c r="K296" s="6">
        <f>INDEX(products!$A:$G, MATCH(ORDERS!$D296, products!$A:$A, 0), MATCH(ORDERS!K$1, products!$A$1:$G$1, 0))</f>
        <v>1</v>
      </c>
      <c r="L296" s="8">
        <f>INDEX(products!$A:$G, MATCH(ORDERS!$D296, products!$A:$A, 0), MATCH(ORDERS!L$1, products!$A$1:$G$1, 0))</f>
        <v>14.85</v>
      </c>
      <c r="M296" s="8">
        <f t="shared" si="4"/>
        <v>44.55</v>
      </c>
      <c r="N296" t="str" cm="1">
        <f t="array" ref="N296">_xlfn.IFS(I296="Rob", "Robusta", I296="Exc", "Excelsa", I296="Ara", "Arabica", I296="Lib", "Liberica")</f>
        <v>Excelsa</v>
      </c>
      <c r="O296" t="str" cm="1">
        <f t="array" ref="O296">_xlfn.IFS(J296="M", "Medium", J296="L", "Light", J296="D", "Dark")</f>
        <v>Light</v>
      </c>
    </row>
    <row r="297" spans="1:15" x14ac:dyDescent="0.3">
      <c r="A297" s="2" t="s">
        <v>2153</v>
      </c>
      <c r="B297" s="5">
        <v>44057</v>
      </c>
      <c r="C297" s="2" t="s">
        <v>2154</v>
      </c>
      <c r="D297" t="s">
        <v>6141</v>
      </c>
      <c r="E297" s="2">
        <v>2</v>
      </c>
      <c r="F297" s="2" t="str">
        <f>_xlfn.XLOOKUP(C297, customers!$A:$A, customers!$B:$B, 0)</f>
        <v>Cybill Graddell</v>
      </c>
      <c r="G297" s="2" t="str">
        <f>IF(_xlfn.XLOOKUP(C297, customers!$A:$A, customers!$C:$C, "")="", "", _xlfn.XLOOKUP(C297, customers!$A:$A, customers!$C:$C, ""))</f>
        <v/>
      </c>
      <c r="H297" s="2" t="str">
        <f>_xlfn.XLOOKUP(C297, customers!$A:$A, customers!$G:$G, 0)</f>
        <v>United States</v>
      </c>
      <c r="I297" t="str">
        <f>INDEX(products!$A:$G, MATCH(ORDERS!$D297, products!$A:$A, 0), MATCH(ORDERS!I$1, products!$A$1:$G$1, 0))</f>
        <v>Exc</v>
      </c>
      <c r="J297" t="str">
        <f>INDEX(products!$A:$G, MATCH(ORDERS!$D297, products!$A:$A, 0), MATCH(ORDERS!J$1, products!$A$1:$G$1, 0))</f>
        <v>M</v>
      </c>
      <c r="K297" s="6">
        <f>INDEX(products!$A:$G, MATCH(ORDERS!$D297, products!$A:$A, 0), MATCH(ORDERS!K$1, products!$A$1:$G$1, 0))</f>
        <v>1</v>
      </c>
      <c r="L297" s="8">
        <f>INDEX(products!$A:$G, MATCH(ORDERS!$D297, products!$A:$A, 0), MATCH(ORDERS!L$1, products!$A$1:$G$1, 0))</f>
        <v>13.75</v>
      </c>
      <c r="M297" s="8">
        <f t="shared" si="4"/>
        <v>27.5</v>
      </c>
      <c r="N297" t="str" cm="1">
        <f t="array" ref="N297">_xlfn.IFS(I297="Rob", "Robusta", I297="Exc", "Excelsa", I297="Ara", "Arabica", I297="Lib", "Liberica")</f>
        <v>Excelsa</v>
      </c>
      <c r="O297" t="str" cm="1">
        <f t="array" ref="O297">_xlfn.IFS(J297="M", "Medium", J297="L", "Light", J297="D", "Dark")</f>
        <v>Medium</v>
      </c>
    </row>
    <row r="298" spans="1:15" x14ac:dyDescent="0.3">
      <c r="A298" s="2" t="s">
        <v>2157</v>
      </c>
      <c r="B298" s="5">
        <v>43597</v>
      </c>
      <c r="C298" s="2" t="s">
        <v>2158</v>
      </c>
      <c r="D298" t="s">
        <v>6146</v>
      </c>
      <c r="E298" s="2">
        <v>6</v>
      </c>
      <c r="F298" s="2" t="str">
        <f>_xlfn.XLOOKUP(C298, customers!$A:$A, customers!$B:$B, 0)</f>
        <v>Dorian Vizor</v>
      </c>
      <c r="G298" s="2" t="str">
        <f>IF(_xlfn.XLOOKUP(C298, customers!$A:$A, customers!$C:$C, "")="", "", _xlfn.XLOOKUP(C298, customers!$A:$A, customers!$C:$C, ""))</f>
        <v>dvizor88@furl.net</v>
      </c>
      <c r="H298" s="2" t="str">
        <f>_xlfn.XLOOKUP(C298, customers!$A:$A, customers!$G:$G, 0)</f>
        <v>United States</v>
      </c>
      <c r="I298" t="str">
        <f>INDEX(products!$A:$G, MATCH(ORDERS!$D298, products!$A:$A, 0), MATCH(ORDERS!I$1, products!$A$1:$G$1, 0))</f>
        <v>Rob</v>
      </c>
      <c r="J298" t="str">
        <f>INDEX(products!$A:$G, MATCH(ORDERS!$D298, products!$A:$A, 0), MATCH(ORDERS!J$1, products!$A$1:$G$1, 0))</f>
        <v>M</v>
      </c>
      <c r="K298" s="6">
        <f>INDEX(products!$A:$G, MATCH(ORDERS!$D298, products!$A:$A, 0), MATCH(ORDERS!K$1, products!$A$1:$G$1, 0))</f>
        <v>0.5</v>
      </c>
      <c r="L298" s="8">
        <f>INDEX(products!$A:$G, MATCH(ORDERS!$D298, products!$A:$A, 0), MATCH(ORDERS!L$1, products!$A$1:$G$1, 0))</f>
        <v>5.97</v>
      </c>
      <c r="M298" s="8">
        <f t="shared" si="4"/>
        <v>35.82</v>
      </c>
      <c r="N298" t="str" cm="1">
        <f t="array" ref="N298">_xlfn.IFS(I298="Rob", "Robusta", I298="Exc", "Excelsa", I298="Ara", "Arabica", I298="Lib", "Liberica")</f>
        <v>Robusta</v>
      </c>
      <c r="O298" t="str" cm="1">
        <f t="array" ref="O298">_xlfn.IFS(J298="M", "Medium", J298="L", "Light", J298="D", "Dark")</f>
        <v>Medium</v>
      </c>
    </row>
    <row r="299" spans="1:15" x14ac:dyDescent="0.3">
      <c r="A299" s="2" t="s">
        <v>2163</v>
      </c>
      <c r="B299" s="5">
        <v>44258</v>
      </c>
      <c r="C299" s="2" t="s">
        <v>2164</v>
      </c>
      <c r="D299" t="s">
        <v>6172</v>
      </c>
      <c r="E299" s="2">
        <v>3</v>
      </c>
      <c r="F299" s="2" t="str">
        <f>_xlfn.XLOOKUP(C299, customers!$A:$A, customers!$B:$B, 0)</f>
        <v>Eddi Sedgebeer</v>
      </c>
      <c r="G299" s="2" t="str">
        <f>IF(_xlfn.XLOOKUP(C299, customers!$A:$A, customers!$C:$C, "")="", "", _xlfn.XLOOKUP(C299, customers!$A:$A, customers!$C:$C, ""))</f>
        <v>esedgebeer89@oaic.gov.au</v>
      </c>
      <c r="H299" s="2" t="str">
        <f>_xlfn.XLOOKUP(C299, customers!$A:$A, customers!$G:$G, 0)</f>
        <v>United States</v>
      </c>
      <c r="I299" t="str">
        <f>INDEX(products!$A:$G, MATCH(ORDERS!$D299, products!$A:$A, 0), MATCH(ORDERS!I$1, products!$A$1:$G$1, 0))</f>
        <v>Rob</v>
      </c>
      <c r="J299" t="str">
        <f>INDEX(products!$A:$G, MATCH(ORDERS!$D299, products!$A:$A, 0), MATCH(ORDERS!J$1, products!$A$1:$G$1, 0))</f>
        <v>D</v>
      </c>
      <c r="K299" s="6">
        <f>INDEX(products!$A:$G, MATCH(ORDERS!$D299, products!$A:$A, 0), MATCH(ORDERS!K$1, products!$A$1:$G$1, 0))</f>
        <v>0.5</v>
      </c>
      <c r="L299" s="8">
        <f>INDEX(products!$A:$G, MATCH(ORDERS!$D299, products!$A:$A, 0), MATCH(ORDERS!L$1, products!$A$1:$G$1, 0))</f>
        <v>5.3699999999999992</v>
      </c>
      <c r="M299" s="8">
        <f t="shared" si="4"/>
        <v>16.11</v>
      </c>
      <c r="N299" t="str" cm="1">
        <f t="array" ref="N299">_xlfn.IFS(I299="Rob", "Robusta", I299="Exc", "Excelsa", I299="Ara", "Arabica", I299="Lib", "Liberica")</f>
        <v>Robusta</v>
      </c>
      <c r="O299" t="str" cm="1">
        <f t="array" ref="O299">_xlfn.IFS(J299="M", "Medium", J299="L", "Light", J299="D", "Dark")</f>
        <v>Dark</v>
      </c>
    </row>
    <row r="300" spans="1:15" x14ac:dyDescent="0.3">
      <c r="A300" s="2" t="s">
        <v>2169</v>
      </c>
      <c r="B300" s="5">
        <v>43872</v>
      </c>
      <c r="C300" s="2" t="s">
        <v>2170</v>
      </c>
      <c r="D300" t="s">
        <v>6184</v>
      </c>
      <c r="E300" s="2">
        <v>6</v>
      </c>
      <c r="F300" s="2" t="str">
        <f>_xlfn.XLOOKUP(C300, customers!$A:$A, customers!$B:$B, 0)</f>
        <v>Ken Lestrange</v>
      </c>
      <c r="G300" s="2" t="str">
        <f>IF(_xlfn.XLOOKUP(C300, customers!$A:$A, customers!$C:$C, "")="", "", _xlfn.XLOOKUP(C300, customers!$A:$A, customers!$C:$C, ""))</f>
        <v>klestrange8a@lulu.com</v>
      </c>
      <c r="H300" s="2" t="str">
        <f>_xlfn.XLOOKUP(C300, customers!$A:$A, customers!$G:$G, 0)</f>
        <v>United States</v>
      </c>
      <c r="I300" t="str">
        <f>INDEX(products!$A:$G, MATCH(ORDERS!$D300, products!$A:$A, 0), MATCH(ORDERS!I$1, products!$A$1:$G$1, 0))</f>
        <v>Exc</v>
      </c>
      <c r="J300" t="str">
        <f>INDEX(products!$A:$G, MATCH(ORDERS!$D300, products!$A:$A, 0), MATCH(ORDERS!J$1, products!$A$1:$G$1, 0))</f>
        <v>L</v>
      </c>
      <c r="K300" s="6">
        <f>INDEX(products!$A:$G, MATCH(ORDERS!$D300, products!$A:$A, 0), MATCH(ORDERS!K$1, products!$A$1:$G$1, 0))</f>
        <v>0.2</v>
      </c>
      <c r="L300" s="8">
        <f>INDEX(products!$A:$G, MATCH(ORDERS!$D300, products!$A:$A, 0), MATCH(ORDERS!L$1, products!$A$1:$G$1, 0))</f>
        <v>4.4550000000000001</v>
      </c>
      <c r="M300" s="8">
        <f t="shared" si="4"/>
        <v>26.73</v>
      </c>
      <c r="N300" t="str" cm="1">
        <f t="array" ref="N300">_xlfn.IFS(I300="Rob", "Robusta", I300="Exc", "Excelsa", I300="Ara", "Arabica", I300="Lib", "Liberica")</f>
        <v>Excelsa</v>
      </c>
      <c r="O300" t="str" cm="1">
        <f t="array" ref="O300">_xlfn.IFS(J300="M", "Medium", J300="L", "Light", J300="D", "Dark")</f>
        <v>Light</v>
      </c>
    </row>
    <row r="301" spans="1:15" x14ac:dyDescent="0.3">
      <c r="A301" s="2" t="s">
        <v>2175</v>
      </c>
      <c r="B301" s="5">
        <v>43582</v>
      </c>
      <c r="C301" s="2" t="s">
        <v>2176</v>
      </c>
      <c r="D301" t="s">
        <v>6148</v>
      </c>
      <c r="E301" s="2">
        <v>6</v>
      </c>
      <c r="F301" s="2" t="str">
        <f>_xlfn.XLOOKUP(C301, customers!$A:$A, customers!$B:$B, 0)</f>
        <v>Lacee Tanti</v>
      </c>
      <c r="G301" s="2" t="str">
        <f>IF(_xlfn.XLOOKUP(C301, customers!$A:$A, customers!$C:$C, "")="", "", _xlfn.XLOOKUP(C301, customers!$A:$A, customers!$C:$C, ""))</f>
        <v>ltanti8b@techcrunch.com</v>
      </c>
      <c r="H301" s="2" t="str">
        <f>_xlfn.XLOOKUP(C301, customers!$A:$A, customers!$G:$G, 0)</f>
        <v>United States</v>
      </c>
      <c r="I301" t="str">
        <f>INDEX(products!$A:$G, MATCH(ORDERS!$D301, products!$A:$A, 0), MATCH(ORDERS!I$1, products!$A$1:$G$1, 0))</f>
        <v>Exc</v>
      </c>
      <c r="J301" t="str">
        <f>INDEX(products!$A:$G, MATCH(ORDERS!$D301, products!$A:$A, 0), MATCH(ORDERS!J$1, products!$A$1:$G$1, 0))</f>
        <v>L</v>
      </c>
      <c r="K301" s="6">
        <f>INDEX(products!$A:$G, MATCH(ORDERS!$D301, products!$A:$A, 0), MATCH(ORDERS!K$1, products!$A$1:$G$1, 0))</f>
        <v>2.5</v>
      </c>
      <c r="L301" s="8">
        <f>INDEX(products!$A:$G, MATCH(ORDERS!$D301, products!$A:$A, 0), MATCH(ORDERS!L$1, products!$A$1:$G$1, 0))</f>
        <v>34.154999999999994</v>
      </c>
      <c r="M301" s="8">
        <f t="shared" si="4"/>
        <v>204.92999999999995</v>
      </c>
      <c r="N301" t="str" cm="1">
        <f t="array" ref="N301">_xlfn.IFS(I301="Rob", "Robusta", I301="Exc", "Excelsa", I301="Ara", "Arabica", I301="Lib", "Liberica")</f>
        <v>Excelsa</v>
      </c>
      <c r="O301" t="str" cm="1">
        <f t="array" ref="O301">_xlfn.IFS(J301="M", "Medium", J301="L", "Light", J301="D", "Dark")</f>
        <v>Light</v>
      </c>
    </row>
    <row r="302" spans="1:15" x14ac:dyDescent="0.3">
      <c r="A302" s="2" t="s">
        <v>2181</v>
      </c>
      <c r="B302" s="5">
        <v>44646</v>
      </c>
      <c r="C302" s="2" t="s">
        <v>2182</v>
      </c>
      <c r="D302" t="s">
        <v>6140</v>
      </c>
      <c r="E302" s="2">
        <v>3</v>
      </c>
      <c r="F302" s="2" t="str">
        <f>_xlfn.XLOOKUP(C302, customers!$A:$A, customers!$B:$B, 0)</f>
        <v>Arel De Lasci</v>
      </c>
      <c r="G302" s="2" t="str">
        <f>IF(_xlfn.XLOOKUP(C302, customers!$A:$A, customers!$C:$C, "")="", "", _xlfn.XLOOKUP(C302, customers!$A:$A, customers!$C:$C, ""))</f>
        <v>ade8c@1und1.de</v>
      </c>
      <c r="H302" s="2" t="str">
        <f>_xlfn.XLOOKUP(C302, customers!$A:$A, customers!$G:$G, 0)</f>
        <v>United States</v>
      </c>
      <c r="I302" t="str">
        <f>INDEX(products!$A:$G, MATCH(ORDERS!$D302, products!$A:$A, 0), MATCH(ORDERS!I$1, products!$A$1:$G$1, 0))</f>
        <v>Ara</v>
      </c>
      <c r="J302" t="str">
        <f>INDEX(products!$A:$G, MATCH(ORDERS!$D302, products!$A:$A, 0), MATCH(ORDERS!J$1, products!$A$1:$G$1, 0))</f>
        <v>L</v>
      </c>
      <c r="K302" s="6">
        <f>INDEX(products!$A:$G, MATCH(ORDERS!$D302, products!$A:$A, 0), MATCH(ORDERS!K$1, products!$A$1:$G$1, 0))</f>
        <v>1</v>
      </c>
      <c r="L302" s="8">
        <f>INDEX(products!$A:$G, MATCH(ORDERS!$D302, products!$A:$A, 0), MATCH(ORDERS!L$1, products!$A$1:$G$1, 0))</f>
        <v>12.95</v>
      </c>
      <c r="M302" s="8">
        <f t="shared" si="4"/>
        <v>38.849999999999994</v>
      </c>
      <c r="N302" t="str" cm="1">
        <f t="array" ref="N302">_xlfn.IFS(I302="Rob", "Robusta", I302="Exc", "Excelsa", I302="Ara", "Arabica", I302="Lib", "Liberica")</f>
        <v>Arabica</v>
      </c>
      <c r="O302" t="str" cm="1">
        <f t="array" ref="O302">_xlfn.IFS(J302="M", "Medium", J302="L", "Light", J302="D", "Dark")</f>
        <v>Light</v>
      </c>
    </row>
    <row r="303" spans="1:15" x14ac:dyDescent="0.3">
      <c r="A303" s="2" t="s">
        <v>2187</v>
      </c>
      <c r="B303" s="5">
        <v>44102</v>
      </c>
      <c r="C303" s="2" t="s">
        <v>2188</v>
      </c>
      <c r="D303" t="s">
        <v>6150</v>
      </c>
      <c r="E303" s="2">
        <v>4</v>
      </c>
      <c r="F303" s="2" t="str">
        <f>_xlfn.XLOOKUP(C303, customers!$A:$A, customers!$B:$B, 0)</f>
        <v>Trescha Jedrachowicz</v>
      </c>
      <c r="G303" s="2" t="str">
        <f>IF(_xlfn.XLOOKUP(C303, customers!$A:$A, customers!$C:$C, "")="", "", _xlfn.XLOOKUP(C303, customers!$A:$A, customers!$C:$C, ""))</f>
        <v>tjedrachowicz8d@acquirethisname.com</v>
      </c>
      <c r="H303" s="2" t="str">
        <f>_xlfn.XLOOKUP(C303, customers!$A:$A, customers!$G:$G, 0)</f>
        <v>United States</v>
      </c>
      <c r="I303" t="str">
        <f>INDEX(products!$A:$G, MATCH(ORDERS!$D303, products!$A:$A, 0), MATCH(ORDERS!I$1, products!$A$1:$G$1, 0))</f>
        <v>Lib</v>
      </c>
      <c r="J303" t="str">
        <f>INDEX(products!$A:$G, MATCH(ORDERS!$D303, products!$A:$A, 0), MATCH(ORDERS!J$1, products!$A$1:$G$1, 0))</f>
        <v>D</v>
      </c>
      <c r="K303" s="6">
        <f>INDEX(products!$A:$G, MATCH(ORDERS!$D303, products!$A:$A, 0), MATCH(ORDERS!K$1, products!$A$1:$G$1, 0))</f>
        <v>0.2</v>
      </c>
      <c r="L303" s="8">
        <f>INDEX(products!$A:$G, MATCH(ORDERS!$D303, products!$A:$A, 0), MATCH(ORDERS!L$1, products!$A$1:$G$1, 0))</f>
        <v>3.8849999999999998</v>
      </c>
      <c r="M303" s="8">
        <f t="shared" si="4"/>
        <v>15.54</v>
      </c>
      <c r="N303" t="str" cm="1">
        <f t="array" ref="N303">_xlfn.IFS(I303="Rob", "Robusta", I303="Exc", "Excelsa", I303="Ara", "Arabica", I303="Lib", "Liberica")</f>
        <v>Liberica</v>
      </c>
      <c r="O303" t="str" cm="1">
        <f t="array" ref="O303">_xlfn.IFS(J303="M", "Medium", J303="L", "Light", J303="D", "Dark")</f>
        <v>Dark</v>
      </c>
    </row>
    <row r="304" spans="1:15" x14ac:dyDescent="0.3">
      <c r="A304" s="2" t="s">
        <v>2193</v>
      </c>
      <c r="B304" s="5">
        <v>43762</v>
      </c>
      <c r="C304" s="2" t="s">
        <v>2194</v>
      </c>
      <c r="D304" t="s">
        <v>6157</v>
      </c>
      <c r="E304" s="2">
        <v>1</v>
      </c>
      <c r="F304" s="2" t="str">
        <f>_xlfn.XLOOKUP(C304, customers!$A:$A, customers!$B:$B, 0)</f>
        <v>Perkin Stonner</v>
      </c>
      <c r="G304" s="2" t="str">
        <f>IF(_xlfn.XLOOKUP(C304, customers!$A:$A, customers!$C:$C, "")="", "", _xlfn.XLOOKUP(C304, customers!$A:$A, customers!$C:$C, ""))</f>
        <v>pstonner8e@moonfruit.com</v>
      </c>
      <c r="H304" s="2" t="str">
        <f>_xlfn.XLOOKUP(C304, customers!$A:$A, customers!$G:$G, 0)</f>
        <v>United States</v>
      </c>
      <c r="I304" t="str">
        <f>INDEX(products!$A:$G, MATCH(ORDERS!$D304, products!$A:$A, 0), MATCH(ORDERS!I$1, products!$A$1:$G$1, 0))</f>
        <v>Ara</v>
      </c>
      <c r="J304" t="str">
        <f>INDEX(products!$A:$G, MATCH(ORDERS!$D304, products!$A:$A, 0), MATCH(ORDERS!J$1, products!$A$1:$G$1, 0))</f>
        <v>M</v>
      </c>
      <c r="K304" s="6">
        <f>INDEX(products!$A:$G, MATCH(ORDERS!$D304, products!$A:$A, 0), MATCH(ORDERS!K$1, products!$A$1:$G$1, 0))</f>
        <v>0.5</v>
      </c>
      <c r="L304" s="8">
        <f>INDEX(products!$A:$G, MATCH(ORDERS!$D304, products!$A:$A, 0), MATCH(ORDERS!L$1, products!$A$1:$G$1, 0))</f>
        <v>6.75</v>
      </c>
      <c r="M304" s="8">
        <f t="shared" si="4"/>
        <v>6.75</v>
      </c>
      <c r="N304" t="str" cm="1">
        <f t="array" ref="N304">_xlfn.IFS(I304="Rob", "Robusta", I304="Exc", "Excelsa", I304="Ara", "Arabica", I304="Lib", "Liberica")</f>
        <v>Arabica</v>
      </c>
      <c r="O304" t="str" cm="1">
        <f t="array" ref="O304">_xlfn.IFS(J304="M", "Medium", J304="L", "Light", J304="D", "Dark")</f>
        <v>Medium</v>
      </c>
    </row>
    <row r="305" spans="1:15" x14ac:dyDescent="0.3">
      <c r="A305" s="2" t="s">
        <v>2199</v>
      </c>
      <c r="B305" s="5">
        <v>44412</v>
      </c>
      <c r="C305" s="2" t="s">
        <v>2200</v>
      </c>
      <c r="D305" t="s">
        <v>6185</v>
      </c>
      <c r="E305" s="2">
        <v>4</v>
      </c>
      <c r="F305" s="2" t="str">
        <f>_xlfn.XLOOKUP(C305, customers!$A:$A, customers!$B:$B, 0)</f>
        <v>Darrin Tingly</v>
      </c>
      <c r="G305" s="2" t="str">
        <f>IF(_xlfn.XLOOKUP(C305, customers!$A:$A, customers!$C:$C, "")="", "", _xlfn.XLOOKUP(C305, customers!$A:$A, customers!$C:$C, ""))</f>
        <v>dtingly8f@goo.ne.jp</v>
      </c>
      <c r="H305" s="2" t="str">
        <f>_xlfn.XLOOKUP(C305, customers!$A:$A, customers!$G:$G, 0)</f>
        <v>United States</v>
      </c>
      <c r="I305" t="str">
        <f>INDEX(products!$A:$G, MATCH(ORDERS!$D305, products!$A:$A, 0), MATCH(ORDERS!I$1, products!$A$1:$G$1, 0))</f>
        <v>Exc</v>
      </c>
      <c r="J305" t="str">
        <f>INDEX(products!$A:$G, MATCH(ORDERS!$D305, products!$A:$A, 0), MATCH(ORDERS!J$1, products!$A$1:$G$1, 0))</f>
        <v>D</v>
      </c>
      <c r="K305" s="6">
        <f>INDEX(products!$A:$G, MATCH(ORDERS!$D305, products!$A:$A, 0), MATCH(ORDERS!K$1, products!$A$1:$G$1, 0))</f>
        <v>2.5</v>
      </c>
      <c r="L305" s="8">
        <f>INDEX(products!$A:$G, MATCH(ORDERS!$D305, products!$A:$A, 0), MATCH(ORDERS!L$1, products!$A$1:$G$1, 0))</f>
        <v>27.945</v>
      </c>
      <c r="M305" s="8">
        <f t="shared" si="4"/>
        <v>111.78</v>
      </c>
      <c r="N305" t="str" cm="1">
        <f t="array" ref="N305">_xlfn.IFS(I305="Rob", "Robusta", I305="Exc", "Excelsa", I305="Ara", "Arabica", I305="Lib", "Liberica")</f>
        <v>Excelsa</v>
      </c>
      <c r="O305" t="str" cm="1">
        <f t="array" ref="O305">_xlfn.IFS(J305="M", "Medium", J305="L", "Light", J305="D", "Dark")</f>
        <v>Dark</v>
      </c>
    </row>
    <row r="306" spans="1:15" x14ac:dyDescent="0.3">
      <c r="A306" s="2" t="s">
        <v>2204</v>
      </c>
      <c r="B306" s="5">
        <v>43828</v>
      </c>
      <c r="C306" s="2" t="s">
        <v>2245</v>
      </c>
      <c r="D306" t="s">
        <v>6167</v>
      </c>
      <c r="E306" s="2">
        <v>1</v>
      </c>
      <c r="F306" s="2" t="str">
        <f>_xlfn.XLOOKUP(C306, customers!$A:$A, customers!$B:$B, 0)</f>
        <v>Claudetta Rushe</v>
      </c>
      <c r="G306" s="2" t="str">
        <f>IF(_xlfn.XLOOKUP(C306, customers!$A:$A, customers!$C:$C, "")="", "", _xlfn.XLOOKUP(C306, customers!$A:$A, customers!$C:$C, ""))</f>
        <v>crushe8n@about.me</v>
      </c>
      <c r="H306" s="2" t="str">
        <f>_xlfn.XLOOKUP(C306, customers!$A:$A, customers!$G:$G, 0)</f>
        <v>United States</v>
      </c>
      <c r="I306" t="str">
        <f>INDEX(products!$A:$G, MATCH(ORDERS!$D306, products!$A:$A, 0), MATCH(ORDERS!I$1, products!$A$1:$G$1, 0))</f>
        <v>Ara</v>
      </c>
      <c r="J306" t="str">
        <f>INDEX(products!$A:$G, MATCH(ORDERS!$D306, products!$A:$A, 0), MATCH(ORDERS!J$1, products!$A$1:$G$1, 0))</f>
        <v>L</v>
      </c>
      <c r="K306" s="6">
        <f>INDEX(products!$A:$G, MATCH(ORDERS!$D306, products!$A:$A, 0), MATCH(ORDERS!K$1, products!$A$1:$G$1, 0))</f>
        <v>0.2</v>
      </c>
      <c r="L306" s="8">
        <f>INDEX(products!$A:$G, MATCH(ORDERS!$D306, products!$A:$A, 0), MATCH(ORDERS!L$1, products!$A$1:$G$1, 0))</f>
        <v>3.8849999999999998</v>
      </c>
      <c r="M306" s="8">
        <f t="shared" si="4"/>
        <v>3.8849999999999998</v>
      </c>
      <c r="N306" t="str" cm="1">
        <f t="array" ref="N306">_xlfn.IFS(I306="Rob", "Robusta", I306="Exc", "Excelsa", I306="Ara", "Arabica", I306="Lib", "Liberica")</f>
        <v>Arabica</v>
      </c>
      <c r="O306" t="str" cm="1">
        <f t="array" ref="O306">_xlfn.IFS(J306="M", "Medium", J306="L", "Light", J306="D", "Dark")</f>
        <v>Light</v>
      </c>
    </row>
    <row r="307" spans="1:15" x14ac:dyDescent="0.3">
      <c r="A307" s="2" t="s">
        <v>2209</v>
      </c>
      <c r="B307" s="5">
        <v>43796</v>
      </c>
      <c r="C307" s="2" t="s">
        <v>2210</v>
      </c>
      <c r="D307" t="s">
        <v>6159</v>
      </c>
      <c r="E307" s="2">
        <v>5</v>
      </c>
      <c r="F307" s="2" t="str">
        <f>_xlfn.XLOOKUP(C307, customers!$A:$A, customers!$B:$B, 0)</f>
        <v>Benn Checci</v>
      </c>
      <c r="G307" s="2" t="str">
        <f>IF(_xlfn.XLOOKUP(C307, customers!$A:$A, customers!$C:$C, "")="", "", _xlfn.XLOOKUP(C307, customers!$A:$A, customers!$C:$C, ""))</f>
        <v>bchecci8h@usa.gov</v>
      </c>
      <c r="H307" s="2" t="str">
        <f>_xlfn.XLOOKUP(C307, customers!$A:$A, customers!$G:$G, 0)</f>
        <v>United Kingdom</v>
      </c>
      <c r="I307" t="str">
        <f>INDEX(products!$A:$G, MATCH(ORDERS!$D307, products!$A:$A, 0), MATCH(ORDERS!I$1, products!$A$1:$G$1, 0))</f>
        <v>Lib</v>
      </c>
      <c r="J307" t="str">
        <f>INDEX(products!$A:$G, MATCH(ORDERS!$D307, products!$A:$A, 0), MATCH(ORDERS!J$1, products!$A$1:$G$1, 0))</f>
        <v>M</v>
      </c>
      <c r="K307" s="6">
        <f>INDEX(products!$A:$G, MATCH(ORDERS!$D307, products!$A:$A, 0), MATCH(ORDERS!K$1, products!$A$1:$G$1, 0))</f>
        <v>0.2</v>
      </c>
      <c r="L307" s="8">
        <f>INDEX(products!$A:$G, MATCH(ORDERS!$D307, products!$A:$A, 0), MATCH(ORDERS!L$1, products!$A$1:$G$1, 0))</f>
        <v>4.3650000000000002</v>
      </c>
      <c r="M307" s="8">
        <f t="shared" si="4"/>
        <v>21.825000000000003</v>
      </c>
      <c r="N307" t="str" cm="1">
        <f t="array" ref="N307">_xlfn.IFS(I307="Rob", "Robusta", I307="Exc", "Excelsa", I307="Ara", "Arabica", I307="Lib", "Liberica")</f>
        <v>Liberica</v>
      </c>
      <c r="O307" t="str" cm="1">
        <f t="array" ref="O307">_xlfn.IFS(J307="M", "Medium", J307="L", "Light", J307="D", "Dark")</f>
        <v>Medium</v>
      </c>
    </row>
    <row r="308" spans="1:15" x14ac:dyDescent="0.3">
      <c r="A308" s="2" t="s">
        <v>2215</v>
      </c>
      <c r="B308" s="5">
        <v>43890</v>
      </c>
      <c r="C308" s="2" t="s">
        <v>2216</v>
      </c>
      <c r="D308" t="s">
        <v>6174</v>
      </c>
      <c r="E308" s="2">
        <v>5</v>
      </c>
      <c r="F308" s="2" t="str">
        <f>_xlfn.XLOOKUP(C308, customers!$A:$A, customers!$B:$B, 0)</f>
        <v>Janifer Bagot</v>
      </c>
      <c r="G308" s="2" t="str">
        <f>IF(_xlfn.XLOOKUP(C308, customers!$A:$A, customers!$C:$C, "")="", "", _xlfn.XLOOKUP(C308, customers!$A:$A, customers!$C:$C, ""))</f>
        <v>jbagot8i@mac.com</v>
      </c>
      <c r="H308" s="2" t="str">
        <f>_xlfn.XLOOKUP(C308, customers!$A:$A, customers!$G:$G, 0)</f>
        <v>United States</v>
      </c>
      <c r="I308" t="str">
        <f>INDEX(products!$A:$G, MATCH(ORDERS!$D308, products!$A:$A, 0), MATCH(ORDERS!I$1, products!$A$1:$G$1, 0))</f>
        <v>Rob</v>
      </c>
      <c r="J308" t="str">
        <f>INDEX(products!$A:$G, MATCH(ORDERS!$D308, products!$A:$A, 0), MATCH(ORDERS!J$1, products!$A$1:$G$1, 0))</f>
        <v>M</v>
      </c>
      <c r="K308" s="6">
        <f>INDEX(products!$A:$G, MATCH(ORDERS!$D308, products!$A:$A, 0), MATCH(ORDERS!K$1, products!$A$1:$G$1, 0))</f>
        <v>0.2</v>
      </c>
      <c r="L308" s="8">
        <f>INDEX(products!$A:$G, MATCH(ORDERS!$D308, products!$A:$A, 0), MATCH(ORDERS!L$1, products!$A$1:$G$1, 0))</f>
        <v>2.9849999999999999</v>
      </c>
      <c r="M308" s="8">
        <f t="shared" si="4"/>
        <v>14.924999999999999</v>
      </c>
      <c r="N308" t="str" cm="1">
        <f t="array" ref="N308">_xlfn.IFS(I308="Rob", "Robusta", I308="Exc", "Excelsa", I308="Ara", "Arabica", I308="Lib", "Liberica")</f>
        <v>Robusta</v>
      </c>
      <c r="O308" t="str" cm="1">
        <f t="array" ref="O308">_xlfn.IFS(J308="M", "Medium", J308="L", "Light", J308="D", "Dark")</f>
        <v>Medium</v>
      </c>
    </row>
    <row r="309" spans="1:15" x14ac:dyDescent="0.3">
      <c r="A309" s="2" t="s">
        <v>2221</v>
      </c>
      <c r="B309" s="5">
        <v>44227</v>
      </c>
      <c r="C309" s="2" t="s">
        <v>2222</v>
      </c>
      <c r="D309" t="s">
        <v>6155</v>
      </c>
      <c r="E309" s="2">
        <v>3</v>
      </c>
      <c r="F309" s="2" t="str">
        <f>_xlfn.XLOOKUP(C309, customers!$A:$A, customers!$B:$B, 0)</f>
        <v>Ermin Beeble</v>
      </c>
      <c r="G309" s="2" t="str">
        <f>IF(_xlfn.XLOOKUP(C309, customers!$A:$A, customers!$C:$C, "")="", "", _xlfn.XLOOKUP(C309, customers!$A:$A, customers!$C:$C, ""))</f>
        <v>ebeeble8j@soundcloud.com</v>
      </c>
      <c r="H309" s="2" t="str">
        <f>_xlfn.XLOOKUP(C309, customers!$A:$A, customers!$G:$G, 0)</f>
        <v>United States</v>
      </c>
      <c r="I309" t="str">
        <f>INDEX(products!$A:$G, MATCH(ORDERS!$D309, products!$A:$A, 0), MATCH(ORDERS!I$1, products!$A$1:$G$1, 0))</f>
        <v>Ara</v>
      </c>
      <c r="J309" t="str">
        <f>INDEX(products!$A:$G, MATCH(ORDERS!$D309, products!$A:$A, 0), MATCH(ORDERS!J$1, products!$A$1:$G$1, 0))</f>
        <v>M</v>
      </c>
      <c r="K309" s="6">
        <f>INDEX(products!$A:$G, MATCH(ORDERS!$D309, products!$A:$A, 0), MATCH(ORDERS!K$1, products!$A$1:$G$1, 0))</f>
        <v>1</v>
      </c>
      <c r="L309" s="8">
        <f>INDEX(products!$A:$G, MATCH(ORDERS!$D309, products!$A:$A, 0), MATCH(ORDERS!L$1, products!$A$1:$G$1, 0))</f>
        <v>11.25</v>
      </c>
      <c r="M309" s="8">
        <f t="shared" si="4"/>
        <v>33.75</v>
      </c>
      <c r="N309" t="str" cm="1">
        <f t="array" ref="N309">_xlfn.IFS(I309="Rob", "Robusta", I309="Exc", "Excelsa", I309="Ara", "Arabica", I309="Lib", "Liberica")</f>
        <v>Arabica</v>
      </c>
      <c r="O309" t="str" cm="1">
        <f t="array" ref="O309">_xlfn.IFS(J309="M", "Medium", J309="L", "Light", J309="D", "Dark")</f>
        <v>Medium</v>
      </c>
    </row>
    <row r="310" spans="1:15" x14ac:dyDescent="0.3">
      <c r="A310" s="2" t="s">
        <v>2227</v>
      </c>
      <c r="B310" s="5">
        <v>44729</v>
      </c>
      <c r="C310" s="2" t="s">
        <v>2228</v>
      </c>
      <c r="D310" t="s">
        <v>6155</v>
      </c>
      <c r="E310" s="2">
        <v>3</v>
      </c>
      <c r="F310" s="2" t="str">
        <f>_xlfn.XLOOKUP(C310, customers!$A:$A, customers!$B:$B, 0)</f>
        <v>Cos Fluin</v>
      </c>
      <c r="G310" s="2" t="str">
        <f>IF(_xlfn.XLOOKUP(C310, customers!$A:$A, customers!$C:$C, "")="", "", _xlfn.XLOOKUP(C310, customers!$A:$A, customers!$C:$C, ""))</f>
        <v>cfluin8k@flickr.com</v>
      </c>
      <c r="H310" s="2" t="str">
        <f>_xlfn.XLOOKUP(C310, customers!$A:$A, customers!$G:$G, 0)</f>
        <v>United Kingdom</v>
      </c>
      <c r="I310" t="str">
        <f>INDEX(products!$A:$G, MATCH(ORDERS!$D310, products!$A:$A, 0), MATCH(ORDERS!I$1, products!$A$1:$G$1, 0))</f>
        <v>Ara</v>
      </c>
      <c r="J310" t="str">
        <f>INDEX(products!$A:$G, MATCH(ORDERS!$D310, products!$A:$A, 0), MATCH(ORDERS!J$1, products!$A$1:$G$1, 0))</f>
        <v>M</v>
      </c>
      <c r="K310" s="6">
        <f>INDEX(products!$A:$G, MATCH(ORDERS!$D310, products!$A:$A, 0), MATCH(ORDERS!K$1, products!$A$1:$G$1, 0))</f>
        <v>1</v>
      </c>
      <c r="L310" s="8">
        <f>INDEX(products!$A:$G, MATCH(ORDERS!$D310, products!$A:$A, 0), MATCH(ORDERS!L$1, products!$A$1:$G$1, 0))</f>
        <v>11.25</v>
      </c>
      <c r="M310" s="8">
        <f t="shared" si="4"/>
        <v>33.75</v>
      </c>
      <c r="N310" t="str" cm="1">
        <f t="array" ref="N310">_xlfn.IFS(I310="Rob", "Robusta", I310="Exc", "Excelsa", I310="Ara", "Arabica", I310="Lib", "Liberica")</f>
        <v>Arabica</v>
      </c>
      <c r="O310" t="str" cm="1">
        <f t="array" ref="O310">_xlfn.IFS(J310="M", "Medium", J310="L", "Light", J310="D", "Dark")</f>
        <v>Medium</v>
      </c>
    </row>
    <row r="311" spans="1:15" x14ac:dyDescent="0.3">
      <c r="A311" s="2" t="s">
        <v>2232</v>
      </c>
      <c r="B311" s="5">
        <v>43864</v>
      </c>
      <c r="C311" s="2" t="s">
        <v>2233</v>
      </c>
      <c r="D311" t="s">
        <v>6159</v>
      </c>
      <c r="E311" s="2">
        <v>6</v>
      </c>
      <c r="F311" s="2" t="str">
        <f>_xlfn.XLOOKUP(C311, customers!$A:$A, customers!$B:$B, 0)</f>
        <v>Eveleen Bletsor</v>
      </c>
      <c r="G311" s="2" t="str">
        <f>IF(_xlfn.XLOOKUP(C311, customers!$A:$A, customers!$C:$C, "")="", "", _xlfn.XLOOKUP(C311, customers!$A:$A, customers!$C:$C, ""))</f>
        <v>ebletsor8l@vinaora.com</v>
      </c>
      <c r="H311" s="2" t="str">
        <f>_xlfn.XLOOKUP(C311, customers!$A:$A, customers!$G:$G, 0)</f>
        <v>United States</v>
      </c>
      <c r="I311" t="str">
        <f>INDEX(products!$A:$G, MATCH(ORDERS!$D311, products!$A:$A, 0), MATCH(ORDERS!I$1, products!$A$1:$G$1, 0))</f>
        <v>Lib</v>
      </c>
      <c r="J311" t="str">
        <f>INDEX(products!$A:$G, MATCH(ORDERS!$D311, products!$A:$A, 0), MATCH(ORDERS!J$1, products!$A$1:$G$1, 0))</f>
        <v>M</v>
      </c>
      <c r="K311" s="6">
        <f>INDEX(products!$A:$G, MATCH(ORDERS!$D311, products!$A:$A, 0), MATCH(ORDERS!K$1, products!$A$1:$G$1, 0))</f>
        <v>0.2</v>
      </c>
      <c r="L311" s="8">
        <f>INDEX(products!$A:$G, MATCH(ORDERS!$D311, products!$A:$A, 0), MATCH(ORDERS!L$1, products!$A$1:$G$1, 0))</f>
        <v>4.3650000000000002</v>
      </c>
      <c r="M311" s="8">
        <f t="shared" si="4"/>
        <v>26.19</v>
      </c>
      <c r="N311" t="str" cm="1">
        <f t="array" ref="N311">_xlfn.IFS(I311="Rob", "Robusta", I311="Exc", "Excelsa", I311="Ara", "Arabica", I311="Lib", "Liberica")</f>
        <v>Liberica</v>
      </c>
      <c r="O311" t="str" cm="1">
        <f t="array" ref="O311">_xlfn.IFS(J311="M", "Medium", J311="L", "Light", J311="D", "Dark")</f>
        <v>Medium</v>
      </c>
    </row>
    <row r="312" spans="1:15" x14ac:dyDescent="0.3">
      <c r="A312" s="2" t="s">
        <v>2238</v>
      </c>
      <c r="B312" s="5">
        <v>44586</v>
      </c>
      <c r="C312" s="2" t="s">
        <v>2239</v>
      </c>
      <c r="D312" t="s">
        <v>6171</v>
      </c>
      <c r="E312" s="2">
        <v>1</v>
      </c>
      <c r="F312" s="2" t="str">
        <f>_xlfn.XLOOKUP(C312, customers!$A:$A, customers!$B:$B, 0)</f>
        <v>Paola Brydell</v>
      </c>
      <c r="G312" s="2" t="str">
        <f>IF(_xlfn.XLOOKUP(C312, customers!$A:$A, customers!$C:$C, "")="", "", _xlfn.XLOOKUP(C312, customers!$A:$A, customers!$C:$C, ""))</f>
        <v>pbrydell8m@bloglovin.com</v>
      </c>
      <c r="H312" s="2" t="str">
        <f>_xlfn.XLOOKUP(C312, customers!$A:$A, customers!$G:$G, 0)</f>
        <v>Ireland</v>
      </c>
      <c r="I312" t="str">
        <f>INDEX(products!$A:$G, MATCH(ORDERS!$D312, products!$A:$A, 0), MATCH(ORDERS!I$1, products!$A$1:$G$1, 0))</f>
        <v>Exc</v>
      </c>
      <c r="J312" t="str">
        <f>INDEX(products!$A:$G, MATCH(ORDERS!$D312, products!$A:$A, 0), MATCH(ORDERS!J$1, products!$A$1:$G$1, 0))</f>
        <v>L</v>
      </c>
      <c r="K312" s="6">
        <f>INDEX(products!$A:$G, MATCH(ORDERS!$D312, products!$A:$A, 0), MATCH(ORDERS!K$1, products!$A$1:$G$1, 0))</f>
        <v>1</v>
      </c>
      <c r="L312" s="8">
        <f>INDEX(products!$A:$G, MATCH(ORDERS!$D312, products!$A:$A, 0), MATCH(ORDERS!L$1, products!$A$1:$G$1, 0))</f>
        <v>14.85</v>
      </c>
      <c r="M312" s="8">
        <f t="shared" si="4"/>
        <v>14.85</v>
      </c>
      <c r="N312" t="str" cm="1">
        <f t="array" ref="N312">_xlfn.IFS(I312="Rob", "Robusta", I312="Exc", "Excelsa", I312="Ara", "Arabica", I312="Lib", "Liberica")</f>
        <v>Excelsa</v>
      </c>
      <c r="O312" t="str" cm="1">
        <f t="array" ref="O312">_xlfn.IFS(J312="M", "Medium", J312="L", "Light", J312="D", "Dark")</f>
        <v>Light</v>
      </c>
    </row>
    <row r="313" spans="1:15" x14ac:dyDescent="0.3">
      <c r="A313" s="2" t="s">
        <v>2244</v>
      </c>
      <c r="B313" s="5">
        <v>43951</v>
      </c>
      <c r="C313" s="2" t="s">
        <v>2245</v>
      </c>
      <c r="D313" t="s">
        <v>6166</v>
      </c>
      <c r="E313" s="2">
        <v>6</v>
      </c>
      <c r="F313" s="2" t="str">
        <f>_xlfn.XLOOKUP(C313, customers!$A:$A, customers!$B:$B, 0)</f>
        <v>Claudetta Rushe</v>
      </c>
      <c r="G313" s="2" t="str">
        <f>IF(_xlfn.XLOOKUP(C313, customers!$A:$A, customers!$C:$C, "")="", "", _xlfn.XLOOKUP(C313, customers!$A:$A, customers!$C:$C, ""))</f>
        <v>crushe8n@about.me</v>
      </c>
      <c r="H313" s="2" t="str">
        <f>_xlfn.XLOOKUP(C313, customers!$A:$A, customers!$G:$G, 0)</f>
        <v>United States</v>
      </c>
      <c r="I313" t="str">
        <f>INDEX(products!$A:$G, MATCH(ORDERS!$D313, products!$A:$A, 0), MATCH(ORDERS!I$1, products!$A$1:$G$1, 0))</f>
        <v>Exc</v>
      </c>
      <c r="J313" t="str">
        <f>INDEX(products!$A:$G, MATCH(ORDERS!$D313, products!$A:$A, 0), MATCH(ORDERS!J$1, products!$A$1:$G$1, 0))</f>
        <v>M</v>
      </c>
      <c r="K313" s="6">
        <f>INDEX(products!$A:$G, MATCH(ORDERS!$D313, products!$A:$A, 0), MATCH(ORDERS!K$1, products!$A$1:$G$1, 0))</f>
        <v>2.5</v>
      </c>
      <c r="L313" s="8">
        <f>INDEX(products!$A:$G, MATCH(ORDERS!$D313, products!$A:$A, 0), MATCH(ORDERS!L$1, products!$A$1:$G$1, 0))</f>
        <v>31.624999999999996</v>
      </c>
      <c r="M313" s="8">
        <f t="shared" si="4"/>
        <v>189.74999999999997</v>
      </c>
      <c r="N313" t="str" cm="1">
        <f t="array" ref="N313">_xlfn.IFS(I313="Rob", "Robusta", I313="Exc", "Excelsa", I313="Ara", "Arabica", I313="Lib", "Liberica")</f>
        <v>Excelsa</v>
      </c>
      <c r="O313" t="str" cm="1">
        <f t="array" ref="O313">_xlfn.IFS(J313="M", "Medium", J313="L", "Light", J313="D", "Dark")</f>
        <v>Medium</v>
      </c>
    </row>
    <row r="314" spans="1:15" x14ac:dyDescent="0.3">
      <c r="A314" s="2" t="s">
        <v>2250</v>
      </c>
      <c r="B314" s="5">
        <v>44317</v>
      </c>
      <c r="C314" s="2" t="s">
        <v>2251</v>
      </c>
      <c r="D314" t="s">
        <v>6146</v>
      </c>
      <c r="E314" s="2">
        <v>1</v>
      </c>
      <c r="F314" s="2" t="str">
        <f>_xlfn.XLOOKUP(C314, customers!$A:$A, customers!$B:$B, 0)</f>
        <v>Natka Leethem</v>
      </c>
      <c r="G314" s="2" t="str">
        <f>IF(_xlfn.XLOOKUP(C314, customers!$A:$A, customers!$C:$C, "")="", "", _xlfn.XLOOKUP(C314, customers!$A:$A, customers!$C:$C, ""))</f>
        <v>nleethem8o@mac.com</v>
      </c>
      <c r="H314" s="2" t="str">
        <f>_xlfn.XLOOKUP(C314, customers!$A:$A, customers!$G:$G, 0)</f>
        <v>United States</v>
      </c>
      <c r="I314" t="str">
        <f>INDEX(products!$A:$G, MATCH(ORDERS!$D314, products!$A:$A, 0), MATCH(ORDERS!I$1, products!$A$1:$G$1, 0))</f>
        <v>Rob</v>
      </c>
      <c r="J314" t="str">
        <f>INDEX(products!$A:$G, MATCH(ORDERS!$D314, products!$A:$A, 0), MATCH(ORDERS!J$1, products!$A$1:$G$1, 0))</f>
        <v>M</v>
      </c>
      <c r="K314" s="6">
        <f>INDEX(products!$A:$G, MATCH(ORDERS!$D314, products!$A:$A, 0), MATCH(ORDERS!K$1, products!$A$1:$G$1, 0))</f>
        <v>0.5</v>
      </c>
      <c r="L314" s="8">
        <f>INDEX(products!$A:$G, MATCH(ORDERS!$D314, products!$A:$A, 0), MATCH(ORDERS!L$1, products!$A$1:$G$1, 0))</f>
        <v>5.97</v>
      </c>
      <c r="M314" s="8">
        <f t="shared" si="4"/>
        <v>5.97</v>
      </c>
      <c r="N314" t="str" cm="1">
        <f t="array" ref="N314">_xlfn.IFS(I314="Rob", "Robusta", I314="Exc", "Excelsa", I314="Ara", "Arabica", I314="Lib", "Liberica")</f>
        <v>Robusta</v>
      </c>
      <c r="O314" t="str" cm="1">
        <f t="array" ref="O314">_xlfn.IFS(J314="M", "Medium", J314="L", "Light", J314="D", "Dark")</f>
        <v>Medium</v>
      </c>
    </row>
    <row r="315" spans="1:15" x14ac:dyDescent="0.3">
      <c r="A315" s="2" t="s">
        <v>2256</v>
      </c>
      <c r="B315" s="5">
        <v>44497</v>
      </c>
      <c r="C315" s="2" t="s">
        <v>2257</v>
      </c>
      <c r="D315" t="s">
        <v>6138</v>
      </c>
      <c r="E315" s="2">
        <v>3</v>
      </c>
      <c r="F315" s="2" t="str">
        <f>_xlfn.XLOOKUP(C315, customers!$A:$A, customers!$B:$B, 0)</f>
        <v>Ailene Nesfield</v>
      </c>
      <c r="G315" s="2" t="str">
        <f>IF(_xlfn.XLOOKUP(C315, customers!$A:$A, customers!$C:$C, "")="", "", _xlfn.XLOOKUP(C315, customers!$A:$A, customers!$C:$C, ""))</f>
        <v>anesfield8p@people.com.cn</v>
      </c>
      <c r="H315" s="2" t="str">
        <f>_xlfn.XLOOKUP(C315, customers!$A:$A, customers!$G:$G, 0)</f>
        <v>United Kingdom</v>
      </c>
      <c r="I315" t="str">
        <f>INDEX(products!$A:$G, MATCH(ORDERS!$D315, products!$A:$A, 0), MATCH(ORDERS!I$1, products!$A$1:$G$1, 0))</f>
        <v>Rob</v>
      </c>
      <c r="J315" t="str">
        <f>INDEX(products!$A:$G, MATCH(ORDERS!$D315, products!$A:$A, 0), MATCH(ORDERS!J$1, products!$A$1:$G$1, 0))</f>
        <v>M</v>
      </c>
      <c r="K315" s="6">
        <f>INDEX(products!$A:$G, MATCH(ORDERS!$D315, products!$A:$A, 0), MATCH(ORDERS!K$1, products!$A$1:$G$1, 0))</f>
        <v>1</v>
      </c>
      <c r="L315" s="8">
        <f>INDEX(products!$A:$G, MATCH(ORDERS!$D315, products!$A:$A, 0), MATCH(ORDERS!L$1, products!$A$1:$G$1, 0))</f>
        <v>9.9499999999999993</v>
      </c>
      <c r="M315" s="8">
        <f t="shared" si="4"/>
        <v>29.849999999999998</v>
      </c>
      <c r="N315" t="str" cm="1">
        <f t="array" ref="N315">_xlfn.IFS(I315="Rob", "Robusta", I315="Exc", "Excelsa", I315="Ara", "Arabica", I315="Lib", "Liberica")</f>
        <v>Robusta</v>
      </c>
      <c r="O315" t="str" cm="1">
        <f t="array" ref="O315">_xlfn.IFS(J315="M", "Medium", J315="L", "Light", J315="D", "Dark")</f>
        <v>Medium</v>
      </c>
    </row>
    <row r="316" spans="1:15" x14ac:dyDescent="0.3">
      <c r="A316" s="2" t="s">
        <v>2262</v>
      </c>
      <c r="B316" s="5">
        <v>44437</v>
      </c>
      <c r="C316" s="2" t="s">
        <v>2263</v>
      </c>
      <c r="D316" t="s">
        <v>6177</v>
      </c>
      <c r="E316" s="2">
        <v>5</v>
      </c>
      <c r="F316" s="2" t="str">
        <f>_xlfn.XLOOKUP(C316, customers!$A:$A, customers!$B:$B, 0)</f>
        <v>Stacy Pickworth</v>
      </c>
      <c r="G316" s="2" t="str">
        <f>IF(_xlfn.XLOOKUP(C316, customers!$A:$A, customers!$C:$C, "")="", "", _xlfn.XLOOKUP(C316, customers!$A:$A, customers!$C:$C, ""))</f>
        <v/>
      </c>
      <c r="H316" s="2" t="str">
        <f>_xlfn.XLOOKUP(C316, customers!$A:$A, customers!$G:$G, 0)</f>
        <v>United States</v>
      </c>
      <c r="I316" t="str">
        <f>INDEX(products!$A:$G, MATCH(ORDERS!$D316, products!$A:$A, 0), MATCH(ORDERS!I$1, products!$A$1:$G$1, 0))</f>
        <v>Rob</v>
      </c>
      <c r="J316" t="str">
        <f>INDEX(products!$A:$G, MATCH(ORDERS!$D316, products!$A:$A, 0), MATCH(ORDERS!J$1, products!$A$1:$G$1, 0))</f>
        <v>D</v>
      </c>
      <c r="K316" s="6">
        <f>INDEX(products!$A:$G, MATCH(ORDERS!$D316, products!$A:$A, 0), MATCH(ORDERS!K$1, products!$A$1:$G$1, 0))</f>
        <v>1</v>
      </c>
      <c r="L316" s="8">
        <f>INDEX(products!$A:$G, MATCH(ORDERS!$D316, products!$A:$A, 0), MATCH(ORDERS!L$1, products!$A$1:$G$1, 0))</f>
        <v>8.9499999999999993</v>
      </c>
      <c r="M316" s="8">
        <f t="shared" si="4"/>
        <v>44.75</v>
      </c>
      <c r="N316" t="str" cm="1">
        <f t="array" ref="N316">_xlfn.IFS(I316="Rob", "Robusta", I316="Exc", "Excelsa", I316="Ara", "Arabica", I316="Lib", "Liberica")</f>
        <v>Robusta</v>
      </c>
      <c r="O316" t="str" cm="1">
        <f t="array" ref="O316">_xlfn.IFS(J316="M", "Medium", J316="L", "Light", J316="D", "Dark")</f>
        <v>Dark</v>
      </c>
    </row>
    <row r="317" spans="1:15" x14ac:dyDescent="0.3">
      <c r="A317" s="2" t="s">
        <v>2267</v>
      </c>
      <c r="B317" s="5">
        <v>43826</v>
      </c>
      <c r="C317" s="2" t="s">
        <v>2268</v>
      </c>
      <c r="D317" t="s">
        <v>6148</v>
      </c>
      <c r="E317" s="2">
        <v>1</v>
      </c>
      <c r="F317" s="2" t="str">
        <f>_xlfn.XLOOKUP(C317, customers!$A:$A, customers!$B:$B, 0)</f>
        <v>Melli Brockway</v>
      </c>
      <c r="G317" s="2" t="str">
        <f>IF(_xlfn.XLOOKUP(C317, customers!$A:$A, customers!$C:$C, "")="", "", _xlfn.XLOOKUP(C317, customers!$A:$A, customers!$C:$C, ""))</f>
        <v>mbrockway8r@ibm.com</v>
      </c>
      <c r="H317" s="2" t="str">
        <f>_xlfn.XLOOKUP(C317, customers!$A:$A, customers!$G:$G, 0)</f>
        <v>United States</v>
      </c>
      <c r="I317" t="str">
        <f>INDEX(products!$A:$G, MATCH(ORDERS!$D317, products!$A:$A, 0), MATCH(ORDERS!I$1, products!$A$1:$G$1, 0))</f>
        <v>Exc</v>
      </c>
      <c r="J317" t="str">
        <f>INDEX(products!$A:$G, MATCH(ORDERS!$D317, products!$A:$A, 0), MATCH(ORDERS!J$1, products!$A$1:$G$1, 0))</f>
        <v>L</v>
      </c>
      <c r="K317" s="6">
        <f>INDEX(products!$A:$G, MATCH(ORDERS!$D317, products!$A:$A, 0), MATCH(ORDERS!K$1, products!$A$1:$G$1, 0))</f>
        <v>2.5</v>
      </c>
      <c r="L317" s="8">
        <f>INDEX(products!$A:$G, MATCH(ORDERS!$D317, products!$A:$A, 0), MATCH(ORDERS!L$1, products!$A$1:$G$1, 0))</f>
        <v>34.154999999999994</v>
      </c>
      <c r="M317" s="8">
        <f t="shared" si="4"/>
        <v>34.154999999999994</v>
      </c>
      <c r="N317" t="str" cm="1">
        <f t="array" ref="N317">_xlfn.IFS(I317="Rob", "Robusta", I317="Exc", "Excelsa", I317="Ara", "Arabica", I317="Lib", "Liberica")</f>
        <v>Excelsa</v>
      </c>
      <c r="O317" t="str" cm="1">
        <f t="array" ref="O317">_xlfn.IFS(J317="M", "Medium", J317="L", "Light", J317="D", "Dark")</f>
        <v>Light</v>
      </c>
    </row>
    <row r="318" spans="1:15" x14ac:dyDescent="0.3">
      <c r="A318" s="2" t="s">
        <v>2273</v>
      </c>
      <c r="B318" s="5">
        <v>43641</v>
      </c>
      <c r="C318" s="2" t="s">
        <v>2274</v>
      </c>
      <c r="D318" t="s">
        <v>6148</v>
      </c>
      <c r="E318" s="2">
        <v>6</v>
      </c>
      <c r="F318" s="2" t="str">
        <f>_xlfn.XLOOKUP(C318, customers!$A:$A, customers!$B:$B, 0)</f>
        <v>Nanny Lush</v>
      </c>
      <c r="G318" s="2" t="str">
        <f>IF(_xlfn.XLOOKUP(C318, customers!$A:$A, customers!$C:$C, "")="", "", _xlfn.XLOOKUP(C318, customers!$A:$A, customers!$C:$C, ""))</f>
        <v>nlush8s@dedecms.com</v>
      </c>
      <c r="H318" s="2" t="str">
        <f>_xlfn.XLOOKUP(C318, customers!$A:$A, customers!$G:$G, 0)</f>
        <v>Ireland</v>
      </c>
      <c r="I318" t="str">
        <f>INDEX(products!$A:$G, MATCH(ORDERS!$D318, products!$A:$A, 0), MATCH(ORDERS!I$1, products!$A$1:$G$1, 0))</f>
        <v>Exc</v>
      </c>
      <c r="J318" t="str">
        <f>INDEX(products!$A:$G, MATCH(ORDERS!$D318, products!$A:$A, 0), MATCH(ORDERS!J$1, products!$A$1:$G$1, 0))</f>
        <v>L</v>
      </c>
      <c r="K318" s="6">
        <f>INDEX(products!$A:$G, MATCH(ORDERS!$D318, products!$A:$A, 0), MATCH(ORDERS!K$1, products!$A$1:$G$1, 0))</f>
        <v>2.5</v>
      </c>
      <c r="L318" s="8">
        <f>INDEX(products!$A:$G, MATCH(ORDERS!$D318, products!$A:$A, 0), MATCH(ORDERS!L$1, products!$A$1:$G$1, 0))</f>
        <v>34.154999999999994</v>
      </c>
      <c r="M318" s="8">
        <f t="shared" si="4"/>
        <v>204.92999999999995</v>
      </c>
      <c r="N318" t="str" cm="1">
        <f t="array" ref="N318">_xlfn.IFS(I318="Rob", "Robusta", I318="Exc", "Excelsa", I318="Ara", "Arabica", I318="Lib", "Liberica")</f>
        <v>Excelsa</v>
      </c>
      <c r="O318" t="str" cm="1">
        <f t="array" ref="O318">_xlfn.IFS(J318="M", "Medium", J318="L", "Light", J318="D", "Dark")</f>
        <v>Light</v>
      </c>
    </row>
    <row r="319" spans="1:15" x14ac:dyDescent="0.3">
      <c r="A319" s="2" t="s">
        <v>2279</v>
      </c>
      <c r="B319" s="5">
        <v>43526</v>
      </c>
      <c r="C319" s="2" t="s">
        <v>2280</v>
      </c>
      <c r="D319" t="s">
        <v>6144</v>
      </c>
      <c r="E319" s="2">
        <v>3</v>
      </c>
      <c r="F319" s="2" t="str">
        <f>_xlfn.XLOOKUP(C319, customers!$A:$A, customers!$B:$B, 0)</f>
        <v>Selma McMillian</v>
      </c>
      <c r="G319" s="2" t="str">
        <f>IF(_xlfn.XLOOKUP(C319, customers!$A:$A, customers!$C:$C, "")="", "", _xlfn.XLOOKUP(C319, customers!$A:$A, customers!$C:$C, ""))</f>
        <v>smcmillian8t@csmonitor.com</v>
      </c>
      <c r="H319" s="2" t="str">
        <f>_xlfn.XLOOKUP(C319, customers!$A:$A, customers!$G:$G, 0)</f>
        <v>United States</v>
      </c>
      <c r="I319" t="str">
        <f>INDEX(products!$A:$G, MATCH(ORDERS!$D319, products!$A:$A, 0), MATCH(ORDERS!I$1, products!$A$1:$G$1, 0))</f>
        <v>Exc</v>
      </c>
      <c r="J319" t="str">
        <f>INDEX(products!$A:$G, MATCH(ORDERS!$D319, products!$A:$A, 0), MATCH(ORDERS!J$1, products!$A$1:$G$1, 0))</f>
        <v>D</v>
      </c>
      <c r="K319" s="6">
        <f>INDEX(products!$A:$G, MATCH(ORDERS!$D319, products!$A:$A, 0), MATCH(ORDERS!K$1, products!$A$1:$G$1, 0))</f>
        <v>0.5</v>
      </c>
      <c r="L319" s="8">
        <f>INDEX(products!$A:$G, MATCH(ORDERS!$D319, products!$A:$A, 0), MATCH(ORDERS!L$1, products!$A$1:$G$1, 0))</f>
        <v>7.29</v>
      </c>
      <c r="M319" s="8">
        <f t="shared" si="4"/>
        <v>21.87</v>
      </c>
      <c r="N319" t="str" cm="1">
        <f t="array" ref="N319">_xlfn.IFS(I319="Rob", "Robusta", I319="Exc", "Excelsa", I319="Ara", "Arabica", I319="Lib", "Liberica")</f>
        <v>Excelsa</v>
      </c>
      <c r="O319" t="str" cm="1">
        <f t="array" ref="O319">_xlfn.IFS(J319="M", "Medium", J319="L", "Light", J319="D", "Dark")</f>
        <v>Dark</v>
      </c>
    </row>
    <row r="320" spans="1:15" x14ac:dyDescent="0.3">
      <c r="A320" s="2" t="s">
        <v>2285</v>
      </c>
      <c r="B320" s="5">
        <v>44563</v>
      </c>
      <c r="C320" s="2" t="s">
        <v>2286</v>
      </c>
      <c r="D320" t="s">
        <v>6175</v>
      </c>
      <c r="E320" s="2">
        <v>2</v>
      </c>
      <c r="F320" s="2" t="str">
        <f>_xlfn.XLOOKUP(C320, customers!$A:$A, customers!$B:$B, 0)</f>
        <v>Tess Bennison</v>
      </c>
      <c r="G320" s="2" t="str">
        <f>IF(_xlfn.XLOOKUP(C320, customers!$A:$A, customers!$C:$C, "")="", "", _xlfn.XLOOKUP(C320, customers!$A:$A, customers!$C:$C, ""))</f>
        <v>tbennison8u@google.cn</v>
      </c>
      <c r="H320" s="2" t="str">
        <f>_xlfn.XLOOKUP(C320, customers!$A:$A, customers!$G:$G, 0)</f>
        <v>United States</v>
      </c>
      <c r="I320" t="str">
        <f>INDEX(products!$A:$G, MATCH(ORDERS!$D320, products!$A:$A, 0), MATCH(ORDERS!I$1, products!$A$1:$G$1, 0))</f>
        <v>Ara</v>
      </c>
      <c r="J320" t="str">
        <f>INDEX(products!$A:$G, MATCH(ORDERS!$D320, products!$A:$A, 0), MATCH(ORDERS!J$1, products!$A$1:$G$1, 0))</f>
        <v>M</v>
      </c>
      <c r="K320" s="6">
        <f>INDEX(products!$A:$G, MATCH(ORDERS!$D320, products!$A:$A, 0), MATCH(ORDERS!K$1, products!$A$1:$G$1, 0))</f>
        <v>2.5</v>
      </c>
      <c r="L320" s="8">
        <f>INDEX(products!$A:$G, MATCH(ORDERS!$D320, products!$A:$A, 0), MATCH(ORDERS!L$1, products!$A$1:$G$1, 0))</f>
        <v>25.874999999999996</v>
      </c>
      <c r="M320" s="8">
        <f t="shared" si="4"/>
        <v>51.749999999999993</v>
      </c>
      <c r="N320" t="str" cm="1">
        <f t="array" ref="N320">_xlfn.IFS(I320="Rob", "Robusta", I320="Exc", "Excelsa", I320="Ara", "Arabica", I320="Lib", "Liberica")</f>
        <v>Arabica</v>
      </c>
      <c r="O320" t="str" cm="1">
        <f t="array" ref="O320">_xlfn.IFS(J320="M", "Medium", J320="L", "Light", J320="D", "Dark")</f>
        <v>Medium</v>
      </c>
    </row>
    <row r="321" spans="1:15" x14ac:dyDescent="0.3">
      <c r="A321" s="2" t="s">
        <v>2291</v>
      </c>
      <c r="B321" s="5">
        <v>43676</v>
      </c>
      <c r="C321" s="2" t="s">
        <v>2292</v>
      </c>
      <c r="D321" t="s">
        <v>6156</v>
      </c>
      <c r="E321" s="2">
        <v>2</v>
      </c>
      <c r="F321" s="2" t="str">
        <f>_xlfn.XLOOKUP(C321, customers!$A:$A, customers!$B:$B, 0)</f>
        <v>Gabie Tweed</v>
      </c>
      <c r="G321" s="2" t="str">
        <f>IF(_xlfn.XLOOKUP(C321, customers!$A:$A, customers!$C:$C, "")="", "", _xlfn.XLOOKUP(C321, customers!$A:$A, customers!$C:$C, ""))</f>
        <v>gtweed8v@yolasite.com</v>
      </c>
      <c r="H321" s="2" t="str">
        <f>_xlfn.XLOOKUP(C321, customers!$A:$A, customers!$G:$G, 0)</f>
        <v>United States</v>
      </c>
      <c r="I321" t="str">
        <f>INDEX(products!$A:$G, MATCH(ORDERS!$D321, products!$A:$A, 0), MATCH(ORDERS!I$1, products!$A$1:$G$1, 0))</f>
        <v>Exc</v>
      </c>
      <c r="J321" t="str">
        <f>INDEX(products!$A:$G, MATCH(ORDERS!$D321, products!$A:$A, 0), MATCH(ORDERS!J$1, products!$A$1:$G$1, 0))</f>
        <v>M</v>
      </c>
      <c r="K321" s="6">
        <f>INDEX(products!$A:$G, MATCH(ORDERS!$D321, products!$A:$A, 0), MATCH(ORDERS!K$1, products!$A$1:$G$1, 0))</f>
        <v>0.2</v>
      </c>
      <c r="L321" s="8">
        <f>INDEX(products!$A:$G, MATCH(ORDERS!$D321, products!$A:$A, 0), MATCH(ORDERS!L$1, products!$A$1:$G$1, 0))</f>
        <v>4.125</v>
      </c>
      <c r="M321" s="8">
        <f t="shared" si="4"/>
        <v>8.25</v>
      </c>
      <c r="N321" t="str" cm="1">
        <f t="array" ref="N321">_xlfn.IFS(I321="Rob", "Robusta", I321="Exc", "Excelsa", I321="Ara", "Arabica", I321="Lib", "Liberica")</f>
        <v>Excelsa</v>
      </c>
      <c r="O321" t="str" cm="1">
        <f t="array" ref="O321">_xlfn.IFS(J321="M", "Medium", J321="L", "Light", J321="D", "Dark")</f>
        <v>Medium</v>
      </c>
    </row>
    <row r="322" spans="1:15" x14ac:dyDescent="0.3">
      <c r="A322" s="2" t="s">
        <v>2291</v>
      </c>
      <c r="B322" s="5">
        <v>43676</v>
      </c>
      <c r="C322" s="2" t="s">
        <v>2292</v>
      </c>
      <c r="D322" t="s">
        <v>6167</v>
      </c>
      <c r="E322" s="2">
        <v>5</v>
      </c>
      <c r="F322" s="2" t="str">
        <f>_xlfn.XLOOKUP(C322, customers!$A:$A, customers!$B:$B, 0)</f>
        <v>Gabie Tweed</v>
      </c>
      <c r="G322" s="2" t="str">
        <f>IF(_xlfn.XLOOKUP(C322, customers!$A:$A, customers!$C:$C, "")="", "", _xlfn.XLOOKUP(C322, customers!$A:$A, customers!$C:$C, ""))</f>
        <v>gtweed8v@yolasite.com</v>
      </c>
      <c r="H322" s="2" t="str">
        <f>_xlfn.XLOOKUP(C322, customers!$A:$A, customers!$G:$G, 0)</f>
        <v>United States</v>
      </c>
      <c r="I322" t="str">
        <f>INDEX(products!$A:$G, MATCH(ORDERS!$D322, products!$A:$A, 0), MATCH(ORDERS!I$1, products!$A$1:$G$1, 0))</f>
        <v>Ara</v>
      </c>
      <c r="J322" t="str">
        <f>INDEX(products!$A:$G, MATCH(ORDERS!$D322, products!$A:$A, 0), MATCH(ORDERS!J$1, products!$A$1:$G$1, 0))</f>
        <v>L</v>
      </c>
      <c r="K322" s="6">
        <f>INDEX(products!$A:$G, MATCH(ORDERS!$D322, products!$A:$A, 0), MATCH(ORDERS!K$1, products!$A$1:$G$1, 0))</f>
        <v>0.2</v>
      </c>
      <c r="L322" s="8">
        <f>INDEX(products!$A:$G, MATCH(ORDERS!$D322, products!$A:$A, 0), MATCH(ORDERS!L$1, products!$A$1:$G$1, 0))</f>
        <v>3.8849999999999998</v>
      </c>
      <c r="M322" s="8">
        <f t="shared" si="4"/>
        <v>19.424999999999997</v>
      </c>
      <c r="N322" t="str" cm="1">
        <f t="array" ref="N322">_xlfn.IFS(I322="Rob", "Robusta", I322="Exc", "Excelsa", I322="Ara", "Arabica", I322="Lib", "Liberica")</f>
        <v>Arabica</v>
      </c>
      <c r="O322" t="str" cm="1">
        <f t="array" ref="O322">_xlfn.IFS(J322="M", "Medium", J322="L", "Light", J322="D", "Dark")</f>
        <v>Light</v>
      </c>
    </row>
    <row r="323" spans="1:15" x14ac:dyDescent="0.3">
      <c r="A323" s="2" t="s">
        <v>2301</v>
      </c>
      <c r="B323" s="5">
        <v>44170</v>
      </c>
      <c r="C323" s="2" t="s">
        <v>2302</v>
      </c>
      <c r="D323" t="s">
        <v>6152</v>
      </c>
      <c r="E323" s="2">
        <v>6</v>
      </c>
      <c r="F323" s="2" t="str">
        <f>_xlfn.XLOOKUP(C323, customers!$A:$A, customers!$B:$B, 0)</f>
        <v>Gaile Goggin</v>
      </c>
      <c r="G323" s="2" t="str">
        <f>IF(_xlfn.XLOOKUP(C323, customers!$A:$A, customers!$C:$C, "")="", "", _xlfn.XLOOKUP(C323, customers!$A:$A, customers!$C:$C, ""))</f>
        <v>ggoggin8x@wix.com</v>
      </c>
      <c r="H323" s="2" t="str">
        <f>_xlfn.XLOOKUP(C323, customers!$A:$A, customers!$G:$G, 0)</f>
        <v>Ireland</v>
      </c>
      <c r="I323" t="str">
        <f>INDEX(products!$A:$G, MATCH(ORDERS!$D323, products!$A:$A, 0), MATCH(ORDERS!I$1, products!$A$1:$G$1, 0))</f>
        <v>Ara</v>
      </c>
      <c r="J323" t="str">
        <f>INDEX(products!$A:$G, MATCH(ORDERS!$D323, products!$A:$A, 0), MATCH(ORDERS!J$1, products!$A$1:$G$1, 0))</f>
        <v>M</v>
      </c>
      <c r="K323" s="6">
        <f>INDEX(products!$A:$G, MATCH(ORDERS!$D323, products!$A:$A, 0), MATCH(ORDERS!K$1, products!$A$1:$G$1, 0))</f>
        <v>0.2</v>
      </c>
      <c r="L323" s="8">
        <f>INDEX(products!$A:$G, MATCH(ORDERS!$D323, products!$A:$A, 0), MATCH(ORDERS!L$1, products!$A$1:$G$1, 0))</f>
        <v>3.375</v>
      </c>
      <c r="M323" s="8">
        <f t="shared" ref="M323:M386" si="5">L323*E323</f>
        <v>20.25</v>
      </c>
      <c r="N323" t="str" cm="1">
        <f t="array" ref="N323">_xlfn.IFS(I323="Rob", "Robusta", I323="Exc", "Excelsa", I323="Ara", "Arabica", I323="Lib", "Liberica")</f>
        <v>Arabica</v>
      </c>
      <c r="O323" t="str" cm="1">
        <f t="array" ref="O323">_xlfn.IFS(J323="M", "Medium", J323="L", "Light", J323="D", "Dark")</f>
        <v>Medium</v>
      </c>
    </row>
    <row r="324" spans="1:15" x14ac:dyDescent="0.3">
      <c r="A324" s="2" t="s">
        <v>2307</v>
      </c>
      <c r="B324" s="5">
        <v>44182</v>
      </c>
      <c r="C324" s="2" t="s">
        <v>2308</v>
      </c>
      <c r="D324" t="s">
        <v>6169</v>
      </c>
      <c r="E324" s="2">
        <v>3</v>
      </c>
      <c r="F324" s="2" t="str">
        <f>_xlfn.XLOOKUP(C324, customers!$A:$A, customers!$B:$B, 0)</f>
        <v>Skylar Jeyness</v>
      </c>
      <c r="G324" s="2" t="str">
        <f>IF(_xlfn.XLOOKUP(C324, customers!$A:$A, customers!$C:$C, "")="", "", _xlfn.XLOOKUP(C324, customers!$A:$A, customers!$C:$C, ""))</f>
        <v>sjeyness8y@biglobe.ne.jp</v>
      </c>
      <c r="H324" s="2" t="str">
        <f>_xlfn.XLOOKUP(C324, customers!$A:$A, customers!$G:$G, 0)</f>
        <v>Ireland</v>
      </c>
      <c r="I324" t="str">
        <f>INDEX(products!$A:$G, MATCH(ORDERS!$D324, products!$A:$A, 0), MATCH(ORDERS!I$1, products!$A$1:$G$1, 0))</f>
        <v>Lib</v>
      </c>
      <c r="J324" t="str">
        <f>INDEX(products!$A:$G, MATCH(ORDERS!$D324, products!$A:$A, 0), MATCH(ORDERS!J$1, products!$A$1:$G$1, 0))</f>
        <v>D</v>
      </c>
      <c r="K324" s="6">
        <f>INDEX(products!$A:$G, MATCH(ORDERS!$D324, products!$A:$A, 0), MATCH(ORDERS!K$1, products!$A$1:$G$1, 0))</f>
        <v>0.5</v>
      </c>
      <c r="L324" s="8">
        <f>INDEX(products!$A:$G, MATCH(ORDERS!$D324, products!$A:$A, 0), MATCH(ORDERS!L$1, products!$A$1:$G$1, 0))</f>
        <v>7.77</v>
      </c>
      <c r="M324" s="8">
        <f t="shared" si="5"/>
        <v>23.31</v>
      </c>
      <c r="N324" t="str" cm="1">
        <f t="array" ref="N324">_xlfn.IFS(I324="Rob", "Robusta", I324="Exc", "Excelsa", I324="Ara", "Arabica", I324="Lib", "Liberica")</f>
        <v>Liberica</v>
      </c>
      <c r="O324" t="str" cm="1">
        <f t="array" ref="O324">_xlfn.IFS(J324="M", "Medium", J324="L", "Light", J324="D", "Dark")</f>
        <v>Dark</v>
      </c>
    </row>
    <row r="325" spans="1:15" x14ac:dyDescent="0.3">
      <c r="A325" s="2" t="s">
        <v>2313</v>
      </c>
      <c r="B325" s="5">
        <v>44373</v>
      </c>
      <c r="C325" s="2" t="s">
        <v>2314</v>
      </c>
      <c r="D325" t="s">
        <v>6153</v>
      </c>
      <c r="E325" s="2">
        <v>5</v>
      </c>
      <c r="F325" s="2" t="str">
        <f>_xlfn.XLOOKUP(C325, customers!$A:$A, customers!$B:$B, 0)</f>
        <v>Donica Bonhome</v>
      </c>
      <c r="G325" s="2" t="str">
        <f>IF(_xlfn.XLOOKUP(C325, customers!$A:$A, customers!$C:$C, "")="", "", _xlfn.XLOOKUP(C325, customers!$A:$A, customers!$C:$C, ""))</f>
        <v>dbonhome8z@shinystat.com</v>
      </c>
      <c r="H325" s="2" t="str">
        <f>_xlfn.XLOOKUP(C325, customers!$A:$A, customers!$G:$G, 0)</f>
        <v>United States</v>
      </c>
      <c r="I325" t="str">
        <f>INDEX(products!$A:$G, MATCH(ORDERS!$D325, products!$A:$A, 0), MATCH(ORDERS!I$1, products!$A$1:$G$1, 0))</f>
        <v>Exc</v>
      </c>
      <c r="J325" t="str">
        <f>INDEX(products!$A:$G, MATCH(ORDERS!$D325, products!$A:$A, 0), MATCH(ORDERS!J$1, products!$A$1:$G$1, 0))</f>
        <v>D</v>
      </c>
      <c r="K325" s="6">
        <f>INDEX(products!$A:$G, MATCH(ORDERS!$D325, products!$A:$A, 0), MATCH(ORDERS!K$1, products!$A$1:$G$1, 0))</f>
        <v>0.2</v>
      </c>
      <c r="L325" s="8">
        <f>INDEX(products!$A:$G, MATCH(ORDERS!$D325, products!$A:$A, 0), MATCH(ORDERS!L$1, products!$A$1:$G$1, 0))</f>
        <v>3.645</v>
      </c>
      <c r="M325" s="8">
        <f t="shared" si="5"/>
        <v>18.225000000000001</v>
      </c>
      <c r="N325" t="str" cm="1">
        <f t="array" ref="N325">_xlfn.IFS(I325="Rob", "Robusta", I325="Exc", "Excelsa", I325="Ara", "Arabica", I325="Lib", "Liberica")</f>
        <v>Excelsa</v>
      </c>
      <c r="O325" t="str" cm="1">
        <f t="array" ref="O325">_xlfn.IFS(J325="M", "Medium", J325="L", "Light", J325="D", "Dark")</f>
        <v>Dark</v>
      </c>
    </row>
    <row r="326" spans="1:15" x14ac:dyDescent="0.3">
      <c r="A326" s="2" t="s">
        <v>2319</v>
      </c>
      <c r="B326" s="5">
        <v>43666</v>
      </c>
      <c r="C326" s="2" t="s">
        <v>2320</v>
      </c>
      <c r="D326" t="s">
        <v>6141</v>
      </c>
      <c r="E326" s="2">
        <v>1</v>
      </c>
      <c r="F326" s="2" t="str">
        <f>_xlfn.XLOOKUP(C326, customers!$A:$A, customers!$B:$B, 0)</f>
        <v>Diena Peetermann</v>
      </c>
      <c r="G326" s="2" t="str">
        <f>IF(_xlfn.XLOOKUP(C326, customers!$A:$A, customers!$C:$C, "")="", "", _xlfn.XLOOKUP(C326, customers!$A:$A, customers!$C:$C, ""))</f>
        <v/>
      </c>
      <c r="H326" s="2" t="str">
        <f>_xlfn.XLOOKUP(C326, customers!$A:$A, customers!$G:$G, 0)</f>
        <v>United States</v>
      </c>
      <c r="I326" t="str">
        <f>INDEX(products!$A:$G, MATCH(ORDERS!$D326, products!$A:$A, 0), MATCH(ORDERS!I$1, products!$A$1:$G$1, 0))</f>
        <v>Exc</v>
      </c>
      <c r="J326" t="str">
        <f>INDEX(products!$A:$G, MATCH(ORDERS!$D326, products!$A:$A, 0), MATCH(ORDERS!J$1, products!$A$1:$G$1, 0))</f>
        <v>M</v>
      </c>
      <c r="K326" s="6">
        <f>INDEX(products!$A:$G, MATCH(ORDERS!$D326, products!$A:$A, 0), MATCH(ORDERS!K$1, products!$A$1:$G$1, 0))</f>
        <v>1</v>
      </c>
      <c r="L326" s="8">
        <f>INDEX(products!$A:$G, MATCH(ORDERS!$D326, products!$A:$A, 0), MATCH(ORDERS!L$1, products!$A$1:$G$1, 0))</f>
        <v>13.75</v>
      </c>
      <c r="M326" s="8">
        <f t="shared" si="5"/>
        <v>13.75</v>
      </c>
      <c r="N326" t="str" cm="1">
        <f t="array" ref="N326">_xlfn.IFS(I326="Rob", "Robusta", I326="Exc", "Excelsa", I326="Ara", "Arabica", I326="Lib", "Liberica")</f>
        <v>Excelsa</v>
      </c>
      <c r="O326" t="str" cm="1">
        <f t="array" ref="O326">_xlfn.IFS(J326="M", "Medium", J326="L", "Light", J326="D", "Dark")</f>
        <v>Medium</v>
      </c>
    </row>
    <row r="327" spans="1:15" x14ac:dyDescent="0.3">
      <c r="A327" s="2" t="s">
        <v>2324</v>
      </c>
      <c r="B327" s="5">
        <v>44756</v>
      </c>
      <c r="C327" s="2" t="s">
        <v>2325</v>
      </c>
      <c r="D327" t="s">
        <v>6182</v>
      </c>
      <c r="E327" s="2">
        <v>1</v>
      </c>
      <c r="F327" s="2" t="str">
        <f>_xlfn.XLOOKUP(C327, customers!$A:$A, customers!$B:$B, 0)</f>
        <v>Trina Le Sarr</v>
      </c>
      <c r="G327" s="2" t="str">
        <f>IF(_xlfn.XLOOKUP(C327, customers!$A:$A, customers!$C:$C, "")="", "", _xlfn.XLOOKUP(C327, customers!$A:$A, customers!$C:$C, ""))</f>
        <v>tle91@epa.gov</v>
      </c>
      <c r="H327" s="2" t="str">
        <f>_xlfn.XLOOKUP(C327, customers!$A:$A, customers!$G:$G, 0)</f>
        <v>United States</v>
      </c>
      <c r="I327" t="str">
        <f>INDEX(products!$A:$G, MATCH(ORDERS!$D327, products!$A:$A, 0), MATCH(ORDERS!I$1, products!$A$1:$G$1, 0))</f>
        <v>Ara</v>
      </c>
      <c r="J327" t="str">
        <f>INDEX(products!$A:$G, MATCH(ORDERS!$D327, products!$A:$A, 0), MATCH(ORDERS!J$1, products!$A$1:$G$1, 0))</f>
        <v>L</v>
      </c>
      <c r="K327" s="6">
        <f>INDEX(products!$A:$G, MATCH(ORDERS!$D327, products!$A:$A, 0), MATCH(ORDERS!K$1, products!$A$1:$G$1, 0))</f>
        <v>2.5</v>
      </c>
      <c r="L327" s="8">
        <f>INDEX(products!$A:$G, MATCH(ORDERS!$D327, products!$A:$A, 0), MATCH(ORDERS!L$1, products!$A$1:$G$1, 0))</f>
        <v>29.784999999999997</v>
      </c>
      <c r="M327" s="8">
        <f t="shared" si="5"/>
        <v>29.784999999999997</v>
      </c>
      <c r="N327" t="str" cm="1">
        <f t="array" ref="N327">_xlfn.IFS(I327="Rob", "Robusta", I327="Exc", "Excelsa", I327="Ara", "Arabica", I327="Lib", "Liberica")</f>
        <v>Arabica</v>
      </c>
      <c r="O327" t="str" cm="1">
        <f t="array" ref="O327">_xlfn.IFS(J327="M", "Medium", J327="L", "Light", J327="D", "Dark")</f>
        <v>Light</v>
      </c>
    </row>
    <row r="328" spans="1:15" x14ac:dyDescent="0.3">
      <c r="A328" s="2" t="s">
        <v>2330</v>
      </c>
      <c r="B328" s="5">
        <v>44057</v>
      </c>
      <c r="C328" s="2" t="s">
        <v>2331</v>
      </c>
      <c r="D328" t="s">
        <v>6177</v>
      </c>
      <c r="E328" s="2">
        <v>5</v>
      </c>
      <c r="F328" s="2" t="str">
        <f>_xlfn.XLOOKUP(C328, customers!$A:$A, customers!$B:$B, 0)</f>
        <v>Flynn Antony</v>
      </c>
      <c r="G328" s="2" t="str">
        <f>IF(_xlfn.XLOOKUP(C328, customers!$A:$A, customers!$C:$C, "")="", "", _xlfn.XLOOKUP(C328, customers!$A:$A, customers!$C:$C, ""))</f>
        <v/>
      </c>
      <c r="H328" s="2" t="str">
        <f>_xlfn.XLOOKUP(C328, customers!$A:$A, customers!$G:$G, 0)</f>
        <v>United States</v>
      </c>
      <c r="I328" t="str">
        <f>INDEX(products!$A:$G, MATCH(ORDERS!$D328, products!$A:$A, 0), MATCH(ORDERS!I$1, products!$A$1:$G$1, 0))</f>
        <v>Rob</v>
      </c>
      <c r="J328" t="str">
        <f>INDEX(products!$A:$G, MATCH(ORDERS!$D328, products!$A:$A, 0), MATCH(ORDERS!J$1, products!$A$1:$G$1, 0))</f>
        <v>D</v>
      </c>
      <c r="K328" s="6">
        <f>INDEX(products!$A:$G, MATCH(ORDERS!$D328, products!$A:$A, 0), MATCH(ORDERS!K$1, products!$A$1:$G$1, 0))</f>
        <v>1</v>
      </c>
      <c r="L328" s="8">
        <f>INDEX(products!$A:$G, MATCH(ORDERS!$D328, products!$A:$A, 0), MATCH(ORDERS!L$1, products!$A$1:$G$1, 0))</f>
        <v>8.9499999999999993</v>
      </c>
      <c r="M328" s="8">
        <f t="shared" si="5"/>
        <v>44.75</v>
      </c>
      <c r="N328" t="str" cm="1">
        <f t="array" ref="N328">_xlfn.IFS(I328="Rob", "Robusta", I328="Exc", "Excelsa", I328="Ara", "Arabica", I328="Lib", "Liberica")</f>
        <v>Robusta</v>
      </c>
      <c r="O328" t="str" cm="1">
        <f t="array" ref="O328">_xlfn.IFS(J328="M", "Medium", J328="L", "Light", J328="D", "Dark")</f>
        <v>Dark</v>
      </c>
    </row>
    <row r="329" spans="1:15" x14ac:dyDescent="0.3">
      <c r="A329" s="2" t="s">
        <v>2335</v>
      </c>
      <c r="B329" s="5">
        <v>43579</v>
      </c>
      <c r="C329" s="2" t="s">
        <v>2336</v>
      </c>
      <c r="D329" t="s">
        <v>6177</v>
      </c>
      <c r="E329" s="2">
        <v>5</v>
      </c>
      <c r="F329" s="2" t="str">
        <f>_xlfn.XLOOKUP(C329, customers!$A:$A, customers!$B:$B, 0)</f>
        <v>Baudoin Alldridge</v>
      </c>
      <c r="G329" s="2" t="str">
        <f>IF(_xlfn.XLOOKUP(C329, customers!$A:$A, customers!$C:$C, "")="", "", _xlfn.XLOOKUP(C329, customers!$A:$A, customers!$C:$C, ""))</f>
        <v>balldridge93@yandex.ru</v>
      </c>
      <c r="H329" s="2" t="str">
        <f>_xlfn.XLOOKUP(C329, customers!$A:$A, customers!$G:$G, 0)</f>
        <v>United States</v>
      </c>
      <c r="I329" t="str">
        <f>INDEX(products!$A:$G, MATCH(ORDERS!$D329, products!$A:$A, 0), MATCH(ORDERS!I$1, products!$A$1:$G$1, 0))</f>
        <v>Rob</v>
      </c>
      <c r="J329" t="str">
        <f>INDEX(products!$A:$G, MATCH(ORDERS!$D329, products!$A:$A, 0), MATCH(ORDERS!J$1, products!$A$1:$G$1, 0))</f>
        <v>D</v>
      </c>
      <c r="K329" s="6">
        <f>INDEX(products!$A:$G, MATCH(ORDERS!$D329, products!$A:$A, 0), MATCH(ORDERS!K$1, products!$A$1:$G$1, 0))</f>
        <v>1</v>
      </c>
      <c r="L329" s="8">
        <f>INDEX(products!$A:$G, MATCH(ORDERS!$D329, products!$A:$A, 0), MATCH(ORDERS!L$1, products!$A$1:$G$1, 0))</f>
        <v>8.9499999999999993</v>
      </c>
      <c r="M329" s="8">
        <f t="shared" si="5"/>
        <v>44.75</v>
      </c>
      <c r="N329" t="str" cm="1">
        <f t="array" ref="N329">_xlfn.IFS(I329="Rob", "Robusta", I329="Exc", "Excelsa", I329="Ara", "Arabica", I329="Lib", "Liberica")</f>
        <v>Robusta</v>
      </c>
      <c r="O329" t="str" cm="1">
        <f t="array" ref="O329">_xlfn.IFS(J329="M", "Medium", J329="L", "Light", J329="D", "Dark")</f>
        <v>Dark</v>
      </c>
    </row>
    <row r="330" spans="1:15" x14ac:dyDescent="0.3">
      <c r="A330" s="2" t="s">
        <v>2341</v>
      </c>
      <c r="B330" s="5">
        <v>43620</v>
      </c>
      <c r="C330" s="2" t="s">
        <v>2342</v>
      </c>
      <c r="D330" t="s">
        <v>6161</v>
      </c>
      <c r="E330" s="2">
        <v>4</v>
      </c>
      <c r="F330" s="2" t="str">
        <f>_xlfn.XLOOKUP(C330, customers!$A:$A, customers!$B:$B, 0)</f>
        <v>Homer Dulany</v>
      </c>
      <c r="G330" s="2" t="str">
        <f>IF(_xlfn.XLOOKUP(C330, customers!$A:$A, customers!$C:$C, "")="", "", _xlfn.XLOOKUP(C330, customers!$A:$A, customers!$C:$C, ""))</f>
        <v/>
      </c>
      <c r="H330" s="2" t="str">
        <f>_xlfn.XLOOKUP(C330, customers!$A:$A, customers!$G:$G, 0)</f>
        <v>United States</v>
      </c>
      <c r="I330" t="str">
        <f>INDEX(products!$A:$G, MATCH(ORDERS!$D330, products!$A:$A, 0), MATCH(ORDERS!I$1, products!$A$1:$G$1, 0))</f>
        <v>Lib</v>
      </c>
      <c r="J330" t="str">
        <f>INDEX(products!$A:$G, MATCH(ORDERS!$D330, products!$A:$A, 0), MATCH(ORDERS!J$1, products!$A$1:$G$1, 0))</f>
        <v>L</v>
      </c>
      <c r="K330" s="6">
        <f>INDEX(products!$A:$G, MATCH(ORDERS!$D330, products!$A:$A, 0), MATCH(ORDERS!K$1, products!$A$1:$G$1, 0))</f>
        <v>0.5</v>
      </c>
      <c r="L330" s="8">
        <f>INDEX(products!$A:$G, MATCH(ORDERS!$D330, products!$A:$A, 0), MATCH(ORDERS!L$1, products!$A$1:$G$1, 0))</f>
        <v>9.51</v>
      </c>
      <c r="M330" s="8">
        <f t="shared" si="5"/>
        <v>38.04</v>
      </c>
      <c r="N330" t="str" cm="1">
        <f t="array" ref="N330">_xlfn.IFS(I330="Rob", "Robusta", I330="Exc", "Excelsa", I330="Ara", "Arabica", I330="Lib", "Liberica")</f>
        <v>Liberica</v>
      </c>
      <c r="O330" t="str" cm="1">
        <f t="array" ref="O330">_xlfn.IFS(J330="M", "Medium", J330="L", "Light", J330="D", "Dark")</f>
        <v>Light</v>
      </c>
    </row>
    <row r="331" spans="1:15" x14ac:dyDescent="0.3">
      <c r="A331" s="2" t="s">
        <v>2346</v>
      </c>
      <c r="B331" s="5">
        <v>44781</v>
      </c>
      <c r="C331" s="2" t="s">
        <v>2347</v>
      </c>
      <c r="D331" t="s">
        <v>6172</v>
      </c>
      <c r="E331" s="2">
        <v>4</v>
      </c>
      <c r="F331" s="2" t="str">
        <f>_xlfn.XLOOKUP(C331, customers!$A:$A, customers!$B:$B, 0)</f>
        <v>Lisa Goodger</v>
      </c>
      <c r="G331" s="2" t="str">
        <f>IF(_xlfn.XLOOKUP(C331, customers!$A:$A, customers!$C:$C, "")="", "", _xlfn.XLOOKUP(C331, customers!$A:$A, customers!$C:$C, ""))</f>
        <v>lgoodger95@guardian.co.uk</v>
      </c>
      <c r="H331" s="2" t="str">
        <f>_xlfn.XLOOKUP(C331, customers!$A:$A, customers!$G:$G, 0)</f>
        <v>United States</v>
      </c>
      <c r="I331" t="str">
        <f>INDEX(products!$A:$G, MATCH(ORDERS!$D331, products!$A:$A, 0), MATCH(ORDERS!I$1, products!$A$1:$G$1, 0))</f>
        <v>Rob</v>
      </c>
      <c r="J331" t="str">
        <f>INDEX(products!$A:$G, MATCH(ORDERS!$D331, products!$A:$A, 0), MATCH(ORDERS!J$1, products!$A$1:$G$1, 0))</f>
        <v>D</v>
      </c>
      <c r="K331" s="6">
        <f>INDEX(products!$A:$G, MATCH(ORDERS!$D331, products!$A:$A, 0), MATCH(ORDERS!K$1, products!$A$1:$G$1, 0))</f>
        <v>0.5</v>
      </c>
      <c r="L331" s="8">
        <f>INDEX(products!$A:$G, MATCH(ORDERS!$D331, products!$A:$A, 0), MATCH(ORDERS!L$1, products!$A$1:$G$1, 0))</f>
        <v>5.3699999999999992</v>
      </c>
      <c r="M331" s="8">
        <f t="shared" si="5"/>
        <v>21.479999999999997</v>
      </c>
      <c r="N331" t="str" cm="1">
        <f t="array" ref="N331">_xlfn.IFS(I331="Rob", "Robusta", I331="Exc", "Excelsa", I331="Ara", "Arabica", I331="Lib", "Liberica")</f>
        <v>Robusta</v>
      </c>
      <c r="O331" t="str" cm="1">
        <f t="array" ref="O331">_xlfn.IFS(J331="M", "Medium", J331="L", "Light", J331="D", "Dark")</f>
        <v>Dark</v>
      </c>
    </row>
    <row r="332" spans="1:15" x14ac:dyDescent="0.3">
      <c r="A332" s="2" t="s">
        <v>2351</v>
      </c>
      <c r="B332" s="5">
        <v>43782</v>
      </c>
      <c r="C332" s="2" t="s">
        <v>2280</v>
      </c>
      <c r="D332" t="s">
        <v>6172</v>
      </c>
      <c r="E332" s="2">
        <v>3</v>
      </c>
      <c r="F332" s="2" t="str">
        <f>_xlfn.XLOOKUP(C332, customers!$A:$A, customers!$B:$B, 0)</f>
        <v>Selma McMillian</v>
      </c>
      <c r="G332" s="2" t="str">
        <f>IF(_xlfn.XLOOKUP(C332, customers!$A:$A, customers!$C:$C, "")="", "", _xlfn.XLOOKUP(C332, customers!$A:$A, customers!$C:$C, ""))</f>
        <v>smcmillian8t@csmonitor.com</v>
      </c>
      <c r="H332" s="2" t="str">
        <f>_xlfn.XLOOKUP(C332, customers!$A:$A, customers!$G:$G, 0)</f>
        <v>United States</v>
      </c>
      <c r="I332" t="str">
        <f>INDEX(products!$A:$G, MATCH(ORDERS!$D332, products!$A:$A, 0), MATCH(ORDERS!I$1, products!$A$1:$G$1, 0))</f>
        <v>Rob</v>
      </c>
      <c r="J332" t="str">
        <f>INDEX(products!$A:$G, MATCH(ORDERS!$D332, products!$A:$A, 0), MATCH(ORDERS!J$1, products!$A$1:$G$1, 0))</f>
        <v>D</v>
      </c>
      <c r="K332" s="6">
        <f>INDEX(products!$A:$G, MATCH(ORDERS!$D332, products!$A:$A, 0), MATCH(ORDERS!K$1, products!$A$1:$G$1, 0))</f>
        <v>0.5</v>
      </c>
      <c r="L332" s="8">
        <f>INDEX(products!$A:$G, MATCH(ORDERS!$D332, products!$A:$A, 0), MATCH(ORDERS!L$1, products!$A$1:$G$1, 0))</f>
        <v>5.3699999999999992</v>
      </c>
      <c r="M332" s="8">
        <f t="shared" si="5"/>
        <v>16.11</v>
      </c>
      <c r="N332" t="str" cm="1">
        <f t="array" ref="N332">_xlfn.IFS(I332="Rob", "Robusta", I332="Exc", "Excelsa", I332="Ara", "Arabica", I332="Lib", "Liberica")</f>
        <v>Robusta</v>
      </c>
      <c r="O332" t="str" cm="1">
        <f t="array" ref="O332">_xlfn.IFS(J332="M", "Medium", J332="L", "Light", J332="D", "Dark")</f>
        <v>Dark</v>
      </c>
    </row>
    <row r="333" spans="1:15" x14ac:dyDescent="0.3">
      <c r="A333" s="2" t="s">
        <v>2357</v>
      </c>
      <c r="B333" s="5">
        <v>43989</v>
      </c>
      <c r="C333" s="2" t="s">
        <v>2358</v>
      </c>
      <c r="D333" t="s">
        <v>6151</v>
      </c>
      <c r="E333" s="2">
        <v>1</v>
      </c>
      <c r="F333" s="2" t="str">
        <f>_xlfn.XLOOKUP(C333, customers!$A:$A, customers!$B:$B, 0)</f>
        <v>Corine Drewett</v>
      </c>
      <c r="G333" s="2" t="str">
        <f>IF(_xlfn.XLOOKUP(C333, customers!$A:$A, customers!$C:$C, "")="", "", _xlfn.XLOOKUP(C333, customers!$A:$A, customers!$C:$C, ""))</f>
        <v>cdrewett97@wikipedia.org</v>
      </c>
      <c r="H333" s="2" t="str">
        <f>_xlfn.XLOOKUP(C333, customers!$A:$A, customers!$G:$G, 0)</f>
        <v>United States</v>
      </c>
      <c r="I333" t="str">
        <f>INDEX(products!$A:$G, MATCH(ORDERS!$D333, products!$A:$A, 0), MATCH(ORDERS!I$1, products!$A$1:$G$1, 0))</f>
        <v>Rob</v>
      </c>
      <c r="J333" t="str">
        <f>INDEX(products!$A:$G, MATCH(ORDERS!$D333, products!$A:$A, 0), MATCH(ORDERS!J$1, products!$A$1:$G$1, 0))</f>
        <v>M</v>
      </c>
      <c r="K333" s="6">
        <f>INDEX(products!$A:$G, MATCH(ORDERS!$D333, products!$A:$A, 0), MATCH(ORDERS!K$1, products!$A$1:$G$1, 0))</f>
        <v>2.5</v>
      </c>
      <c r="L333" s="8">
        <f>INDEX(products!$A:$G, MATCH(ORDERS!$D333, products!$A:$A, 0), MATCH(ORDERS!L$1, products!$A$1:$G$1, 0))</f>
        <v>22.884999999999998</v>
      </c>
      <c r="M333" s="8">
        <f t="shared" si="5"/>
        <v>22.884999999999998</v>
      </c>
      <c r="N333" t="str" cm="1">
        <f t="array" ref="N333">_xlfn.IFS(I333="Rob", "Robusta", I333="Exc", "Excelsa", I333="Ara", "Arabica", I333="Lib", "Liberica")</f>
        <v>Robusta</v>
      </c>
      <c r="O333" t="str" cm="1">
        <f t="array" ref="O333">_xlfn.IFS(J333="M", "Medium", J333="L", "Light", J333="D", "Dark")</f>
        <v>Medium</v>
      </c>
    </row>
    <row r="334" spans="1:15" x14ac:dyDescent="0.3">
      <c r="A334" s="2" t="s">
        <v>2363</v>
      </c>
      <c r="B334" s="5">
        <v>43689</v>
      </c>
      <c r="C334" s="2" t="s">
        <v>2364</v>
      </c>
      <c r="D334" t="s">
        <v>6158</v>
      </c>
      <c r="E334" s="2">
        <v>3</v>
      </c>
      <c r="F334" s="2" t="str">
        <f>_xlfn.XLOOKUP(C334, customers!$A:$A, customers!$B:$B, 0)</f>
        <v>Quinn Parsons</v>
      </c>
      <c r="G334" s="2" t="str">
        <f>IF(_xlfn.XLOOKUP(C334, customers!$A:$A, customers!$C:$C, "")="", "", _xlfn.XLOOKUP(C334, customers!$A:$A, customers!$C:$C, ""))</f>
        <v>qparsons98@blogtalkradio.com</v>
      </c>
      <c r="H334" s="2" t="str">
        <f>_xlfn.XLOOKUP(C334, customers!$A:$A, customers!$G:$G, 0)</f>
        <v>United States</v>
      </c>
      <c r="I334" t="str">
        <f>INDEX(products!$A:$G, MATCH(ORDERS!$D334, products!$A:$A, 0), MATCH(ORDERS!I$1, products!$A$1:$G$1, 0))</f>
        <v>Ara</v>
      </c>
      <c r="J334" t="str">
        <f>INDEX(products!$A:$G, MATCH(ORDERS!$D334, products!$A:$A, 0), MATCH(ORDERS!J$1, products!$A$1:$G$1, 0))</f>
        <v>D</v>
      </c>
      <c r="K334" s="6">
        <f>INDEX(products!$A:$G, MATCH(ORDERS!$D334, products!$A:$A, 0), MATCH(ORDERS!K$1, products!$A$1:$G$1, 0))</f>
        <v>0.5</v>
      </c>
      <c r="L334" s="8">
        <f>INDEX(products!$A:$G, MATCH(ORDERS!$D334, products!$A:$A, 0), MATCH(ORDERS!L$1, products!$A$1:$G$1, 0))</f>
        <v>5.97</v>
      </c>
      <c r="M334" s="8">
        <f t="shared" si="5"/>
        <v>17.91</v>
      </c>
      <c r="N334" t="str" cm="1">
        <f t="array" ref="N334">_xlfn.IFS(I334="Rob", "Robusta", I334="Exc", "Excelsa", I334="Ara", "Arabica", I334="Lib", "Liberica")</f>
        <v>Arabica</v>
      </c>
      <c r="O334" t="str" cm="1">
        <f t="array" ref="O334">_xlfn.IFS(J334="M", "Medium", J334="L", "Light", J334="D", "Dark")</f>
        <v>Dark</v>
      </c>
    </row>
    <row r="335" spans="1:15" x14ac:dyDescent="0.3">
      <c r="A335" s="2" t="s">
        <v>2369</v>
      </c>
      <c r="B335" s="5">
        <v>43712</v>
      </c>
      <c r="C335" s="2" t="s">
        <v>2370</v>
      </c>
      <c r="D335" t="s">
        <v>6146</v>
      </c>
      <c r="E335" s="2">
        <v>4</v>
      </c>
      <c r="F335" s="2" t="str">
        <f>_xlfn.XLOOKUP(C335, customers!$A:$A, customers!$B:$B, 0)</f>
        <v>Vivyan Ceely</v>
      </c>
      <c r="G335" s="2" t="str">
        <f>IF(_xlfn.XLOOKUP(C335, customers!$A:$A, customers!$C:$C, "")="", "", _xlfn.XLOOKUP(C335, customers!$A:$A, customers!$C:$C, ""))</f>
        <v>vceely99@auda.org.au</v>
      </c>
      <c r="H335" s="2" t="str">
        <f>_xlfn.XLOOKUP(C335, customers!$A:$A, customers!$G:$G, 0)</f>
        <v>United States</v>
      </c>
      <c r="I335" t="str">
        <f>INDEX(products!$A:$G, MATCH(ORDERS!$D335, products!$A:$A, 0), MATCH(ORDERS!I$1, products!$A$1:$G$1, 0))</f>
        <v>Rob</v>
      </c>
      <c r="J335" t="str">
        <f>INDEX(products!$A:$G, MATCH(ORDERS!$D335, products!$A:$A, 0), MATCH(ORDERS!J$1, products!$A$1:$G$1, 0))</f>
        <v>M</v>
      </c>
      <c r="K335" s="6">
        <f>INDEX(products!$A:$G, MATCH(ORDERS!$D335, products!$A:$A, 0), MATCH(ORDERS!K$1, products!$A$1:$G$1, 0))</f>
        <v>0.5</v>
      </c>
      <c r="L335" s="8">
        <f>INDEX(products!$A:$G, MATCH(ORDERS!$D335, products!$A:$A, 0), MATCH(ORDERS!L$1, products!$A$1:$G$1, 0))</f>
        <v>5.97</v>
      </c>
      <c r="M335" s="8">
        <f t="shared" si="5"/>
        <v>23.88</v>
      </c>
      <c r="N335" t="str" cm="1">
        <f t="array" ref="N335">_xlfn.IFS(I335="Rob", "Robusta", I335="Exc", "Excelsa", I335="Ara", "Arabica", I335="Lib", "Liberica")</f>
        <v>Robusta</v>
      </c>
      <c r="O335" t="str" cm="1">
        <f t="array" ref="O335">_xlfn.IFS(J335="M", "Medium", J335="L", "Light", J335="D", "Dark")</f>
        <v>Medium</v>
      </c>
    </row>
    <row r="336" spans="1:15" x14ac:dyDescent="0.3">
      <c r="A336" s="2" t="s">
        <v>2375</v>
      </c>
      <c r="B336" s="5">
        <v>43742</v>
      </c>
      <c r="C336" s="2" t="s">
        <v>2376</v>
      </c>
      <c r="D336" t="s">
        <v>6179</v>
      </c>
      <c r="E336" s="2">
        <v>5</v>
      </c>
      <c r="F336" s="2" t="str">
        <f>_xlfn.XLOOKUP(C336, customers!$A:$A, customers!$B:$B, 0)</f>
        <v>Elonore Goodings</v>
      </c>
      <c r="G336" s="2" t="str">
        <f>IF(_xlfn.XLOOKUP(C336, customers!$A:$A, customers!$C:$C, "")="", "", _xlfn.XLOOKUP(C336, customers!$A:$A, customers!$C:$C, ""))</f>
        <v/>
      </c>
      <c r="H336" s="2" t="str">
        <f>_xlfn.XLOOKUP(C336, customers!$A:$A, customers!$G:$G, 0)</f>
        <v>United States</v>
      </c>
      <c r="I336" t="str">
        <f>INDEX(products!$A:$G, MATCH(ORDERS!$D336, products!$A:$A, 0), MATCH(ORDERS!I$1, products!$A$1:$G$1, 0))</f>
        <v>Rob</v>
      </c>
      <c r="J336" t="str">
        <f>INDEX(products!$A:$G, MATCH(ORDERS!$D336, products!$A:$A, 0), MATCH(ORDERS!J$1, products!$A$1:$G$1, 0))</f>
        <v>L</v>
      </c>
      <c r="K336" s="6">
        <f>INDEX(products!$A:$G, MATCH(ORDERS!$D336, products!$A:$A, 0), MATCH(ORDERS!K$1, products!$A$1:$G$1, 0))</f>
        <v>1</v>
      </c>
      <c r="L336" s="8">
        <f>INDEX(products!$A:$G, MATCH(ORDERS!$D336, products!$A:$A, 0), MATCH(ORDERS!L$1, products!$A$1:$G$1, 0))</f>
        <v>11.95</v>
      </c>
      <c r="M336" s="8">
        <f t="shared" si="5"/>
        <v>59.75</v>
      </c>
      <c r="N336" t="str" cm="1">
        <f t="array" ref="N336">_xlfn.IFS(I336="Rob", "Robusta", I336="Exc", "Excelsa", I336="Ara", "Arabica", I336="Lib", "Liberica")</f>
        <v>Robusta</v>
      </c>
      <c r="O336" t="str" cm="1">
        <f t="array" ref="O336">_xlfn.IFS(J336="M", "Medium", J336="L", "Light", J336="D", "Dark")</f>
        <v>Light</v>
      </c>
    </row>
    <row r="337" spans="1:15" x14ac:dyDescent="0.3">
      <c r="A337" s="2" t="s">
        <v>2379</v>
      </c>
      <c r="B337" s="5">
        <v>43885</v>
      </c>
      <c r="C337" s="2" t="s">
        <v>2380</v>
      </c>
      <c r="D337" t="s">
        <v>6145</v>
      </c>
      <c r="E337" s="2">
        <v>6</v>
      </c>
      <c r="F337" s="2" t="str">
        <f>_xlfn.XLOOKUP(C337, customers!$A:$A, customers!$B:$B, 0)</f>
        <v>Clement Vasiliev</v>
      </c>
      <c r="G337" s="2" t="str">
        <f>IF(_xlfn.XLOOKUP(C337, customers!$A:$A, customers!$C:$C, "")="", "", _xlfn.XLOOKUP(C337, customers!$A:$A, customers!$C:$C, ""))</f>
        <v>cvasiliev9b@discuz.net</v>
      </c>
      <c r="H337" s="2" t="str">
        <f>_xlfn.XLOOKUP(C337, customers!$A:$A, customers!$G:$G, 0)</f>
        <v>United States</v>
      </c>
      <c r="I337" t="str">
        <f>INDEX(products!$A:$G, MATCH(ORDERS!$D337, products!$A:$A, 0), MATCH(ORDERS!I$1, products!$A$1:$G$1, 0))</f>
        <v>Lib</v>
      </c>
      <c r="J337" t="str">
        <f>INDEX(products!$A:$G, MATCH(ORDERS!$D337, products!$A:$A, 0), MATCH(ORDERS!J$1, products!$A$1:$G$1, 0))</f>
        <v>L</v>
      </c>
      <c r="K337" s="6">
        <f>INDEX(products!$A:$G, MATCH(ORDERS!$D337, products!$A:$A, 0), MATCH(ORDERS!K$1, products!$A$1:$G$1, 0))</f>
        <v>0.2</v>
      </c>
      <c r="L337" s="8">
        <f>INDEX(products!$A:$G, MATCH(ORDERS!$D337, products!$A:$A, 0), MATCH(ORDERS!L$1, products!$A$1:$G$1, 0))</f>
        <v>4.7549999999999999</v>
      </c>
      <c r="M337" s="8">
        <f t="shared" si="5"/>
        <v>28.53</v>
      </c>
      <c r="N337" t="str" cm="1">
        <f t="array" ref="N337">_xlfn.IFS(I337="Rob", "Robusta", I337="Exc", "Excelsa", I337="Ara", "Arabica", I337="Lib", "Liberica")</f>
        <v>Liberica</v>
      </c>
      <c r="O337" t="str" cm="1">
        <f t="array" ref="O337">_xlfn.IFS(J337="M", "Medium", J337="L", "Light", J337="D", "Dark")</f>
        <v>Light</v>
      </c>
    </row>
    <row r="338" spans="1:15" x14ac:dyDescent="0.3">
      <c r="A338" s="2" t="s">
        <v>2385</v>
      </c>
      <c r="B338" s="5">
        <v>44434</v>
      </c>
      <c r="C338" s="2" t="s">
        <v>2386</v>
      </c>
      <c r="D338" t="s">
        <v>6155</v>
      </c>
      <c r="E338" s="2">
        <v>4</v>
      </c>
      <c r="F338" s="2" t="str">
        <f>_xlfn.XLOOKUP(C338, customers!$A:$A, customers!$B:$B, 0)</f>
        <v>Terencio O'Moylan</v>
      </c>
      <c r="G338" s="2" t="str">
        <f>IF(_xlfn.XLOOKUP(C338, customers!$A:$A, customers!$C:$C, "")="", "", _xlfn.XLOOKUP(C338, customers!$A:$A, customers!$C:$C, ""))</f>
        <v>tomoylan9c@liveinternet.ru</v>
      </c>
      <c r="H338" s="2" t="str">
        <f>_xlfn.XLOOKUP(C338, customers!$A:$A, customers!$G:$G, 0)</f>
        <v>United Kingdom</v>
      </c>
      <c r="I338" t="str">
        <f>INDEX(products!$A:$G, MATCH(ORDERS!$D338, products!$A:$A, 0), MATCH(ORDERS!I$1, products!$A$1:$G$1, 0))</f>
        <v>Ara</v>
      </c>
      <c r="J338" t="str">
        <f>INDEX(products!$A:$G, MATCH(ORDERS!$D338, products!$A:$A, 0), MATCH(ORDERS!J$1, products!$A$1:$G$1, 0))</f>
        <v>M</v>
      </c>
      <c r="K338" s="6">
        <f>INDEX(products!$A:$G, MATCH(ORDERS!$D338, products!$A:$A, 0), MATCH(ORDERS!K$1, products!$A$1:$G$1, 0))</f>
        <v>1</v>
      </c>
      <c r="L338" s="8">
        <f>INDEX(products!$A:$G, MATCH(ORDERS!$D338, products!$A:$A, 0), MATCH(ORDERS!L$1, products!$A$1:$G$1, 0))</f>
        <v>11.25</v>
      </c>
      <c r="M338" s="8">
        <f t="shared" si="5"/>
        <v>45</v>
      </c>
      <c r="N338" t="str" cm="1">
        <f t="array" ref="N338">_xlfn.IFS(I338="Rob", "Robusta", I338="Exc", "Excelsa", I338="Ara", "Arabica", I338="Lib", "Liberica")</f>
        <v>Arabica</v>
      </c>
      <c r="O338" t="str" cm="1">
        <f t="array" ref="O338">_xlfn.IFS(J338="M", "Medium", J338="L", "Light", J338="D", "Dark")</f>
        <v>Medium</v>
      </c>
    </row>
    <row r="339" spans="1:15" x14ac:dyDescent="0.3">
      <c r="A339" s="2" t="s">
        <v>2391</v>
      </c>
      <c r="B339" s="5">
        <v>44472</v>
      </c>
      <c r="C339" s="2" t="s">
        <v>2331</v>
      </c>
      <c r="D339" t="s">
        <v>6185</v>
      </c>
      <c r="E339" s="2">
        <v>2</v>
      </c>
      <c r="F339" s="2" t="str">
        <f>_xlfn.XLOOKUP(C339, customers!$A:$A, customers!$B:$B, 0)</f>
        <v>Flynn Antony</v>
      </c>
      <c r="G339" s="2" t="str">
        <f>IF(_xlfn.XLOOKUP(C339, customers!$A:$A, customers!$C:$C, "")="", "", _xlfn.XLOOKUP(C339, customers!$A:$A, customers!$C:$C, ""))</f>
        <v/>
      </c>
      <c r="H339" s="2" t="str">
        <f>_xlfn.XLOOKUP(C339, customers!$A:$A, customers!$G:$G, 0)</f>
        <v>United States</v>
      </c>
      <c r="I339" t="str">
        <f>INDEX(products!$A:$G, MATCH(ORDERS!$D339, products!$A:$A, 0), MATCH(ORDERS!I$1, products!$A$1:$G$1, 0))</f>
        <v>Exc</v>
      </c>
      <c r="J339" t="str">
        <f>INDEX(products!$A:$G, MATCH(ORDERS!$D339, products!$A:$A, 0), MATCH(ORDERS!J$1, products!$A$1:$G$1, 0))</f>
        <v>D</v>
      </c>
      <c r="K339" s="6">
        <f>INDEX(products!$A:$G, MATCH(ORDERS!$D339, products!$A:$A, 0), MATCH(ORDERS!K$1, products!$A$1:$G$1, 0))</f>
        <v>2.5</v>
      </c>
      <c r="L339" s="8">
        <f>INDEX(products!$A:$G, MATCH(ORDERS!$D339, products!$A:$A, 0), MATCH(ORDERS!L$1, products!$A$1:$G$1, 0))</f>
        <v>27.945</v>
      </c>
      <c r="M339" s="8">
        <f t="shared" si="5"/>
        <v>55.89</v>
      </c>
      <c r="N339" t="str" cm="1">
        <f t="array" ref="N339">_xlfn.IFS(I339="Rob", "Robusta", I339="Exc", "Excelsa", I339="Ara", "Arabica", I339="Lib", "Liberica")</f>
        <v>Excelsa</v>
      </c>
      <c r="O339" t="str" cm="1">
        <f t="array" ref="O339">_xlfn.IFS(J339="M", "Medium", J339="L", "Light", J339="D", "Dark")</f>
        <v>Dark</v>
      </c>
    </row>
    <row r="340" spans="1:15" x14ac:dyDescent="0.3">
      <c r="A340" s="2" t="s">
        <v>2396</v>
      </c>
      <c r="B340" s="5">
        <v>43995</v>
      </c>
      <c r="C340" s="2" t="s">
        <v>2397</v>
      </c>
      <c r="D340" t="s">
        <v>6171</v>
      </c>
      <c r="E340" s="2">
        <v>4</v>
      </c>
      <c r="F340" s="2" t="str">
        <f>_xlfn.XLOOKUP(C340, customers!$A:$A, customers!$B:$B, 0)</f>
        <v>Wyatan Fetherston</v>
      </c>
      <c r="G340" s="2" t="str">
        <f>IF(_xlfn.XLOOKUP(C340, customers!$A:$A, customers!$C:$C, "")="", "", _xlfn.XLOOKUP(C340, customers!$A:$A, customers!$C:$C, ""))</f>
        <v>wfetherston9e@constantcontact.com</v>
      </c>
      <c r="H340" s="2" t="str">
        <f>_xlfn.XLOOKUP(C340, customers!$A:$A, customers!$G:$G, 0)</f>
        <v>United States</v>
      </c>
      <c r="I340" t="str">
        <f>INDEX(products!$A:$G, MATCH(ORDERS!$D340, products!$A:$A, 0), MATCH(ORDERS!I$1, products!$A$1:$G$1, 0))</f>
        <v>Exc</v>
      </c>
      <c r="J340" t="str">
        <f>INDEX(products!$A:$G, MATCH(ORDERS!$D340, products!$A:$A, 0), MATCH(ORDERS!J$1, products!$A$1:$G$1, 0))</f>
        <v>L</v>
      </c>
      <c r="K340" s="6">
        <f>INDEX(products!$A:$G, MATCH(ORDERS!$D340, products!$A:$A, 0), MATCH(ORDERS!K$1, products!$A$1:$G$1, 0))</f>
        <v>1</v>
      </c>
      <c r="L340" s="8">
        <f>INDEX(products!$A:$G, MATCH(ORDERS!$D340, products!$A:$A, 0), MATCH(ORDERS!L$1, products!$A$1:$G$1, 0))</f>
        <v>14.85</v>
      </c>
      <c r="M340" s="8">
        <f t="shared" si="5"/>
        <v>59.4</v>
      </c>
      <c r="N340" t="str" cm="1">
        <f t="array" ref="N340">_xlfn.IFS(I340="Rob", "Robusta", I340="Exc", "Excelsa", I340="Ara", "Arabica", I340="Lib", "Liberica")</f>
        <v>Excelsa</v>
      </c>
      <c r="O340" t="str" cm="1">
        <f t="array" ref="O340">_xlfn.IFS(J340="M", "Medium", J340="L", "Light", J340="D", "Dark")</f>
        <v>Light</v>
      </c>
    </row>
    <row r="341" spans="1:15" x14ac:dyDescent="0.3">
      <c r="A341" s="2" t="s">
        <v>2402</v>
      </c>
      <c r="B341" s="5">
        <v>44256</v>
      </c>
      <c r="C341" s="2" t="s">
        <v>2403</v>
      </c>
      <c r="D341" t="s">
        <v>6153</v>
      </c>
      <c r="E341" s="2">
        <v>2</v>
      </c>
      <c r="F341" s="2" t="str">
        <f>_xlfn.XLOOKUP(C341, customers!$A:$A, customers!$B:$B, 0)</f>
        <v>Emmaline Rasmus</v>
      </c>
      <c r="G341" s="2" t="str">
        <f>IF(_xlfn.XLOOKUP(C341, customers!$A:$A, customers!$C:$C, "")="", "", _xlfn.XLOOKUP(C341, customers!$A:$A, customers!$C:$C, ""))</f>
        <v>erasmus9f@techcrunch.com</v>
      </c>
      <c r="H341" s="2" t="str">
        <f>_xlfn.XLOOKUP(C341, customers!$A:$A, customers!$G:$G, 0)</f>
        <v>United States</v>
      </c>
      <c r="I341" t="str">
        <f>INDEX(products!$A:$G, MATCH(ORDERS!$D341, products!$A:$A, 0), MATCH(ORDERS!I$1, products!$A$1:$G$1, 0))</f>
        <v>Exc</v>
      </c>
      <c r="J341" t="str">
        <f>INDEX(products!$A:$G, MATCH(ORDERS!$D341, products!$A:$A, 0), MATCH(ORDERS!J$1, products!$A$1:$G$1, 0))</f>
        <v>D</v>
      </c>
      <c r="K341" s="6">
        <f>INDEX(products!$A:$G, MATCH(ORDERS!$D341, products!$A:$A, 0), MATCH(ORDERS!K$1, products!$A$1:$G$1, 0))</f>
        <v>0.2</v>
      </c>
      <c r="L341" s="8">
        <f>INDEX(products!$A:$G, MATCH(ORDERS!$D341, products!$A:$A, 0), MATCH(ORDERS!L$1, products!$A$1:$G$1, 0))</f>
        <v>3.645</v>
      </c>
      <c r="M341" s="8">
        <f t="shared" si="5"/>
        <v>7.29</v>
      </c>
      <c r="N341" t="str" cm="1">
        <f t="array" ref="N341">_xlfn.IFS(I341="Rob", "Robusta", I341="Exc", "Excelsa", I341="Ara", "Arabica", I341="Lib", "Liberica")</f>
        <v>Excelsa</v>
      </c>
      <c r="O341" t="str" cm="1">
        <f t="array" ref="O341">_xlfn.IFS(J341="M", "Medium", J341="L", "Light", J341="D", "Dark")</f>
        <v>Dark</v>
      </c>
    </row>
    <row r="342" spans="1:15" x14ac:dyDescent="0.3">
      <c r="A342" s="2" t="s">
        <v>2408</v>
      </c>
      <c r="B342" s="5">
        <v>43528</v>
      </c>
      <c r="C342" s="2" t="s">
        <v>2409</v>
      </c>
      <c r="D342" t="s">
        <v>6144</v>
      </c>
      <c r="E342" s="2">
        <v>1</v>
      </c>
      <c r="F342" s="2" t="str">
        <f>_xlfn.XLOOKUP(C342, customers!$A:$A, customers!$B:$B, 0)</f>
        <v>Wesley Giorgioni</v>
      </c>
      <c r="G342" s="2" t="str">
        <f>IF(_xlfn.XLOOKUP(C342, customers!$A:$A, customers!$C:$C, "")="", "", _xlfn.XLOOKUP(C342, customers!$A:$A, customers!$C:$C, ""))</f>
        <v>wgiorgioni9g@wikipedia.org</v>
      </c>
      <c r="H342" s="2" t="str">
        <f>_xlfn.XLOOKUP(C342, customers!$A:$A, customers!$G:$G, 0)</f>
        <v>United States</v>
      </c>
      <c r="I342" t="str">
        <f>INDEX(products!$A:$G, MATCH(ORDERS!$D342, products!$A:$A, 0), MATCH(ORDERS!I$1, products!$A$1:$G$1, 0))</f>
        <v>Exc</v>
      </c>
      <c r="J342" t="str">
        <f>INDEX(products!$A:$G, MATCH(ORDERS!$D342, products!$A:$A, 0), MATCH(ORDERS!J$1, products!$A$1:$G$1, 0))</f>
        <v>D</v>
      </c>
      <c r="K342" s="6">
        <f>INDEX(products!$A:$G, MATCH(ORDERS!$D342, products!$A:$A, 0), MATCH(ORDERS!K$1, products!$A$1:$G$1, 0))</f>
        <v>0.5</v>
      </c>
      <c r="L342" s="8">
        <f>INDEX(products!$A:$G, MATCH(ORDERS!$D342, products!$A:$A, 0), MATCH(ORDERS!L$1, products!$A$1:$G$1, 0))</f>
        <v>7.29</v>
      </c>
      <c r="M342" s="8">
        <f t="shared" si="5"/>
        <v>7.29</v>
      </c>
      <c r="N342" t="str" cm="1">
        <f t="array" ref="N342">_xlfn.IFS(I342="Rob", "Robusta", I342="Exc", "Excelsa", I342="Ara", "Arabica", I342="Lib", "Liberica")</f>
        <v>Excelsa</v>
      </c>
      <c r="O342" t="str" cm="1">
        <f t="array" ref="O342">_xlfn.IFS(J342="M", "Medium", J342="L", "Light", J342="D", "Dark")</f>
        <v>Dark</v>
      </c>
    </row>
    <row r="343" spans="1:15" x14ac:dyDescent="0.3">
      <c r="A343" s="2" t="s">
        <v>2414</v>
      </c>
      <c r="B343" s="5">
        <v>43751</v>
      </c>
      <c r="C343" s="2" t="s">
        <v>2415</v>
      </c>
      <c r="D343" t="s">
        <v>6176</v>
      </c>
      <c r="E343" s="2">
        <v>2</v>
      </c>
      <c r="F343" s="2" t="str">
        <f>_xlfn.XLOOKUP(C343, customers!$A:$A, customers!$B:$B, 0)</f>
        <v>Lucienne Scargle</v>
      </c>
      <c r="G343" s="2" t="str">
        <f>IF(_xlfn.XLOOKUP(C343, customers!$A:$A, customers!$C:$C, "")="", "", _xlfn.XLOOKUP(C343, customers!$A:$A, customers!$C:$C, ""))</f>
        <v>lscargle9h@myspace.com</v>
      </c>
      <c r="H343" s="2" t="str">
        <f>_xlfn.XLOOKUP(C343, customers!$A:$A, customers!$G:$G, 0)</f>
        <v>United States</v>
      </c>
      <c r="I343" t="str">
        <f>INDEX(products!$A:$G, MATCH(ORDERS!$D343, products!$A:$A, 0), MATCH(ORDERS!I$1, products!$A$1:$G$1, 0))</f>
        <v>Exc</v>
      </c>
      <c r="J343" t="str">
        <f>INDEX(products!$A:$G, MATCH(ORDERS!$D343, products!$A:$A, 0), MATCH(ORDERS!J$1, products!$A$1:$G$1, 0))</f>
        <v>L</v>
      </c>
      <c r="K343" s="6">
        <f>INDEX(products!$A:$G, MATCH(ORDERS!$D343, products!$A:$A, 0), MATCH(ORDERS!K$1, products!$A$1:$G$1, 0))</f>
        <v>0.5</v>
      </c>
      <c r="L343" s="8">
        <f>INDEX(products!$A:$G, MATCH(ORDERS!$D343, products!$A:$A, 0), MATCH(ORDERS!L$1, products!$A$1:$G$1, 0))</f>
        <v>8.91</v>
      </c>
      <c r="M343" s="8">
        <f t="shared" si="5"/>
        <v>17.82</v>
      </c>
      <c r="N343" t="str" cm="1">
        <f t="array" ref="N343">_xlfn.IFS(I343="Rob", "Robusta", I343="Exc", "Excelsa", I343="Ara", "Arabica", I343="Lib", "Liberica")</f>
        <v>Excelsa</v>
      </c>
      <c r="O343" t="str" cm="1">
        <f t="array" ref="O343">_xlfn.IFS(J343="M", "Medium", J343="L", "Light", J343="D", "Dark")</f>
        <v>Light</v>
      </c>
    </row>
    <row r="344" spans="1:15" x14ac:dyDescent="0.3">
      <c r="A344" s="2" t="s">
        <v>2414</v>
      </c>
      <c r="B344" s="5">
        <v>43751</v>
      </c>
      <c r="C344" s="2" t="s">
        <v>2415</v>
      </c>
      <c r="D344" t="s">
        <v>6169</v>
      </c>
      <c r="E344" s="2">
        <v>5</v>
      </c>
      <c r="F344" s="2" t="str">
        <f>_xlfn.XLOOKUP(C344, customers!$A:$A, customers!$B:$B, 0)</f>
        <v>Lucienne Scargle</v>
      </c>
      <c r="G344" s="2" t="str">
        <f>IF(_xlfn.XLOOKUP(C344, customers!$A:$A, customers!$C:$C, "")="", "", _xlfn.XLOOKUP(C344, customers!$A:$A, customers!$C:$C, ""))</f>
        <v>lscargle9h@myspace.com</v>
      </c>
      <c r="H344" s="2" t="str">
        <f>_xlfn.XLOOKUP(C344, customers!$A:$A, customers!$G:$G, 0)</f>
        <v>United States</v>
      </c>
      <c r="I344" t="str">
        <f>INDEX(products!$A:$G, MATCH(ORDERS!$D344, products!$A:$A, 0), MATCH(ORDERS!I$1, products!$A$1:$G$1, 0))</f>
        <v>Lib</v>
      </c>
      <c r="J344" t="str">
        <f>INDEX(products!$A:$G, MATCH(ORDERS!$D344, products!$A:$A, 0), MATCH(ORDERS!J$1, products!$A$1:$G$1, 0))</f>
        <v>D</v>
      </c>
      <c r="K344" s="6">
        <f>INDEX(products!$A:$G, MATCH(ORDERS!$D344, products!$A:$A, 0), MATCH(ORDERS!K$1, products!$A$1:$G$1, 0))</f>
        <v>0.5</v>
      </c>
      <c r="L344" s="8">
        <f>INDEX(products!$A:$G, MATCH(ORDERS!$D344, products!$A:$A, 0), MATCH(ORDERS!L$1, products!$A$1:$G$1, 0))</f>
        <v>7.77</v>
      </c>
      <c r="M344" s="8">
        <f t="shared" si="5"/>
        <v>38.849999999999994</v>
      </c>
      <c r="N344" t="str" cm="1">
        <f t="array" ref="N344">_xlfn.IFS(I344="Rob", "Robusta", I344="Exc", "Excelsa", I344="Ara", "Arabica", I344="Lib", "Liberica")</f>
        <v>Liberica</v>
      </c>
      <c r="O344" t="str" cm="1">
        <f t="array" ref="O344">_xlfn.IFS(J344="M", "Medium", J344="L", "Light", J344="D", "Dark")</f>
        <v>Dark</v>
      </c>
    </row>
    <row r="345" spans="1:15" x14ac:dyDescent="0.3">
      <c r="A345" s="2" t="s">
        <v>2424</v>
      </c>
      <c r="B345" s="5">
        <v>43692</v>
      </c>
      <c r="C345" s="2" t="s">
        <v>2425</v>
      </c>
      <c r="D345" t="s">
        <v>6172</v>
      </c>
      <c r="E345" s="2">
        <v>6</v>
      </c>
      <c r="F345" s="2" t="str">
        <f>_xlfn.XLOOKUP(C345, customers!$A:$A, customers!$B:$B, 0)</f>
        <v>Noam Climance</v>
      </c>
      <c r="G345" s="2" t="str">
        <f>IF(_xlfn.XLOOKUP(C345, customers!$A:$A, customers!$C:$C, "")="", "", _xlfn.XLOOKUP(C345, customers!$A:$A, customers!$C:$C, ""))</f>
        <v>nclimance9j@europa.eu</v>
      </c>
      <c r="H345" s="2" t="str">
        <f>_xlfn.XLOOKUP(C345, customers!$A:$A, customers!$G:$G, 0)</f>
        <v>United States</v>
      </c>
      <c r="I345" t="str">
        <f>INDEX(products!$A:$G, MATCH(ORDERS!$D345, products!$A:$A, 0), MATCH(ORDERS!I$1, products!$A$1:$G$1, 0))</f>
        <v>Rob</v>
      </c>
      <c r="J345" t="str">
        <f>INDEX(products!$A:$G, MATCH(ORDERS!$D345, products!$A:$A, 0), MATCH(ORDERS!J$1, products!$A$1:$G$1, 0))</f>
        <v>D</v>
      </c>
      <c r="K345" s="6">
        <f>INDEX(products!$A:$G, MATCH(ORDERS!$D345, products!$A:$A, 0), MATCH(ORDERS!K$1, products!$A$1:$G$1, 0))</f>
        <v>0.5</v>
      </c>
      <c r="L345" s="8">
        <f>INDEX(products!$A:$G, MATCH(ORDERS!$D345, products!$A:$A, 0), MATCH(ORDERS!L$1, products!$A$1:$G$1, 0))</f>
        <v>5.3699999999999992</v>
      </c>
      <c r="M345" s="8">
        <f t="shared" si="5"/>
        <v>32.22</v>
      </c>
      <c r="N345" t="str" cm="1">
        <f t="array" ref="N345">_xlfn.IFS(I345="Rob", "Robusta", I345="Exc", "Excelsa", I345="Ara", "Arabica", I345="Lib", "Liberica")</f>
        <v>Robusta</v>
      </c>
      <c r="O345" t="str" cm="1">
        <f t="array" ref="O345">_xlfn.IFS(J345="M", "Medium", J345="L", "Light", J345="D", "Dark")</f>
        <v>Dark</v>
      </c>
    </row>
    <row r="346" spans="1:15" x14ac:dyDescent="0.3">
      <c r="A346" s="2" t="s">
        <v>2429</v>
      </c>
      <c r="B346" s="5">
        <v>44529</v>
      </c>
      <c r="C346" s="2" t="s">
        <v>2430</v>
      </c>
      <c r="D346" t="s">
        <v>6138</v>
      </c>
      <c r="E346" s="2">
        <v>2</v>
      </c>
      <c r="F346" s="2" t="str">
        <f>_xlfn.XLOOKUP(C346, customers!$A:$A, customers!$B:$B, 0)</f>
        <v>Catarina Donn</v>
      </c>
      <c r="G346" s="2" t="str">
        <f>IF(_xlfn.XLOOKUP(C346, customers!$A:$A, customers!$C:$C, "")="", "", _xlfn.XLOOKUP(C346, customers!$A:$A, customers!$C:$C, ""))</f>
        <v/>
      </c>
      <c r="H346" s="2" t="str">
        <f>_xlfn.XLOOKUP(C346, customers!$A:$A, customers!$G:$G, 0)</f>
        <v>Ireland</v>
      </c>
      <c r="I346" t="str">
        <f>INDEX(products!$A:$G, MATCH(ORDERS!$D346, products!$A:$A, 0), MATCH(ORDERS!I$1, products!$A$1:$G$1, 0))</f>
        <v>Rob</v>
      </c>
      <c r="J346" t="str">
        <f>INDEX(products!$A:$G, MATCH(ORDERS!$D346, products!$A:$A, 0), MATCH(ORDERS!J$1, products!$A$1:$G$1, 0))</f>
        <v>M</v>
      </c>
      <c r="K346" s="6">
        <f>INDEX(products!$A:$G, MATCH(ORDERS!$D346, products!$A:$A, 0), MATCH(ORDERS!K$1, products!$A$1:$G$1, 0))</f>
        <v>1</v>
      </c>
      <c r="L346" s="8">
        <f>INDEX(products!$A:$G, MATCH(ORDERS!$D346, products!$A:$A, 0), MATCH(ORDERS!L$1, products!$A$1:$G$1, 0))</f>
        <v>9.9499999999999993</v>
      </c>
      <c r="M346" s="8">
        <f t="shared" si="5"/>
        <v>19.899999999999999</v>
      </c>
      <c r="N346" t="str" cm="1">
        <f t="array" ref="N346">_xlfn.IFS(I346="Rob", "Robusta", I346="Exc", "Excelsa", I346="Ara", "Arabica", I346="Lib", "Liberica")</f>
        <v>Robusta</v>
      </c>
      <c r="O346" t="str" cm="1">
        <f t="array" ref="O346">_xlfn.IFS(J346="M", "Medium", J346="L", "Light", J346="D", "Dark")</f>
        <v>Medium</v>
      </c>
    </row>
    <row r="347" spans="1:15" x14ac:dyDescent="0.3">
      <c r="A347" s="2" t="s">
        <v>2434</v>
      </c>
      <c r="B347" s="5">
        <v>43849</v>
      </c>
      <c r="C347" s="2" t="s">
        <v>2435</v>
      </c>
      <c r="D347" t="s">
        <v>6179</v>
      </c>
      <c r="E347" s="2">
        <v>5</v>
      </c>
      <c r="F347" s="2" t="str">
        <f>_xlfn.XLOOKUP(C347, customers!$A:$A, customers!$B:$B, 0)</f>
        <v>Ameline Snazle</v>
      </c>
      <c r="G347" s="2" t="str">
        <f>IF(_xlfn.XLOOKUP(C347, customers!$A:$A, customers!$C:$C, "")="", "", _xlfn.XLOOKUP(C347, customers!$A:$A, customers!$C:$C, ""))</f>
        <v>asnazle9l@oracle.com</v>
      </c>
      <c r="H347" s="2" t="str">
        <f>_xlfn.XLOOKUP(C347, customers!$A:$A, customers!$G:$G, 0)</f>
        <v>United States</v>
      </c>
      <c r="I347" t="str">
        <f>INDEX(products!$A:$G, MATCH(ORDERS!$D347, products!$A:$A, 0), MATCH(ORDERS!I$1, products!$A$1:$G$1, 0))</f>
        <v>Rob</v>
      </c>
      <c r="J347" t="str">
        <f>INDEX(products!$A:$G, MATCH(ORDERS!$D347, products!$A:$A, 0), MATCH(ORDERS!J$1, products!$A$1:$G$1, 0))</f>
        <v>L</v>
      </c>
      <c r="K347" s="6">
        <f>INDEX(products!$A:$G, MATCH(ORDERS!$D347, products!$A:$A, 0), MATCH(ORDERS!K$1, products!$A$1:$G$1, 0))</f>
        <v>1</v>
      </c>
      <c r="L347" s="8">
        <f>INDEX(products!$A:$G, MATCH(ORDERS!$D347, products!$A:$A, 0), MATCH(ORDERS!L$1, products!$A$1:$G$1, 0))</f>
        <v>11.95</v>
      </c>
      <c r="M347" s="8">
        <f t="shared" si="5"/>
        <v>59.75</v>
      </c>
      <c r="N347" t="str" cm="1">
        <f t="array" ref="N347">_xlfn.IFS(I347="Rob", "Robusta", I347="Exc", "Excelsa", I347="Ara", "Arabica", I347="Lib", "Liberica")</f>
        <v>Robusta</v>
      </c>
      <c r="O347" t="str" cm="1">
        <f t="array" ref="O347">_xlfn.IFS(J347="M", "Medium", J347="L", "Light", J347="D", "Dark")</f>
        <v>Light</v>
      </c>
    </row>
    <row r="348" spans="1:15" x14ac:dyDescent="0.3">
      <c r="A348" s="2" t="s">
        <v>2440</v>
      </c>
      <c r="B348" s="5">
        <v>44344</v>
      </c>
      <c r="C348" s="2" t="s">
        <v>2441</v>
      </c>
      <c r="D348" t="s">
        <v>6180</v>
      </c>
      <c r="E348" s="2">
        <v>3</v>
      </c>
      <c r="F348" s="2" t="str">
        <f>_xlfn.XLOOKUP(C348, customers!$A:$A, customers!$B:$B, 0)</f>
        <v>Rebeka Worg</v>
      </c>
      <c r="G348" s="2" t="str">
        <f>IF(_xlfn.XLOOKUP(C348, customers!$A:$A, customers!$C:$C, "")="", "", _xlfn.XLOOKUP(C348, customers!$A:$A, customers!$C:$C, ""))</f>
        <v>rworg9m@arstechnica.com</v>
      </c>
      <c r="H348" s="2" t="str">
        <f>_xlfn.XLOOKUP(C348, customers!$A:$A, customers!$G:$G, 0)</f>
        <v>United States</v>
      </c>
      <c r="I348" t="str">
        <f>INDEX(products!$A:$G, MATCH(ORDERS!$D348, products!$A:$A, 0), MATCH(ORDERS!I$1, products!$A$1:$G$1, 0))</f>
        <v>Ara</v>
      </c>
      <c r="J348" t="str">
        <f>INDEX(products!$A:$G, MATCH(ORDERS!$D348, products!$A:$A, 0), MATCH(ORDERS!J$1, products!$A$1:$G$1, 0))</f>
        <v>L</v>
      </c>
      <c r="K348" s="6">
        <f>INDEX(products!$A:$G, MATCH(ORDERS!$D348, products!$A:$A, 0), MATCH(ORDERS!K$1, products!$A$1:$G$1, 0))</f>
        <v>0.5</v>
      </c>
      <c r="L348" s="8">
        <f>INDEX(products!$A:$G, MATCH(ORDERS!$D348, products!$A:$A, 0), MATCH(ORDERS!L$1, products!$A$1:$G$1, 0))</f>
        <v>7.77</v>
      </c>
      <c r="M348" s="8">
        <f t="shared" si="5"/>
        <v>23.31</v>
      </c>
      <c r="N348" t="str" cm="1">
        <f t="array" ref="N348">_xlfn.IFS(I348="Rob", "Robusta", I348="Exc", "Excelsa", I348="Ara", "Arabica", I348="Lib", "Liberica")</f>
        <v>Arabica</v>
      </c>
      <c r="O348" t="str" cm="1">
        <f t="array" ref="O348">_xlfn.IFS(J348="M", "Medium", J348="L", "Light", J348="D", "Dark")</f>
        <v>Light</v>
      </c>
    </row>
    <row r="349" spans="1:15" x14ac:dyDescent="0.3">
      <c r="A349" s="2" t="s">
        <v>2446</v>
      </c>
      <c r="B349" s="5">
        <v>44576</v>
      </c>
      <c r="C349" s="2" t="s">
        <v>2447</v>
      </c>
      <c r="D349" t="s">
        <v>6162</v>
      </c>
      <c r="E349" s="2">
        <v>3</v>
      </c>
      <c r="F349" s="2" t="str">
        <f>_xlfn.XLOOKUP(C349, customers!$A:$A, customers!$B:$B, 0)</f>
        <v>Lewes Danes</v>
      </c>
      <c r="G349" s="2" t="str">
        <f>IF(_xlfn.XLOOKUP(C349, customers!$A:$A, customers!$C:$C, "")="", "", _xlfn.XLOOKUP(C349, customers!$A:$A, customers!$C:$C, ""))</f>
        <v>ldanes9n@umn.edu</v>
      </c>
      <c r="H349" s="2" t="str">
        <f>_xlfn.XLOOKUP(C349, customers!$A:$A, customers!$G:$G, 0)</f>
        <v>United States</v>
      </c>
      <c r="I349" t="str">
        <f>INDEX(products!$A:$G, MATCH(ORDERS!$D349, products!$A:$A, 0), MATCH(ORDERS!I$1, products!$A$1:$G$1, 0))</f>
        <v>Lib</v>
      </c>
      <c r="J349" t="str">
        <f>INDEX(products!$A:$G, MATCH(ORDERS!$D349, products!$A:$A, 0), MATCH(ORDERS!J$1, products!$A$1:$G$1, 0))</f>
        <v>M</v>
      </c>
      <c r="K349" s="6">
        <f>INDEX(products!$A:$G, MATCH(ORDERS!$D349, products!$A:$A, 0), MATCH(ORDERS!K$1, products!$A$1:$G$1, 0))</f>
        <v>1</v>
      </c>
      <c r="L349" s="8">
        <f>INDEX(products!$A:$G, MATCH(ORDERS!$D349, products!$A:$A, 0), MATCH(ORDERS!L$1, products!$A$1:$G$1, 0))</f>
        <v>14.55</v>
      </c>
      <c r="M349" s="8">
        <f t="shared" si="5"/>
        <v>43.650000000000006</v>
      </c>
      <c r="N349" t="str" cm="1">
        <f t="array" ref="N349">_xlfn.IFS(I349="Rob", "Robusta", I349="Exc", "Excelsa", I349="Ara", "Arabica", I349="Lib", "Liberica")</f>
        <v>Liberica</v>
      </c>
      <c r="O349" t="str" cm="1">
        <f t="array" ref="O349">_xlfn.IFS(J349="M", "Medium", J349="L", "Light", J349="D", "Dark")</f>
        <v>Medium</v>
      </c>
    </row>
    <row r="350" spans="1:15" x14ac:dyDescent="0.3">
      <c r="A350" s="2" t="s">
        <v>2452</v>
      </c>
      <c r="B350" s="5">
        <v>43803</v>
      </c>
      <c r="C350" s="2" t="s">
        <v>2453</v>
      </c>
      <c r="D350" t="s">
        <v>6148</v>
      </c>
      <c r="E350" s="2">
        <v>6</v>
      </c>
      <c r="F350" s="2" t="str">
        <f>_xlfn.XLOOKUP(C350, customers!$A:$A, customers!$B:$B, 0)</f>
        <v>Shelli Keynd</v>
      </c>
      <c r="G350" s="2" t="str">
        <f>IF(_xlfn.XLOOKUP(C350, customers!$A:$A, customers!$C:$C, "")="", "", _xlfn.XLOOKUP(C350, customers!$A:$A, customers!$C:$C, ""))</f>
        <v>skeynd9o@narod.ru</v>
      </c>
      <c r="H350" s="2" t="str">
        <f>_xlfn.XLOOKUP(C350, customers!$A:$A, customers!$G:$G, 0)</f>
        <v>United States</v>
      </c>
      <c r="I350" t="str">
        <f>INDEX(products!$A:$G, MATCH(ORDERS!$D350, products!$A:$A, 0), MATCH(ORDERS!I$1, products!$A$1:$G$1, 0))</f>
        <v>Exc</v>
      </c>
      <c r="J350" t="str">
        <f>INDEX(products!$A:$G, MATCH(ORDERS!$D350, products!$A:$A, 0), MATCH(ORDERS!J$1, products!$A$1:$G$1, 0))</f>
        <v>L</v>
      </c>
      <c r="K350" s="6">
        <f>INDEX(products!$A:$G, MATCH(ORDERS!$D350, products!$A:$A, 0), MATCH(ORDERS!K$1, products!$A$1:$G$1, 0))</f>
        <v>2.5</v>
      </c>
      <c r="L350" s="8">
        <f>INDEX(products!$A:$G, MATCH(ORDERS!$D350, products!$A:$A, 0), MATCH(ORDERS!L$1, products!$A$1:$G$1, 0))</f>
        <v>34.154999999999994</v>
      </c>
      <c r="M350" s="8">
        <f t="shared" si="5"/>
        <v>204.92999999999995</v>
      </c>
      <c r="N350" t="str" cm="1">
        <f t="array" ref="N350">_xlfn.IFS(I350="Rob", "Robusta", I350="Exc", "Excelsa", I350="Ara", "Arabica", I350="Lib", "Liberica")</f>
        <v>Excelsa</v>
      </c>
      <c r="O350" t="str" cm="1">
        <f t="array" ref="O350">_xlfn.IFS(J350="M", "Medium", J350="L", "Light", J350="D", "Dark")</f>
        <v>Light</v>
      </c>
    </row>
    <row r="351" spans="1:15" x14ac:dyDescent="0.3">
      <c r="A351" s="2" t="s">
        <v>2458</v>
      </c>
      <c r="B351" s="5">
        <v>44743</v>
      </c>
      <c r="C351" s="2" t="s">
        <v>2459</v>
      </c>
      <c r="D351" t="s">
        <v>6178</v>
      </c>
      <c r="E351" s="2">
        <v>4</v>
      </c>
      <c r="F351" s="2" t="str">
        <f>_xlfn.XLOOKUP(C351, customers!$A:$A, customers!$B:$B, 0)</f>
        <v>Dell Daveridge</v>
      </c>
      <c r="G351" s="2" t="str">
        <f>IF(_xlfn.XLOOKUP(C351, customers!$A:$A, customers!$C:$C, "")="", "", _xlfn.XLOOKUP(C351, customers!$A:$A, customers!$C:$C, ""))</f>
        <v>ddaveridge9p@arstechnica.com</v>
      </c>
      <c r="H351" s="2" t="str">
        <f>_xlfn.XLOOKUP(C351, customers!$A:$A, customers!$G:$G, 0)</f>
        <v>United States</v>
      </c>
      <c r="I351" t="str">
        <f>INDEX(products!$A:$G, MATCH(ORDERS!$D351, products!$A:$A, 0), MATCH(ORDERS!I$1, products!$A$1:$G$1, 0))</f>
        <v>Rob</v>
      </c>
      <c r="J351" t="str">
        <f>INDEX(products!$A:$G, MATCH(ORDERS!$D351, products!$A:$A, 0), MATCH(ORDERS!J$1, products!$A$1:$G$1, 0))</f>
        <v>L</v>
      </c>
      <c r="K351" s="6">
        <f>INDEX(products!$A:$G, MATCH(ORDERS!$D351, products!$A:$A, 0), MATCH(ORDERS!K$1, products!$A$1:$G$1, 0))</f>
        <v>0.2</v>
      </c>
      <c r="L351" s="8">
        <f>INDEX(products!$A:$G, MATCH(ORDERS!$D351, products!$A:$A, 0), MATCH(ORDERS!L$1, products!$A$1:$G$1, 0))</f>
        <v>3.5849999999999995</v>
      </c>
      <c r="M351" s="8">
        <f t="shared" si="5"/>
        <v>14.339999999999998</v>
      </c>
      <c r="N351" t="str" cm="1">
        <f t="array" ref="N351">_xlfn.IFS(I351="Rob", "Robusta", I351="Exc", "Excelsa", I351="Ara", "Arabica", I351="Lib", "Liberica")</f>
        <v>Robusta</v>
      </c>
      <c r="O351" t="str" cm="1">
        <f t="array" ref="O351">_xlfn.IFS(J351="M", "Medium", J351="L", "Light", J351="D", "Dark")</f>
        <v>Light</v>
      </c>
    </row>
    <row r="352" spans="1:15" x14ac:dyDescent="0.3">
      <c r="A352" s="2" t="s">
        <v>2464</v>
      </c>
      <c r="B352" s="5">
        <v>43592</v>
      </c>
      <c r="C352" s="2" t="s">
        <v>2465</v>
      </c>
      <c r="D352" t="s">
        <v>6158</v>
      </c>
      <c r="E352" s="2">
        <v>4</v>
      </c>
      <c r="F352" s="2" t="str">
        <f>_xlfn.XLOOKUP(C352, customers!$A:$A, customers!$B:$B, 0)</f>
        <v>Joshuah Awdry</v>
      </c>
      <c r="G352" s="2" t="str">
        <f>IF(_xlfn.XLOOKUP(C352, customers!$A:$A, customers!$C:$C, "")="", "", _xlfn.XLOOKUP(C352, customers!$A:$A, customers!$C:$C, ""))</f>
        <v>jawdry9q@utexas.edu</v>
      </c>
      <c r="H352" s="2" t="str">
        <f>_xlfn.XLOOKUP(C352, customers!$A:$A, customers!$G:$G, 0)</f>
        <v>United States</v>
      </c>
      <c r="I352" t="str">
        <f>INDEX(products!$A:$G, MATCH(ORDERS!$D352, products!$A:$A, 0), MATCH(ORDERS!I$1, products!$A$1:$G$1, 0))</f>
        <v>Ara</v>
      </c>
      <c r="J352" t="str">
        <f>INDEX(products!$A:$G, MATCH(ORDERS!$D352, products!$A:$A, 0), MATCH(ORDERS!J$1, products!$A$1:$G$1, 0))</f>
        <v>D</v>
      </c>
      <c r="K352" s="6">
        <f>INDEX(products!$A:$G, MATCH(ORDERS!$D352, products!$A:$A, 0), MATCH(ORDERS!K$1, products!$A$1:$G$1, 0))</f>
        <v>0.5</v>
      </c>
      <c r="L352" s="8">
        <f>INDEX(products!$A:$G, MATCH(ORDERS!$D352, products!$A:$A, 0), MATCH(ORDERS!L$1, products!$A$1:$G$1, 0))</f>
        <v>5.97</v>
      </c>
      <c r="M352" s="8">
        <f t="shared" si="5"/>
        <v>23.88</v>
      </c>
      <c r="N352" t="str" cm="1">
        <f t="array" ref="N352">_xlfn.IFS(I352="Rob", "Robusta", I352="Exc", "Excelsa", I352="Ara", "Arabica", I352="Lib", "Liberica")</f>
        <v>Arabica</v>
      </c>
      <c r="O352" t="str" cm="1">
        <f t="array" ref="O352">_xlfn.IFS(J352="M", "Medium", J352="L", "Light", J352="D", "Dark")</f>
        <v>Dark</v>
      </c>
    </row>
    <row r="353" spans="1:15" x14ac:dyDescent="0.3">
      <c r="A353" s="2" t="s">
        <v>2470</v>
      </c>
      <c r="B353" s="5">
        <v>44066</v>
      </c>
      <c r="C353" s="2" t="s">
        <v>2471</v>
      </c>
      <c r="D353" t="s">
        <v>6155</v>
      </c>
      <c r="E353" s="2">
        <v>2</v>
      </c>
      <c r="F353" s="2" t="str">
        <f>_xlfn.XLOOKUP(C353, customers!$A:$A, customers!$B:$B, 0)</f>
        <v>Ethel Ryles</v>
      </c>
      <c r="G353" s="2" t="str">
        <f>IF(_xlfn.XLOOKUP(C353, customers!$A:$A, customers!$C:$C, "")="", "", _xlfn.XLOOKUP(C353, customers!$A:$A, customers!$C:$C, ""))</f>
        <v>eryles9r@fastcompany.com</v>
      </c>
      <c r="H353" s="2" t="str">
        <f>_xlfn.XLOOKUP(C353, customers!$A:$A, customers!$G:$G, 0)</f>
        <v>United States</v>
      </c>
      <c r="I353" t="str">
        <f>INDEX(products!$A:$G, MATCH(ORDERS!$D353, products!$A:$A, 0), MATCH(ORDERS!I$1, products!$A$1:$G$1, 0))</f>
        <v>Ara</v>
      </c>
      <c r="J353" t="str">
        <f>INDEX(products!$A:$G, MATCH(ORDERS!$D353, products!$A:$A, 0), MATCH(ORDERS!J$1, products!$A$1:$G$1, 0))</f>
        <v>M</v>
      </c>
      <c r="K353" s="6">
        <f>INDEX(products!$A:$G, MATCH(ORDERS!$D353, products!$A:$A, 0), MATCH(ORDERS!K$1, products!$A$1:$G$1, 0))</f>
        <v>1</v>
      </c>
      <c r="L353" s="8">
        <f>INDEX(products!$A:$G, MATCH(ORDERS!$D353, products!$A:$A, 0), MATCH(ORDERS!L$1, products!$A$1:$G$1, 0))</f>
        <v>11.25</v>
      </c>
      <c r="M353" s="8">
        <f t="shared" si="5"/>
        <v>22.5</v>
      </c>
      <c r="N353" t="str" cm="1">
        <f t="array" ref="N353">_xlfn.IFS(I353="Rob", "Robusta", I353="Exc", "Excelsa", I353="Ara", "Arabica", I353="Lib", "Liberica")</f>
        <v>Arabica</v>
      </c>
      <c r="O353" t="str" cm="1">
        <f t="array" ref="O353">_xlfn.IFS(J353="M", "Medium", J353="L", "Light", J353="D", "Dark")</f>
        <v>Medium</v>
      </c>
    </row>
    <row r="354" spans="1:15" x14ac:dyDescent="0.3">
      <c r="A354" s="2" t="s">
        <v>2476</v>
      </c>
      <c r="B354" s="5">
        <v>43984</v>
      </c>
      <c r="C354" s="2" t="s">
        <v>2331</v>
      </c>
      <c r="D354" t="s">
        <v>6144</v>
      </c>
      <c r="E354" s="2">
        <v>5</v>
      </c>
      <c r="F354" s="2" t="str">
        <f>_xlfn.XLOOKUP(C354, customers!$A:$A, customers!$B:$B, 0)</f>
        <v>Flynn Antony</v>
      </c>
      <c r="G354" s="2" t="str">
        <f>IF(_xlfn.XLOOKUP(C354, customers!$A:$A, customers!$C:$C, "")="", "", _xlfn.XLOOKUP(C354, customers!$A:$A, customers!$C:$C, ""))</f>
        <v/>
      </c>
      <c r="H354" s="2" t="str">
        <f>_xlfn.XLOOKUP(C354, customers!$A:$A, customers!$G:$G, 0)</f>
        <v>United States</v>
      </c>
      <c r="I354" t="str">
        <f>INDEX(products!$A:$G, MATCH(ORDERS!$D354, products!$A:$A, 0), MATCH(ORDERS!I$1, products!$A$1:$G$1, 0))</f>
        <v>Exc</v>
      </c>
      <c r="J354" t="str">
        <f>INDEX(products!$A:$G, MATCH(ORDERS!$D354, products!$A:$A, 0), MATCH(ORDERS!J$1, products!$A$1:$G$1, 0))</f>
        <v>D</v>
      </c>
      <c r="K354" s="6">
        <f>INDEX(products!$A:$G, MATCH(ORDERS!$D354, products!$A:$A, 0), MATCH(ORDERS!K$1, products!$A$1:$G$1, 0))</f>
        <v>0.5</v>
      </c>
      <c r="L354" s="8">
        <f>INDEX(products!$A:$G, MATCH(ORDERS!$D354, products!$A:$A, 0), MATCH(ORDERS!L$1, products!$A$1:$G$1, 0))</f>
        <v>7.29</v>
      </c>
      <c r="M354" s="8">
        <f t="shared" si="5"/>
        <v>36.450000000000003</v>
      </c>
      <c r="N354" t="str" cm="1">
        <f t="array" ref="N354">_xlfn.IFS(I354="Rob", "Robusta", I354="Exc", "Excelsa", I354="Ara", "Arabica", I354="Lib", "Liberica")</f>
        <v>Excelsa</v>
      </c>
      <c r="O354" t="str" cm="1">
        <f t="array" ref="O354">_xlfn.IFS(J354="M", "Medium", J354="L", "Light", J354="D", "Dark")</f>
        <v>Dark</v>
      </c>
    </row>
    <row r="355" spans="1:15" x14ac:dyDescent="0.3">
      <c r="A355" s="2" t="s">
        <v>2482</v>
      </c>
      <c r="B355" s="5">
        <v>43860</v>
      </c>
      <c r="C355" s="2" t="s">
        <v>2483</v>
      </c>
      <c r="D355" t="s">
        <v>6157</v>
      </c>
      <c r="E355" s="2">
        <v>4</v>
      </c>
      <c r="F355" s="2" t="str">
        <f>_xlfn.XLOOKUP(C355, customers!$A:$A, customers!$B:$B, 0)</f>
        <v>Maitilde Boxill</v>
      </c>
      <c r="G355" s="2" t="str">
        <f>IF(_xlfn.XLOOKUP(C355, customers!$A:$A, customers!$C:$C, "")="", "", _xlfn.XLOOKUP(C355, customers!$A:$A, customers!$C:$C, ""))</f>
        <v/>
      </c>
      <c r="H355" s="2" t="str">
        <f>_xlfn.XLOOKUP(C355, customers!$A:$A, customers!$G:$G, 0)</f>
        <v>United States</v>
      </c>
      <c r="I355" t="str">
        <f>INDEX(products!$A:$G, MATCH(ORDERS!$D355, products!$A:$A, 0), MATCH(ORDERS!I$1, products!$A$1:$G$1, 0))</f>
        <v>Ara</v>
      </c>
      <c r="J355" t="str">
        <f>INDEX(products!$A:$G, MATCH(ORDERS!$D355, products!$A:$A, 0), MATCH(ORDERS!J$1, products!$A$1:$G$1, 0))</f>
        <v>M</v>
      </c>
      <c r="K355" s="6">
        <f>INDEX(products!$A:$G, MATCH(ORDERS!$D355, products!$A:$A, 0), MATCH(ORDERS!K$1, products!$A$1:$G$1, 0))</f>
        <v>0.5</v>
      </c>
      <c r="L355" s="8">
        <f>INDEX(products!$A:$G, MATCH(ORDERS!$D355, products!$A:$A, 0), MATCH(ORDERS!L$1, products!$A$1:$G$1, 0))</f>
        <v>6.75</v>
      </c>
      <c r="M355" s="8">
        <f t="shared" si="5"/>
        <v>27</v>
      </c>
      <c r="N355" t="str" cm="1">
        <f t="array" ref="N355">_xlfn.IFS(I355="Rob", "Robusta", I355="Exc", "Excelsa", I355="Ara", "Arabica", I355="Lib", "Liberica")</f>
        <v>Arabica</v>
      </c>
      <c r="O355" t="str" cm="1">
        <f t="array" ref="O355">_xlfn.IFS(J355="M", "Medium", J355="L", "Light", J355="D", "Dark")</f>
        <v>Medium</v>
      </c>
    </row>
    <row r="356" spans="1:15" x14ac:dyDescent="0.3">
      <c r="A356" s="2" t="s">
        <v>2487</v>
      </c>
      <c r="B356" s="5">
        <v>43876</v>
      </c>
      <c r="C356" s="2" t="s">
        <v>2488</v>
      </c>
      <c r="D356" t="s">
        <v>6175</v>
      </c>
      <c r="E356" s="2">
        <v>6</v>
      </c>
      <c r="F356" s="2" t="str">
        <f>_xlfn.XLOOKUP(C356, customers!$A:$A, customers!$B:$B, 0)</f>
        <v>Jodee Caldicott</v>
      </c>
      <c r="G356" s="2" t="str">
        <f>IF(_xlfn.XLOOKUP(C356, customers!$A:$A, customers!$C:$C, "")="", "", _xlfn.XLOOKUP(C356, customers!$A:$A, customers!$C:$C, ""))</f>
        <v>jcaldicott9u@usda.gov</v>
      </c>
      <c r="H356" s="2" t="str">
        <f>_xlfn.XLOOKUP(C356, customers!$A:$A, customers!$G:$G, 0)</f>
        <v>United States</v>
      </c>
      <c r="I356" t="str">
        <f>INDEX(products!$A:$G, MATCH(ORDERS!$D356, products!$A:$A, 0), MATCH(ORDERS!I$1, products!$A$1:$G$1, 0))</f>
        <v>Ara</v>
      </c>
      <c r="J356" t="str">
        <f>INDEX(products!$A:$G, MATCH(ORDERS!$D356, products!$A:$A, 0), MATCH(ORDERS!J$1, products!$A$1:$G$1, 0))</f>
        <v>M</v>
      </c>
      <c r="K356" s="6">
        <f>INDEX(products!$A:$G, MATCH(ORDERS!$D356, products!$A:$A, 0), MATCH(ORDERS!K$1, products!$A$1:$G$1, 0))</f>
        <v>2.5</v>
      </c>
      <c r="L356" s="8">
        <f>INDEX(products!$A:$G, MATCH(ORDERS!$D356, products!$A:$A, 0), MATCH(ORDERS!L$1, products!$A$1:$G$1, 0))</f>
        <v>25.874999999999996</v>
      </c>
      <c r="M356" s="8">
        <f t="shared" si="5"/>
        <v>155.24999999999997</v>
      </c>
      <c r="N356" t="str" cm="1">
        <f t="array" ref="N356">_xlfn.IFS(I356="Rob", "Robusta", I356="Exc", "Excelsa", I356="Ara", "Arabica", I356="Lib", "Liberica")</f>
        <v>Arabica</v>
      </c>
      <c r="O356" t="str" cm="1">
        <f t="array" ref="O356">_xlfn.IFS(J356="M", "Medium", J356="L", "Light", J356="D", "Dark")</f>
        <v>Medium</v>
      </c>
    </row>
    <row r="357" spans="1:15" x14ac:dyDescent="0.3">
      <c r="A357" s="2" t="s">
        <v>2492</v>
      </c>
      <c r="B357" s="5">
        <v>44358</v>
      </c>
      <c r="C357" s="2" t="s">
        <v>2493</v>
      </c>
      <c r="D357" t="s">
        <v>6168</v>
      </c>
      <c r="E357" s="2">
        <v>5</v>
      </c>
      <c r="F357" s="2" t="str">
        <f>_xlfn.XLOOKUP(C357, customers!$A:$A, customers!$B:$B, 0)</f>
        <v>Marianna Vedmore</v>
      </c>
      <c r="G357" s="2" t="str">
        <f>IF(_xlfn.XLOOKUP(C357, customers!$A:$A, customers!$C:$C, "")="", "", _xlfn.XLOOKUP(C357, customers!$A:$A, customers!$C:$C, ""))</f>
        <v>mvedmore9v@a8.net</v>
      </c>
      <c r="H357" s="2" t="str">
        <f>_xlfn.XLOOKUP(C357, customers!$A:$A, customers!$G:$G, 0)</f>
        <v>United States</v>
      </c>
      <c r="I357" t="str">
        <f>INDEX(products!$A:$G, MATCH(ORDERS!$D357, products!$A:$A, 0), MATCH(ORDERS!I$1, products!$A$1:$G$1, 0))</f>
        <v>Ara</v>
      </c>
      <c r="J357" t="str">
        <f>INDEX(products!$A:$G, MATCH(ORDERS!$D357, products!$A:$A, 0), MATCH(ORDERS!J$1, products!$A$1:$G$1, 0))</f>
        <v>D</v>
      </c>
      <c r="K357" s="6">
        <f>INDEX(products!$A:$G, MATCH(ORDERS!$D357, products!$A:$A, 0), MATCH(ORDERS!K$1, products!$A$1:$G$1, 0))</f>
        <v>2.5</v>
      </c>
      <c r="L357" s="8">
        <f>INDEX(products!$A:$G, MATCH(ORDERS!$D357, products!$A:$A, 0), MATCH(ORDERS!L$1, products!$A$1:$G$1, 0))</f>
        <v>22.884999999999998</v>
      </c>
      <c r="M357" s="8">
        <f t="shared" si="5"/>
        <v>114.42499999999998</v>
      </c>
      <c r="N357" t="str" cm="1">
        <f t="array" ref="N357">_xlfn.IFS(I357="Rob", "Robusta", I357="Exc", "Excelsa", I357="Ara", "Arabica", I357="Lib", "Liberica")</f>
        <v>Arabica</v>
      </c>
      <c r="O357" t="str" cm="1">
        <f t="array" ref="O357">_xlfn.IFS(J357="M", "Medium", J357="L", "Light", J357="D", "Dark")</f>
        <v>Dark</v>
      </c>
    </row>
    <row r="358" spans="1:15" x14ac:dyDescent="0.3">
      <c r="A358" s="2" t="s">
        <v>2498</v>
      </c>
      <c r="B358" s="5">
        <v>44631</v>
      </c>
      <c r="C358" s="2" t="s">
        <v>2499</v>
      </c>
      <c r="D358" t="s">
        <v>6143</v>
      </c>
      <c r="E358" s="2">
        <v>4</v>
      </c>
      <c r="F358" s="2" t="str">
        <f>_xlfn.XLOOKUP(C358, customers!$A:$A, customers!$B:$B, 0)</f>
        <v>Willey Romao</v>
      </c>
      <c r="G358" s="2" t="str">
        <f>IF(_xlfn.XLOOKUP(C358, customers!$A:$A, customers!$C:$C, "")="", "", _xlfn.XLOOKUP(C358, customers!$A:$A, customers!$C:$C, ""))</f>
        <v>wromao9w@chronoengine.com</v>
      </c>
      <c r="H358" s="2" t="str">
        <f>_xlfn.XLOOKUP(C358, customers!$A:$A, customers!$G:$G, 0)</f>
        <v>United States</v>
      </c>
      <c r="I358" t="str">
        <f>INDEX(products!$A:$G, MATCH(ORDERS!$D358, products!$A:$A, 0), MATCH(ORDERS!I$1, products!$A$1:$G$1, 0))</f>
        <v>Lib</v>
      </c>
      <c r="J358" t="str">
        <f>INDEX(products!$A:$G, MATCH(ORDERS!$D358, products!$A:$A, 0), MATCH(ORDERS!J$1, products!$A$1:$G$1, 0))</f>
        <v>D</v>
      </c>
      <c r="K358" s="6">
        <f>INDEX(products!$A:$G, MATCH(ORDERS!$D358, products!$A:$A, 0), MATCH(ORDERS!K$1, products!$A$1:$G$1, 0))</f>
        <v>1</v>
      </c>
      <c r="L358" s="8">
        <f>INDEX(products!$A:$G, MATCH(ORDERS!$D358, products!$A:$A, 0), MATCH(ORDERS!L$1, products!$A$1:$G$1, 0))</f>
        <v>12.95</v>
      </c>
      <c r="M358" s="8">
        <f t="shared" si="5"/>
        <v>51.8</v>
      </c>
      <c r="N358" t="str" cm="1">
        <f t="array" ref="N358">_xlfn.IFS(I358="Rob", "Robusta", I358="Exc", "Excelsa", I358="Ara", "Arabica", I358="Lib", "Liberica")</f>
        <v>Liberica</v>
      </c>
      <c r="O358" t="str" cm="1">
        <f t="array" ref="O358">_xlfn.IFS(J358="M", "Medium", J358="L", "Light", J358="D", "Dark")</f>
        <v>Dark</v>
      </c>
    </row>
    <row r="359" spans="1:15" x14ac:dyDescent="0.3">
      <c r="A359" s="2" t="s">
        <v>2504</v>
      </c>
      <c r="B359" s="5">
        <v>44448</v>
      </c>
      <c r="C359" s="2" t="s">
        <v>2505</v>
      </c>
      <c r="D359" t="s">
        <v>6175</v>
      </c>
      <c r="E359" s="2">
        <v>6</v>
      </c>
      <c r="F359" s="2" t="str">
        <f>_xlfn.XLOOKUP(C359, customers!$A:$A, customers!$B:$B, 0)</f>
        <v>Enriqueta Ixor</v>
      </c>
      <c r="G359" s="2" t="str">
        <f>IF(_xlfn.XLOOKUP(C359, customers!$A:$A, customers!$C:$C, "")="", "", _xlfn.XLOOKUP(C359, customers!$A:$A, customers!$C:$C, ""))</f>
        <v/>
      </c>
      <c r="H359" s="2" t="str">
        <f>_xlfn.XLOOKUP(C359, customers!$A:$A, customers!$G:$G, 0)</f>
        <v>United States</v>
      </c>
      <c r="I359" t="str">
        <f>INDEX(products!$A:$G, MATCH(ORDERS!$D359, products!$A:$A, 0), MATCH(ORDERS!I$1, products!$A$1:$G$1, 0))</f>
        <v>Ara</v>
      </c>
      <c r="J359" t="str">
        <f>INDEX(products!$A:$G, MATCH(ORDERS!$D359, products!$A:$A, 0), MATCH(ORDERS!J$1, products!$A$1:$G$1, 0))</f>
        <v>M</v>
      </c>
      <c r="K359" s="6">
        <f>INDEX(products!$A:$G, MATCH(ORDERS!$D359, products!$A:$A, 0), MATCH(ORDERS!K$1, products!$A$1:$G$1, 0))</f>
        <v>2.5</v>
      </c>
      <c r="L359" s="8">
        <f>INDEX(products!$A:$G, MATCH(ORDERS!$D359, products!$A:$A, 0), MATCH(ORDERS!L$1, products!$A$1:$G$1, 0))</f>
        <v>25.874999999999996</v>
      </c>
      <c r="M359" s="8">
        <f t="shared" si="5"/>
        <v>155.24999999999997</v>
      </c>
      <c r="N359" t="str" cm="1">
        <f t="array" ref="N359">_xlfn.IFS(I359="Rob", "Robusta", I359="Exc", "Excelsa", I359="Ara", "Arabica", I359="Lib", "Liberica")</f>
        <v>Arabica</v>
      </c>
      <c r="O359" t="str" cm="1">
        <f t="array" ref="O359">_xlfn.IFS(J359="M", "Medium", J359="L", "Light", J359="D", "Dark")</f>
        <v>Medium</v>
      </c>
    </row>
    <row r="360" spans="1:15" x14ac:dyDescent="0.3">
      <c r="A360" s="2" t="s">
        <v>2509</v>
      </c>
      <c r="B360" s="5">
        <v>43599</v>
      </c>
      <c r="C360" s="2" t="s">
        <v>2510</v>
      </c>
      <c r="D360" t="s">
        <v>6182</v>
      </c>
      <c r="E360" s="2">
        <v>1</v>
      </c>
      <c r="F360" s="2" t="str">
        <f>_xlfn.XLOOKUP(C360, customers!$A:$A, customers!$B:$B, 0)</f>
        <v>Tomasina Cotmore</v>
      </c>
      <c r="G360" s="2" t="str">
        <f>IF(_xlfn.XLOOKUP(C360, customers!$A:$A, customers!$C:$C, "")="", "", _xlfn.XLOOKUP(C360, customers!$A:$A, customers!$C:$C, ""))</f>
        <v>tcotmore9y@amazonaws.com</v>
      </c>
      <c r="H360" s="2" t="str">
        <f>_xlfn.XLOOKUP(C360, customers!$A:$A, customers!$G:$G, 0)</f>
        <v>United States</v>
      </c>
      <c r="I360" t="str">
        <f>INDEX(products!$A:$G, MATCH(ORDERS!$D360, products!$A:$A, 0), MATCH(ORDERS!I$1, products!$A$1:$G$1, 0))</f>
        <v>Ara</v>
      </c>
      <c r="J360" t="str">
        <f>INDEX(products!$A:$G, MATCH(ORDERS!$D360, products!$A:$A, 0), MATCH(ORDERS!J$1, products!$A$1:$G$1, 0))</f>
        <v>L</v>
      </c>
      <c r="K360" s="6">
        <f>INDEX(products!$A:$G, MATCH(ORDERS!$D360, products!$A:$A, 0), MATCH(ORDERS!K$1, products!$A$1:$G$1, 0))</f>
        <v>2.5</v>
      </c>
      <c r="L360" s="8">
        <f>INDEX(products!$A:$G, MATCH(ORDERS!$D360, products!$A:$A, 0), MATCH(ORDERS!L$1, products!$A$1:$G$1, 0))</f>
        <v>29.784999999999997</v>
      </c>
      <c r="M360" s="8">
        <f t="shared" si="5"/>
        <v>29.784999999999997</v>
      </c>
      <c r="N360" t="str" cm="1">
        <f t="array" ref="N360">_xlfn.IFS(I360="Rob", "Robusta", I360="Exc", "Excelsa", I360="Ara", "Arabica", I360="Lib", "Liberica")</f>
        <v>Arabica</v>
      </c>
      <c r="O360" t="str" cm="1">
        <f t="array" ref="O360">_xlfn.IFS(J360="M", "Medium", J360="L", "Light", J360="D", "Dark")</f>
        <v>Light</v>
      </c>
    </row>
    <row r="361" spans="1:15" x14ac:dyDescent="0.3">
      <c r="A361" s="2" t="s">
        <v>2515</v>
      </c>
      <c r="B361" s="5">
        <v>43563</v>
      </c>
      <c r="C361" s="2" t="s">
        <v>2516</v>
      </c>
      <c r="D361" t="s">
        <v>6178</v>
      </c>
      <c r="E361" s="2">
        <v>6</v>
      </c>
      <c r="F361" s="2" t="str">
        <f>_xlfn.XLOOKUP(C361, customers!$A:$A, customers!$B:$B, 0)</f>
        <v>Yuma Skipsey</v>
      </c>
      <c r="G361" s="2" t="str">
        <f>IF(_xlfn.XLOOKUP(C361, customers!$A:$A, customers!$C:$C, "")="", "", _xlfn.XLOOKUP(C361, customers!$A:$A, customers!$C:$C, ""))</f>
        <v>yskipsey9z@spotify.com</v>
      </c>
      <c r="H361" s="2" t="str">
        <f>_xlfn.XLOOKUP(C361, customers!$A:$A, customers!$G:$G, 0)</f>
        <v>United Kingdom</v>
      </c>
      <c r="I361" t="str">
        <f>INDEX(products!$A:$G, MATCH(ORDERS!$D361, products!$A:$A, 0), MATCH(ORDERS!I$1, products!$A$1:$G$1, 0))</f>
        <v>Rob</v>
      </c>
      <c r="J361" t="str">
        <f>INDEX(products!$A:$G, MATCH(ORDERS!$D361, products!$A:$A, 0), MATCH(ORDERS!J$1, products!$A$1:$G$1, 0))</f>
        <v>L</v>
      </c>
      <c r="K361" s="6">
        <f>INDEX(products!$A:$G, MATCH(ORDERS!$D361, products!$A:$A, 0), MATCH(ORDERS!K$1, products!$A$1:$G$1, 0))</f>
        <v>0.2</v>
      </c>
      <c r="L361" s="8">
        <f>INDEX(products!$A:$G, MATCH(ORDERS!$D361, products!$A:$A, 0), MATCH(ORDERS!L$1, products!$A$1:$G$1, 0))</f>
        <v>3.5849999999999995</v>
      </c>
      <c r="M361" s="8">
        <f t="shared" si="5"/>
        <v>21.509999999999998</v>
      </c>
      <c r="N361" t="str" cm="1">
        <f t="array" ref="N361">_xlfn.IFS(I361="Rob", "Robusta", I361="Exc", "Excelsa", I361="Ara", "Arabica", I361="Lib", "Liberica")</f>
        <v>Robusta</v>
      </c>
      <c r="O361" t="str" cm="1">
        <f t="array" ref="O361">_xlfn.IFS(J361="M", "Medium", J361="L", "Light", J361="D", "Dark")</f>
        <v>Light</v>
      </c>
    </row>
    <row r="362" spans="1:15" x14ac:dyDescent="0.3">
      <c r="A362" s="2" t="s">
        <v>2521</v>
      </c>
      <c r="B362" s="5">
        <v>44058</v>
      </c>
      <c r="C362" s="2" t="s">
        <v>2522</v>
      </c>
      <c r="D362" t="s">
        <v>6149</v>
      </c>
      <c r="E362" s="2">
        <v>2</v>
      </c>
      <c r="F362" s="2" t="str">
        <f>_xlfn.XLOOKUP(C362, customers!$A:$A, customers!$B:$B, 0)</f>
        <v>Nicko Corps</v>
      </c>
      <c r="G362" s="2" t="str">
        <f>IF(_xlfn.XLOOKUP(C362, customers!$A:$A, customers!$C:$C, "")="", "", _xlfn.XLOOKUP(C362, customers!$A:$A, customers!$C:$C, ""))</f>
        <v>ncorpsa0@gmpg.org</v>
      </c>
      <c r="H362" s="2" t="str">
        <f>_xlfn.XLOOKUP(C362, customers!$A:$A, customers!$G:$G, 0)</f>
        <v>United States</v>
      </c>
      <c r="I362" t="str">
        <f>INDEX(products!$A:$G, MATCH(ORDERS!$D362, products!$A:$A, 0), MATCH(ORDERS!I$1, products!$A$1:$G$1, 0))</f>
        <v>Rob</v>
      </c>
      <c r="J362" t="str">
        <f>INDEX(products!$A:$G, MATCH(ORDERS!$D362, products!$A:$A, 0), MATCH(ORDERS!J$1, products!$A$1:$G$1, 0))</f>
        <v>D</v>
      </c>
      <c r="K362" s="6">
        <f>INDEX(products!$A:$G, MATCH(ORDERS!$D362, products!$A:$A, 0), MATCH(ORDERS!K$1, products!$A$1:$G$1, 0))</f>
        <v>2.5</v>
      </c>
      <c r="L362" s="8">
        <f>INDEX(products!$A:$G, MATCH(ORDERS!$D362, products!$A:$A, 0), MATCH(ORDERS!L$1, products!$A$1:$G$1, 0))</f>
        <v>20.584999999999997</v>
      </c>
      <c r="M362" s="8">
        <f t="shared" si="5"/>
        <v>41.169999999999995</v>
      </c>
      <c r="N362" t="str" cm="1">
        <f t="array" ref="N362">_xlfn.IFS(I362="Rob", "Robusta", I362="Exc", "Excelsa", I362="Ara", "Arabica", I362="Lib", "Liberica")</f>
        <v>Robusta</v>
      </c>
      <c r="O362" t="str" cm="1">
        <f t="array" ref="O362">_xlfn.IFS(J362="M", "Medium", J362="L", "Light", J362="D", "Dark")</f>
        <v>Dark</v>
      </c>
    </row>
    <row r="363" spans="1:15" x14ac:dyDescent="0.3">
      <c r="A363" s="2" t="s">
        <v>2521</v>
      </c>
      <c r="B363" s="5">
        <v>44058</v>
      </c>
      <c r="C363" s="2" t="s">
        <v>2522</v>
      </c>
      <c r="D363" t="s">
        <v>6146</v>
      </c>
      <c r="E363" s="2">
        <v>1</v>
      </c>
      <c r="F363" s="2" t="str">
        <f>_xlfn.XLOOKUP(C363, customers!$A:$A, customers!$B:$B, 0)</f>
        <v>Nicko Corps</v>
      </c>
      <c r="G363" s="2" t="str">
        <f>IF(_xlfn.XLOOKUP(C363, customers!$A:$A, customers!$C:$C, "")="", "", _xlfn.XLOOKUP(C363, customers!$A:$A, customers!$C:$C, ""))</f>
        <v>ncorpsa0@gmpg.org</v>
      </c>
      <c r="H363" s="2" t="str">
        <f>_xlfn.XLOOKUP(C363, customers!$A:$A, customers!$G:$G, 0)</f>
        <v>United States</v>
      </c>
      <c r="I363" t="str">
        <f>INDEX(products!$A:$G, MATCH(ORDERS!$D363, products!$A:$A, 0), MATCH(ORDERS!I$1, products!$A$1:$G$1, 0))</f>
        <v>Rob</v>
      </c>
      <c r="J363" t="str">
        <f>INDEX(products!$A:$G, MATCH(ORDERS!$D363, products!$A:$A, 0), MATCH(ORDERS!J$1, products!$A$1:$G$1, 0))</f>
        <v>M</v>
      </c>
      <c r="K363" s="6">
        <f>INDEX(products!$A:$G, MATCH(ORDERS!$D363, products!$A:$A, 0), MATCH(ORDERS!K$1, products!$A$1:$G$1, 0))</f>
        <v>0.5</v>
      </c>
      <c r="L363" s="8">
        <f>INDEX(products!$A:$G, MATCH(ORDERS!$D363, products!$A:$A, 0), MATCH(ORDERS!L$1, products!$A$1:$G$1, 0))</f>
        <v>5.97</v>
      </c>
      <c r="M363" s="8">
        <f t="shared" si="5"/>
        <v>5.97</v>
      </c>
      <c r="N363" t="str" cm="1">
        <f t="array" ref="N363">_xlfn.IFS(I363="Rob", "Robusta", I363="Exc", "Excelsa", I363="Ara", "Arabica", I363="Lib", "Liberica")</f>
        <v>Robusta</v>
      </c>
      <c r="O363" t="str" cm="1">
        <f t="array" ref="O363">_xlfn.IFS(J363="M", "Medium", J363="L", "Light", J363="D", "Dark")</f>
        <v>Medium</v>
      </c>
    </row>
    <row r="364" spans="1:15" x14ac:dyDescent="0.3">
      <c r="A364" s="2" t="s">
        <v>2532</v>
      </c>
      <c r="B364" s="5">
        <v>44686</v>
      </c>
      <c r="C364" s="2" t="s">
        <v>2533</v>
      </c>
      <c r="D364" t="s">
        <v>6171</v>
      </c>
      <c r="E364" s="2">
        <v>5</v>
      </c>
      <c r="F364" s="2" t="str">
        <f>_xlfn.XLOOKUP(C364, customers!$A:$A, customers!$B:$B, 0)</f>
        <v>Feliks Babber</v>
      </c>
      <c r="G364" s="2" t="str">
        <f>IF(_xlfn.XLOOKUP(C364, customers!$A:$A, customers!$C:$C, "")="", "", _xlfn.XLOOKUP(C364, customers!$A:$A, customers!$C:$C, ""))</f>
        <v>fbabbera2@stanford.edu</v>
      </c>
      <c r="H364" s="2" t="str">
        <f>_xlfn.XLOOKUP(C364, customers!$A:$A, customers!$G:$G, 0)</f>
        <v>United States</v>
      </c>
      <c r="I364" t="str">
        <f>INDEX(products!$A:$G, MATCH(ORDERS!$D364, products!$A:$A, 0), MATCH(ORDERS!I$1, products!$A$1:$G$1, 0))</f>
        <v>Exc</v>
      </c>
      <c r="J364" t="str">
        <f>INDEX(products!$A:$G, MATCH(ORDERS!$D364, products!$A:$A, 0), MATCH(ORDERS!J$1, products!$A$1:$G$1, 0))</f>
        <v>L</v>
      </c>
      <c r="K364" s="6">
        <f>INDEX(products!$A:$G, MATCH(ORDERS!$D364, products!$A:$A, 0), MATCH(ORDERS!K$1, products!$A$1:$G$1, 0))</f>
        <v>1</v>
      </c>
      <c r="L364" s="8">
        <f>INDEX(products!$A:$G, MATCH(ORDERS!$D364, products!$A:$A, 0), MATCH(ORDERS!L$1, products!$A$1:$G$1, 0))</f>
        <v>14.85</v>
      </c>
      <c r="M364" s="8">
        <f t="shared" si="5"/>
        <v>74.25</v>
      </c>
      <c r="N364" t="str" cm="1">
        <f t="array" ref="N364">_xlfn.IFS(I364="Rob", "Robusta", I364="Exc", "Excelsa", I364="Ara", "Arabica", I364="Lib", "Liberica")</f>
        <v>Excelsa</v>
      </c>
      <c r="O364" t="str" cm="1">
        <f t="array" ref="O364">_xlfn.IFS(J364="M", "Medium", J364="L", "Light", J364="D", "Dark")</f>
        <v>Light</v>
      </c>
    </row>
    <row r="365" spans="1:15" x14ac:dyDescent="0.3">
      <c r="A365" s="2" t="s">
        <v>2538</v>
      </c>
      <c r="B365" s="5">
        <v>44282</v>
      </c>
      <c r="C365" s="2" t="s">
        <v>2539</v>
      </c>
      <c r="D365" t="s">
        <v>6162</v>
      </c>
      <c r="E365" s="2">
        <v>6</v>
      </c>
      <c r="F365" s="2" t="str">
        <f>_xlfn.XLOOKUP(C365, customers!$A:$A, customers!$B:$B, 0)</f>
        <v>Kaja Loxton</v>
      </c>
      <c r="G365" s="2" t="str">
        <f>IF(_xlfn.XLOOKUP(C365, customers!$A:$A, customers!$C:$C, "")="", "", _xlfn.XLOOKUP(C365, customers!$A:$A, customers!$C:$C, ""))</f>
        <v>kloxtona3@opensource.org</v>
      </c>
      <c r="H365" s="2" t="str">
        <f>_xlfn.XLOOKUP(C365, customers!$A:$A, customers!$G:$G, 0)</f>
        <v>United States</v>
      </c>
      <c r="I365" t="str">
        <f>INDEX(products!$A:$G, MATCH(ORDERS!$D365, products!$A:$A, 0), MATCH(ORDERS!I$1, products!$A$1:$G$1, 0))</f>
        <v>Lib</v>
      </c>
      <c r="J365" t="str">
        <f>INDEX(products!$A:$G, MATCH(ORDERS!$D365, products!$A:$A, 0), MATCH(ORDERS!J$1, products!$A$1:$G$1, 0))</f>
        <v>M</v>
      </c>
      <c r="K365" s="6">
        <f>INDEX(products!$A:$G, MATCH(ORDERS!$D365, products!$A:$A, 0), MATCH(ORDERS!K$1, products!$A$1:$G$1, 0))</f>
        <v>1</v>
      </c>
      <c r="L365" s="8">
        <f>INDEX(products!$A:$G, MATCH(ORDERS!$D365, products!$A:$A, 0), MATCH(ORDERS!L$1, products!$A$1:$G$1, 0))</f>
        <v>14.55</v>
      </c>
      <c r="M365" s="8">
        <f t="shared" si="5"/>
        <v>87.300000000000011</v>
      </c>
      <c r="N365" t="str" cm="1">
        <f t="array" ref="N365">_xlfn.IFS(I365="Rob", "Robusta", I365="Exc", "Excelsa", I365="Ara", "Arabica", I365="Lib", "Liberica")</f>
        <v>Liberica</v>
      </c>
      <c r="O365" t="str" cm="1">
        <f t="array" ref="O365">_xlfn.IFS(J365="M", "Medium", J365="L", "Light", J365="D", "Dark")</f>
        <v>Medium</v>
      </c>
    </row>
    <row r="366" spans="1:15" x14ac:dyDescent="0.3">
      <c r="A366" s="2" t="s">
        <v>2543</v>
      </c>
      <c r="B366" s="5">
        <v>43582</v>
      </c>
      <c r="C366" s="2" t="s">
        <v>2544</v>
      </c>
      <c r="D366" t="s">
        <v>6183</v>
      </c>
      <c r="E366" s="2">
        <v>6</v>
      </c>
      <c r="F366" s="2" t="str">
        <f>_xlfn.XLOOKUP(C366, customers!$A:$A, customers!$B:$B, 0)</f>
        <v>Parker Tofful</v>
      </c>
      <c r="G366" s="2" t="str">
        <f>IF(_xlfn.XLOOKUP(C366, customers!$A:$A, customers!$C:$C, "")="", "", _xlfn.XLOOKUP(C366, customers!$A:$A, customers!$C:$C, ""))</f>
        <v>ptoffula4@posterous.com</v>
      </c>
      <c r="H366" s="2" t="str">
        <f>_xlfn.XLOOKUP(C366, customers!$A:$A, customers!$G:$G, 0)</f>
        <v>United States</v>
      </c>
      <c r="I366" t="str">
        <f>INDEX(products!$A:$G, MATCH(ORDERS!$D366, products!$A:$A, 0), MATCH(ORDERS!I$1, products!$A$1:$G$1, 0))</f>
        <v>Exc</v>
      </c>
      <c r="J366" t="str">
        <f>INDEX(products!$A:$G, MATCH(ORDERS!$D366, products!$A:$A, 0), MATCH(ORDERS!J$1, products!$A$1:$G$1, 0))</f>
        <v>D</v>
      </c>
      <c r="K366" s="6">
        <f>INDEX(products!$A:$G, MATCH(ORDERS!$D366, products!$A:$A, 0), MATCH(ORDERS!K$1, products!$A$1:$G$1, 0))</f>
        <v>1</v>
      </c>
      <c r="L366" s="8">
        <f>INDEX(products!$A:$G, MATCH(ORDERS!$D366, products!$A:$A, 0), MATCH(ORDERS!L$1, products!$A$1:$G$1, 0))</f>
        <v>12.15</v>
      </c>
      <c r="M366" s="8">
        <f t="shared" si="5"/>
        <v>72.900000000000006</v>
      </c>
      <c r="N366" t="str" cm="1">
        <f t="array" ref="N366">_xlfn.IFS(I366="Rob", "Robusta", I366="Exc", "Excelsa", I366="Ara", "Arabica", I366="Lib", "Liberica")</f>
        <v>Excelsa</v>
      </c>
      <c r="O366" t="str" cm="1">
        <f t="array" ref="O366">_xlfn.IFS(J366="M", "Medium", J366="L", "Light", J366="D", "Dark")</f>
        <v>Dark</v>
      </c>
    </row>
    <row r="367" spans="1:15" x14ac:dyDescent="0.3">
      <c r="A367" s="2" t="s">
        <v>2549</v>
      </c>
      <c r="B367" s="5">
        <v>44464</v>
      </c>
      <c r="C367" s="2" t="s">
        <v>2550</v>
      </c>
      <c r="D367" t="s">
        <v>6169</v>
      </c>
      <c r="E367" s="2">
        <v>1</v>
      </c>
      <c r="F367" s="2" t="str">
        <f>_xlfn.XLOOKUP(C367, customers!$A:$A, customers!$B:$B, 0)</f>
        <v>Casi Gwinnett</v>
      </c>
      <c r="G367" s="2" t="str">
        <f>IF(_xlfn.XLOOKUP(C367, customers!$A:$A, customers!$C:$C, "")="", "", _xlfn.XLOOKUP(C367, customers!$A:$A, customers!$C:$C, ""))</f>
        <v>cgwinnetta5@behance.net</v>
      </c>
      <c r="H367" s="2" t="str">
        <f>_xlfn.XLOOKUP(C367, customers!$A:$A, customers!$G:$G, 0)</f>
        <v>United States</v>
      </c>
      <c r="I367" t="str">
        <f>INDEX(products!$A:$G, MATCH(ORDERS!$D367, products!$A:$A, 0), MATCH(ORDERS!I$1, products!$A$1:$G$1, 0))</f>
        <v>Lib</v>
      </c>
      <c r="J367" t="str">
        <f>INDEX(products!$A:$G, MATCH(ORDERS!$D367, products!$A:$A, 0), MATCH(ORDERS!J$1, products!$A$1:$G$1, 0))</f>
        <v>D</v>
      </c>
      <c r="K367" s="6">
        <f>INDEX(products!$A:$G, MATCH(ORDERS!$D367, products!$A:$A, 0), MATCH(ORDERS!K$1, products!$A$1:$G$1, 0))</f>
        <v>0.5</v>
      </c>
      <c r="L367" s="8">
        <f>INDEX(products!$A:$G, MATCH(ORDERS!$D367, products!$A:$A, 0), MATCH(ORDERS!L$1, products!$A$1:$G$1, 0))</f>
        <v>7.77</v>
      </c>
      <c r="M367" s="8">
        <f t="shared" si="5"/>
        <v>7.77</v>
      </c>
      <c r="N367" t="str" cm="1">
        <f t="array" ref="N367">_xlfn.IFS(I367="Rob", "Robusta", I367="Exc", "Excelsa", I367="Ara", "Arabica", I367="Lib", "Liberica")</f>
        <v>Liberica</v>
      </c>
      <c r="O367" t="str" cm="1">
        <f t="array" ref="O367">_xlfn.IFS(J367="M", "Medium", J367="L", "Light", J367="D", "Dark")</f>
        <v>Dark</v>
      </c>
    </row>
    <row r="368" spans="1:15" x14ac:dyDescent="0.3">
      <c r="A368" s="2" t="s">
        <v>2554</v>
      </c>
      <c r="B368" s="5">
        <v>43874</v>
      </c>
      <c r="C368" s="2" t="s">
        <v>2555</v>
      </c>
      <c r="D368" t="s">
        <v>6144</v>
      </c>
      <c r="E368" s="2">
        <v>6</v>
      </c>
      <c r="F368" s="2" t="str">
        <f>_xlfn.XLOOKUP(C368, customers!$A:$A, customers!$B:$B, 0)</f>
        <v>Saree Ellesworth</v>
      </c>
      <c r="G368" s="2" t="str">
        <f>IF(_xlfn.XLOOKUP(C368, customers!$A:$A, customers!$C:$C, "")="", "", _xlfn.XLOOKUP(C368, customers!$A:$A, customers!$C:$C, ""))</f>
        <v/>
      </c>
      <c r="H368" s="2" t="str">
        <f>_xlfn.XLOOKUP(C368, customers!$A:$A, customers!$G:$G, 0)</f>
        <v>United States</v>
      </c>
      <c r="I368" t="str">
        <f>INDEX(products!$A:$G, MATCH(ORDERS!$D368, products!$A:$A, 0), MATCH(ORDERS!I$1, products!$A$1:$G$1, 0))</f>
        <v>Exc</v>
      </c>
      <c r="J368" t="str">
        <f>INDEX(products!$A:$G, MATCH(ORDERS!$D368, products!$A:$A, 0), MATCH(ORDERS!J$1, products!$A$1:$G$1, 0))</f>
        <v>D</v>
      </c>
      <c r="K368" s="6">
        <f>INDEX(products!$A:$G, MATCH(ORDERS!$D368, products!$A:$A, 0), MATCH(ORDERS!K$1, products!$A$1:$G$1, 0))</f>
        <v>0.5</v>
      </c>
      <c r="L368" s="8">
        <f>INDEX(products!$A:$G, MATCH(ORDERS!$D368, products!$A:$A, 0), MATCH(ORDERS!L$1, products!$A$1:$G$1, 0))</f>
        <v>7.29</v>
      </c>
      <c r="M368" s="8">
        <f t="shared" si="5"/>
        <v>43.74</v>
      </c>
      <c r="N368" t="str" cm="1">
        <f t="array" ref="N368">_xlfn.IFS(I368="Rob", "Robusta", I368="Exc", "Excelsa", I368="Ara", "Arabica", I368="Lib", "Liberica")</f>
        <v>Excelsa</v>
      </c>
      <c r="O368" t="str" cm="1">
        <f t="array" ref="O368">_xlfn.IFS(J368="M", "Medium", J368="L", "Light", J368="D", "Dark")</f>
        <v>Dark</v>
      </c>
    </row>
    <row r="369" spans="1:15" x14ac:dyDescent="0.3">
      <c r="A369" s="2" t="s">
        <v>2559</v>
      </c>
      <c r="B369" s="5">
        <v>44393</v>
      </c>
      <c r="C369" s="2" t="s">
        <v>2560</v>
      </c>
      <c r="D369" t="s">
        <v>6159</v>
      </c>
      <c r="E369" s="2">
        <v>2</v>
      </c>
      <c r="F369" s="2" t="str">
        <f>_xlfn.XLOOKUP(C369, customers!$A:$A, customers!$B:$B, 0)</f>
        <v>Silvio Iorizzi</v>
      </c>
      <c r="G369" s="2" t="str">
        <f>IF(_xlfn.XLOOKUP(C369, customers!$A:$A, customers!$C:$C, "")="", "", _xlfn.XLOOKUP(C369, customers!$A:$A, customers!$C:$C, ""))</f>
        <v/>
      </c>
      <c r="H369" s="2" t="str">
        <f>_xlfn.XLOOKUP(C369, customers!$A:$A, customers!$G:$G, 0)</f>
        <v>United States</v>
      </c>
      <c r="I369" t="str">
        <f>INDEX(products!$A:$G, MATCH(ORDERS!$D369, products!$A:$A, 0), MATCH(ORDERS!I$1, products!$A$1:$G$1, 0))</f>
        <v>Lib</v>
      </c>
      <c r="J369" t="str">
        <f>INDEX(products!$A:$G, MATCH(ORDERS!$D369, products!$A:$A, 0), MATCH(ORDERS!J$1, products!$A$1:$G$1, 0))</f>
        <v>M</v>
      </c>
      <c r="K369" s="6">
        <f>INDEX(products!$A:$G, MATCH(ORDERS!$D369, products!$A:$A, 0), MATCH(ORDERS!K$1, products!$A$1:$G$1, 0))</f>
        <v>0.2</v>
      </c>
      <c r="L369" s="8">
        <f>INDEX(products!$A:$G, MATCH(ORDERS!$D369, products!$A:$A, 0), MATCH(ORDERS!L$1, products!$A$1:$G$1, 0))</f>
        <v>4.3650000000000002</v>
      </c>
      <c r="M369" s="8">
        <f t="shared" si="5"/>
        <v>8.73</v>
      </c>
      <c r="N369" t="str" cm="1">
        <f t="array" ref="N369">_xlfn.IFS(I369="Rob", "Robusta", I369="Exc", "Excelsa", I369="Ara", "Arabica", I369="Lib", "Liberica")</f>
        <v>Liberica</v>
      </c>
      <c r="O369" t="str" cm="1">
        <f t="array" ref="O369">_xlfn.IFS(J369="M", "Medium", J369="L", "Light", J369="D", "Dark")</f>
        <v>Medium</v>
      </c>
    </row>
    <row r="370" spans="1:15" x14ac:dyDescent="0.3">
      <c r="A370" s="2" t="s">
        <v>2563</v>
      </c>
      <c r="B370" s="5">
        <v>44692</v>
      </c>
      <c r="C370" s="2" t="s">
        <v>2564</v>
      </c>
      <c r="D370" t="s">
        <v>6166</v>
      </c>
      <c r="E370" s="2">
        <v>2</v>
      </c>
      <c r="F370" s="2" t="str">
        <f>_xlfn.XLOOKUP(C370, customers!$A:$A, customers!$B:$B, 0)</f>
        <v>Leesa Flaonier</v>
      </c>
      <c r="G370" s="2" t="str">
        <f>IF(_xlfn.XLOOKUP(C370, customers!$A:$A, customers!$C:$C, "")="", "", _xlfn.XLOOKUP(C370, customers!$A:$A, customers!$C:$C, ""))</f>
        <v>lflaoniera8@wordpress.org</v>
      </c>
      <c r="H370" s="2" t="str">
        <f>_xlfn.XLOOKUP(C370, customers!$A:$A, customers!$G:$G, 0)</f>
        <v>United States</v>
      </c>
      <c r="I370" t="str">
        <f>INDEX(products!$A:$G, MATCH(ORDERS!$D370, products!$A:$A, 0), MATCH(ORDERS!I$1, products!$A$1:$G$1, 0))</f>
        <v>Exc</v>
      </c>
      <c r="J370" t="str">
        <f>INDEX(products!$A:$G, MATCH(ORDERS!$D370, products!$A:$A, 0), MATCH(ORDERS!J$1, products!$A$1:$G$1, 0))</f>
        <v>M</v>
      </c>
      <c r="K370" s="6">
        <f>INDEX(products!$A:$G, MATCH(ORDERS!$D370, products!$A:$A, 0), MATCH(ORDERS!K$1, products!$A$1:$G$1, 0))</f>
        <v>2.5</v>
      </c>
      <c r="L370" s="8">
        <f>INDEX(products!$A:$G, MATCH(ORDERS!$D370, products!$A:$A, 0), MATCH(ORDERS!L$1, products!$A$1:$G$1, 0))</f>
        <v>31.624999999999996</v>
      </c>
      <c r="M370" s="8">
        <f t="shared" si="5"/>
        <v>63.249999999999993</v>
      </c>
      <c r="N370" t="str" cm="1">
        <f t="array" ref="N370">_xlfn.IFS(I370="Rob", "Robusta", I370="Exc", "Excelsa", I370="Ara", "Arabica", I370="Lib", "Liberica")</f>
        <v>Excelsa</v>
      </c>
      <c r="O370" t="str" cm="1">
        <f t="array" ref="O370">_xlfn.IFS(J370="M", "Medium", J370="L", "Light", J370="D", "Dark")</f>
        <v>Medium</v>
      </c>
    </row>
    <row r="371" spans="1:15" x14ac:dyDescent="0.3">
      <c r="A371" s="2" t="s">
        <v>2569</v>
      </c>
      <c r="B371" s="5">
        <v>43500</v>
      </c>
      <c r="C371" s="2" t="s">
        <v>2570</v>
      </c>
      <c r="D371" t="s">
        <v>6176</v>
      </c>
      <c r="E371" s="2">
        <v>1</v>
      </c>
      <c r="F371" s="2" t="str">
        <f>_xlfn.XLOOKUP(C371, customers!$A:$A, customers!$B:$B, 0)</f>
        <v>Abba Pummell</v>
      </c>
      <c r="G371" s="2" t="str">
        <f>IF(_xlfn.XLOOKUP(C371, customers!$A:$A, customers!$C:$C, "")="", "", _xlfn.XLOOKUP(C371, customers!$A:$A, customers!$C:$C, ""))</f>
        <v/>
      </c>
      <c r="H371" s="2" t="str">
        <f>_xlfn.XLOOKUP(C371, customers!$A:$A, customers!$G:$G, 0)</f>
        <v>United States</v>
      </c>
      <c r="I371" t="str">
        <f>INDEX(products!$A:$G, MATCH(ORDERS!$D371, products!$A:$A, 0), MATCH(ORDERS!I$1, products!$A$1:$G$1, 0))</f>
        <v>Exc</v>
      </c>
      <c r="J371" t="str">
        <f>INDEX(products!$A:$G, MATCH(ORDERS!$D371, products!$A:$A, 0), MATCH(ORDERS!J$1, products!$A$1:$G$1, 0))</f>
        <v>L</v>
      </c>
      <c r="K371" s="6">
        <f>INDEX(products!$A:$G, MATCH(ORDERS!$D371, products!$A:$A, 0), MATCH(ORDERS!K$1, products!$A$1:$G$1, 0))</f>
        <v>0.5</v>
      </c>
      <c r="L371" s="8">
        <f>INDEX(products!$A:$G, MATCH(ORDERS!$D371, products!$A:$A, 0), MATCH(ORDERS!L$1, products!$A$1:$G$1, 0))</f>
        <v>8.91</v>
      </c>
      <c r="M371" s="8">
        <f t="shared" si="5"/>
        <v>8.91</v>
      </c>
      <c r="N371" t="str" cm="1">
        <f t="array" ref="N371">_xlfn.IFS(I371="Rob", "Robusta", I371="Exc", "Excelsa", I371="Ara", "Arabica", I371="Lib", "Liberica")</f>
        <v>Excelsa</v>
      </c>
      <c r="O371" t="str" cm="1">
        <f t="array" ref="O371">_xlfn.IFS(J371="M", "Medium", J371="L", "Light", J371="D", "Dark")</f>
        <v>Light</v>
      </c>
    </row>
    <row r="372" spans="1:15" x14ac:dyDescent="0.3">
      <c r="A372" s="2" t="s">
        <v>2573</v>
      </c>
      <c r="B372" s="5">
        <v>43501</v>
      </c>
      <c r="C372" s="2" t="s">
        <v>2574</v>
      </c>
      <c r="D372" t="s">
        <v>6183</v>
      </c>
      <c r="E372" s="2">
        <v>2</v>
      </c>
      <c r="F372" s="2" t="str">
        <f>_xlfn.XLOOKUP(C372, customers!$A:$A, customers!$B:$B, 0)</f>
        <v>Corinna Catcheside</v>
      </c>
      <c r="G372" s="2" t="str">
        <f>IF(_xlfn.XLOOKUP(C372, customers!$A:$A, customers!$C:$C, "")="", "", _xlfn.XLOOKUP(C372, customers!$A:$A, customers!$C:$C, ""))</f>
        <v>ccatchesideaa@macromedia.com</v>
      </c>
      <c r="H372" s="2" t="str">
        <f>_xlfn.XLOOKUP(C372, customers!$A:$A, customers!$G:$G, 0)</f>
        <v>United States</v>
      </c>
      <c r="I372" t="str">
        <f>INDEX(products!$A:$G, MATCH(ORDERS!$D372, products!$A:$A, 0), MATCH(ORDERS!I$1, products!$A$1:$G$1, 0))</f>
        <v>Exc</v>
      </c>
      <c r="J372" t="str">
        <f>INDEX(products!$A:$G, MATCH(ORDERS!$D372, products!$A:$A, 0), MATCH(ORDERS!J$1, products!$A$1:$G$1, 0))</f>
        <v>D</v>
      </c>
      <c r="K372" s="6">
        <f>INDEX(products!$A:$G, MATCH(ORDERS!$D372, products!$A:$A, 0), MATCH(ORDERS!K$1, products!$A$1:$G$1, 0))</f>
        <v>1</v>
      </c>
      <c r="L372" s="8">
        <f>INDEX(products!$A:$G, MATCH(ORDERS!$D372, products!$A:$A, 0), MATCH(ORDERS!L$1, products!$A$1:$G$1, 0))</f>
        <v>12.15</v>
      </c>
      <c r="M372" s="8">
        <f t="shared" si="5"/>
        <v>24.3</v>
      </c>
      <c r="N372" t="str" cm="1">
        <f t="array" ref="N372">_xlfn.IFS(I372="Rob", "Robusta", I372="Exc", "Excelsa", I372="Ara", "Arabica", I372="Lib", "Liberica")</f>
        <v>Excelsa</v>
      </c>
      <c r="O372" t="str" cm="1">
        <f t="array" ref="O372">_xlfn.IFS(J372="M", "Medium", J372="L", "Light", J372="D", "Dark")</f>
        <v>Dark</v>
      </c>
    </row>
    <row r="373" spans="1:15" x14ac:dyDescent="0.3">
      <c r="A373" s="2" t="s">
        <v>2579</v>
      </c>
      <c r="B373" s="5">
        <v>44705</v>
      </c>
      <c r="C373" s="2" t="s">
        <v>2580</v>
      </c>
      <c r="D373" t="s">
        <v>6180</v>
      </c>
      <c r="E373" s="2">
        <v>6</v>
      </c>
      <c r="F373" s="2" t="str">
        <f>_xlfn.XLOOKUP(C373, customers!$A:$A, customers!$B:$B, 0)</f>
        <v>Cortney Gibbonson</v>
      </c>
      <c r="G373" s="2" t="str">
        <f>IF(_xlfn.XLOOKUP(C373, customers!$A:$A, customers!$C:$C, "")="", "", _xlfn.XLOOKUP(C373, customers!$A:$A, customers!$C:$C, ""))</f>
        <v>cgibbonsonab@accuweather.com</v>
      </c>
      <c r="H373" s="2" t="str">
        <f>_xlfn.XLOOKUP(C373, customers!$A:$A, customers!$G:$G, 0)</f>
        <v>United States</v>
      </c>
      <c r="I373" t="str">
        <f>INDEX(products!$A:$G, MATCH(ORDERS!$D373, products!$A:$A, 0), MATCH(ORDERS!I$1, products!$A$1:$G$1, 0))</f>
        <v>Ara</v>
      </c>
      <c r="J373" t="str">
        <f>INDEX(products!$A:$G, MATCH(ORDERS!$D373, products!$A:$A, 0), MATCH(ORDERS!J$1, products!$A$1:$G$1, 0))</f>
        <v>L</v>
      </c>
      <c r="K373" s="6">
        <f>INDEX(products!$A:$G, MATCH(ORDERS!$D373, products!$A:$A, 0), MATCH(ORDERS!K$1, products!$A$1:$G$1, 0))</f>
        <v>0.5</v>
      </c>
      <c r="L373" s="8">
        <f>INDEX(products!$A:$G, MATCH(ORDERS!$D373, products!$A:$A, 0), MATCH(ORDERS!L$1, products!$A$1:$G$1, 0))</f>
        <v>7.77</v>
      </c>
      <c r="M373" s="8">
        <f t="shared" si="5"/>
        <v>46.62</v>
      </c>
      <c r="N373" t="str" cm="1">
        <f t="array" ref="N373">_xlfn.IFS(I373="Rob", "Robusta", I373="Exc", "Excelsa", I373="Ara", "Arabica", I373="Lib", "Liberica")</f>
        <v>Arabica</v>
      </c>
      <c r="O373" t="str" cm="1">
        <f t="array" ref="O373">_xlfn.IFS(J373="M", "Medium", J373="L", "Light", J373="D", "Dark")</f>
        <v>Light</v>
      </c>
    </row>
    <row r="374" spans="1:15" x14ac:dyDescent="0.3">
      <c r="A374" s="2" t="s">
        <v>2585</v>
      </c>
      <c r="B374" s="5">
        <v>44108</v>
      </c>
      <c r="C374" s="2" t="s">
        <v>2586</v>
      </c>
      <c r="D374" t="s">
        <v>6173</v>
      </c>
      <c r="E374" s="2">
        <v>6</v>
      </c>
      <c r="F374" s="2" t="str">
        <f>_xlfn.XLOOKUP(C374, customers!$A:$A, customers!$B:$B, 0)</f>
        <v>Terri Farra</v>
      </c>
      <c r="G374" s="2" t="str">
        <f>IF(_xlfn.XLOOKUP(C374, customers!$A:$A, customers!$C:$C, "")="", "", _xlfn.XLOOKUP(C374, customers!$A:$A, customers!$C:$C, ""))</f>
        <v>tfarraac@behance.net</v>
      </c>
      <c r="H374" s="2" t="str">
        <f>_xlfn.XLOOKUP(C374, customers!$A:$A, customers!$G:$G, 0)</f>
        <v>United States</v>
      </c>
      <c r="I374" t="str">
        <f>INDEX(products!$A:$G, MATCH(ORDERS!$D374, products!$A:$A, 0), MATCH(ORDERS!I$1, products!$A$1:$G$1, 0))</f>
        <v>Rob</v>
      </c>
      <c r="J374" t="str">
        <f>INDEX(products!$A:$G, MATCH(ORDERS!$D374, products!$A:$A, 0), MATCH(ORDERS!J$1, products!$A$1:$G$1, 0))</f>
        <v>L</v>
      </c>
      <c r="K374" s="6">
        <f>INDEX(products!$A:$G, MATCH(ORDERS!$D374, products!$A:$A, 0), MATCH(ORDERS!K$1, products!$A$1:$G$1, 0))</f>
        <v>0.5</v>
      </c>
      <c r="L374" s="8">
        <f>INDEX(products!$A:$G, MATCH(ORDERS!$D374, products!$A:$A, 0), MATCH(ORDERS!L$1, products!$A$1:$G$1, 0))</f>
        <v>7.169999999999999</v>
      </c>
      <c r="M374" s="8">
        <f t="shared" si="5"/>
        <v>43.019999999999996</v>
      </c>
      <c r="N374" t="str" cm="1">
        <f t="array" ref="N374">_xlfn.IFS(I374="Rob", "Robusta", I374="Exc", "Excelsa", I374="Ara", "Arabica", I374="Lib", "Liberica")</f>
        <v>Robusta</v>
      </c>
      <c r="O374" t="str" cm="1">
        <f t="array" ref="O374">_xlfn.IFS(J374="M", "Medium", J374="L", "Light", J374="D", "Dark")</f>
        <v>Light</v>
      </c>
    </row>
    <row r="375" spans="1:15" x14ac:dyDescent="0.3">
      <c r="A375" s="2" t="s">
        <v>2591</v>
      </c>
      <c r="B375" s="5">
        <v>44742</v>
      </c>
      <c r="C375" s="2" t="s">
        <v>2592</v>
      </c>
      <c r="D375" t="s">
        <v>6158</v>
      </c>
      <c r="E375" s="2">
        <v>3</v>
      </c>
      <c r="F375" s="2" t="str">
        <f>_xlfn.XLOOKUP(C375, customers!$A:$A, customers!$B:$B, 0)</f>
        <v>Corney Curme</v>
      </c>
      <c r="G375" s="2" t="str">
        <f>IF(_xlfn.XLOOKUP(C375, customers!$A:$A, customers!$C:$C, "")="", "", _xlfn.XLOOKUP(C375, customers!$A:$A, customers!$C:$C, ""))</f>
        <v/>
      </c>
      <c r="H375" s="2" t="str">
        <f>_xlfn.XLOOKUP(C375, customers!$A:$A, customers!$G:$G, 0)</f>
        <v>Ireland</v>
      </c>
      <c r="I375" t="str">
        <f>INDEX(products!$A:$G, MATCH(ORDERS!$D375, products!$A:$A, 0), MATCH(ORDERS!I$1, products!$A$1:$G$1, 0))</f>
        <v>Ara</v>
      </c>
      <c r="J375" t="str">
        <f>INDEX(products!$A:$G, MATCH(ORDERS!$D375, products!$A:$A, 0), MATCH(ORDERS!J$1, products!$A$1:$G$1, 0))</f>
        <v>D</v>
      </c>
      <c r="K375" s="6">
        <f>INDEX(products!$A:$G, MATCH(ORDERS!$D375, products!$A:$A, 0), MATCH(ORDERS!K$1, products!$A$1:$G$1, 0))</f>
        <v>0.5</v>
      </c>
      <c r="L375" s="8">
        <f>INDEX(products!$A:$G, MATCH(ORDERS!$D375, products!$A:$A, 0), MATCH(ORDERS!L$1, products!$A$1:$G$1, 0))</f>
        <v>5.97</v>
      </c>
      <c r="M375" s="8">
        <f t="shared" si="5"/>
        <v>17.91</v>
      </c>
      <c r="N375" t="str" cm="1">
        <f t="array" ref="N375">_xlfn.IFS(I375="Rob", "Robusta", I375="Exc", "Excelsa", I375="Ara", "Arabica", I375="Lib", "Liberica")</f>
        <v>Arabica</v>
      </c>
      <c r="O375" t="str" cm="1">
        <f t="array" ref="O375">_xlfn.IFS(J375="M", "Medium", J375="L", "Light", J375="D", "Dark")</f>
        <v>Dark</v>
      </c>
    </row>
    <row r="376" spans="1:15" x14ac:dyDescent="0.3">
      <c r="A376" s="2" t="s">
        <v>2597</v>
      </c>
      <c r="B376" s="5">
        <v>44125</v>
      </c>
      <c r="C376" s="2" t="s">
        <v>2598</v>
      </c>
      <c r="D376" t="s">
        <v>6161</v>
      </c>
      <c r="E376" s="2">
        <v>4</v>
      </c>
      <c r="F376" s="2" t="str">
        <f>_xlfn.XLOOKUP(C376, customers!$A:$A, customers!$B:$B, 0)</f>
        <v>Gothart Bamfield</v>
      </c>
      <c r="G376" s="2" t="str">
        <f>IF(_xlfn.XLOOKUP(C376, customers!$A:$A, customers!$C:$C, "")="", "", _xlfn.XLOOKUP(C376, customers!$A:$A, customers!$C:$C, ""))</f>
        <v>gbamfieldae@yellowpages.com</v>
      </c>
      <c r="H376" s="2" t="str">
        <f>_xlfn.XLOOKUP(C376, customers!$A:$A, customers!$G:$G, 0)</f>
        <v>United States</v>
      </c>
      <c r="I376" t="str">
        <f>INDEX(products!$A:$G, MATCH(ORDERS!$D376, products!$A:$A, 0), MATCH(ORDERS!I$1, products!$A$1:$G$1, 0))</f>
        <v>Lib</v>
      </c>
      <c r="J376" t="str">
        <f>INDEX(products!$A:$G, MATCH(ORDERS!$D376, products!$A:$A, 0), MATCH(ORDERS!J$1, products!$A$1:$G$1, 0))</f>
        <v>L</v>
      </c>
      <c r="K376" s="6">
        <f>INDEX(products!$A:$G, MATCH(ORDERS!$D376, products!$A:$A, 0), MATCH(ORDERS!K$1, products!$A$1:$G$1, 0))</f>
        <v>0.5</v>
      </c>
      <c r="L376" s="8">
        <f>INDEX(products!$A:$G, MATCH(ORDERS!$D376, products!$A:$A, 0), MATCH(ORDERS!L$1, products!$A$1:$G$1, 0))</f>
        <v>9.51</v>
      </c>
      <c r="M376" s="8">
        <f t="shared" si="5"/>
        <v>38.04</v>
      </c>
      <c r="N376" t="str" cm="1">
        <f t="array" ref="N376">_xlfn.IFS(I376="Rob", "Robusta", I376="Exc", "Excelsa", I376="Ara", "Arabica", I376="Lib", "Liberica")</f>
        <v>Liberica</v>
      </c>
      <c r="O376" t="str" cm="1">
        <f t="array" ref="O376">_xlfn.IFS(J376="M", "Medium", J376="L", "Light", J376="D", "Dark")</f>
        <v>Light</v>
      </c>
    </row>
    <row r="377" spans="1:15" x14ac:dyDescent="0.3">
      <c r="A377" s="2" t="s">
        <v>2603</v>
      </c>
      <c r="B377" s="5">
        <v>44120</v>
      </c>
      <c r="C377" s="2" t="s">
        <v>2604</v>
      </c>
      <c r="D377" t="s">
        <v>6152</v>
      </c>
      <c r="E377" s="2">
        <v>2</v>
      </c>
      <c r="F377" s="2" t="str">
        <f>_xlfn.XLOOKUP(C377, customers!$A:$A, customers!$B:$B, 0)</f>
        <v>Waylin Hollingdale</v>
      </c>
      <c r="G377" s="2" t="str">
        <f>IF(_xlfn.XLOOKUP(C377, customers!$A:$A, customers!$C:$C, "")="", "", _xlfn.XLOOKUP(C377, customers!$A:$A, customers!$C:$C, ""))</f>
        <v>whollingdaleaf@about.me</v>
      </c>
      <c r="H377" s="2" t="str">
        <f>_xlfn.XLOOKUP(C377, customers!$A:$A, customers!$G:$G, 0)</f>
        <v>United States</v>
      </c>
      <c r="I377" t="str">
        <f>INDEX(products!$A:$G, MATCH(ORDERS!$D377, products!$A:$A, 0), MATCH(ORDERS!I$1, products!$A$1:$G$1, 0))</f>
        <v>Ara</v>
      </c>
      <c r="J377" t="str">
        <f>INDEX(products!$A:$G, MATCH(ORDERS!$D377, products!$A:$A, 0), MATCH(ORDERS!J$1, products!$A$1:$G$1, 0))</f>
        <v>M</v>
      </c>
      <c r="K377" s="6">
        <f>INDEX(products!$A:$G, MATCH(ORDERS!$D377, products!$A:$A, 0), MATCH(ORDERS!K$1, products!$A$1:$G$1, 0))</f>
        <v>0.2</v>
      </c>
      <c r="L377" s="8">
        <f>INDEX(products!$A:$G, MATCH(ORDERS!$D377, products!$A:$A, 0), MATCH(ORDERS!L$1, products!$A$1:$G$1, 0))</f>
        <v>3.375</v>
      </c>
      <c r="M377" s="8">
        <f t="shared" si="5"/>
        <v>6.75</v>
      </c>
      <c r="N377" t="str" cm="1">
        <f t="array" ref="N377">_xlfn.IFS(I377="Rob", "Robusta", I377="Exc", "Excelsa", I377="Ara", "Arabica", I377="Lib", "Liberica")</f>
        <v>Arabica</v>
      </c>
      <c r="O377" t="str" cm="1">
        <f t="array" ref="O377">_xlfn.IFS(J377="M", "Medium", J377="L", "Light", J377="D", "Dark")</f>
        <v>Medium</v>
      </c>
    </row>
    <row r="378" spans="1:15" x14ac:dyDescent="0.3">
      <c r="A378" s="2" t="s">
        <v>2609</v>
      </c>
      <c r="B378" s="5">
        <v>44097</v>
      </c>
      <c r="C378" s="2" t="s">
        <v>2610</v>
      </c>
      <c r="D378" t="s">
        <v>6146</v>
      </c>
      <c r="E378" s="2">
        <v>1</v>
      </c>
      <c r="F378" s="2" t="str">
        <f>_xlfn.XLOOKUP(C378, customers!$A:$A, customers!$B:$B, 0)</f>
        <v>Judd De Leek</v>
      </c>
      <c r="G378" s="2" t="str">
        <f>IF(_xlfn.XLOOKUP(C378, customers!$A:$A, customers!$C:$C, "")="", "", _xlfn.XLOOKUP(C378, customers!$A:$A, customers!$C:$C, ""))</f>
        <v>jdeag@xrea.com</v>
      </c>
      <c r="H378" s="2" t="str">
        <f>_xlfn.XLOOKUP(C378, customers!$A:$A, customers!$G:$G, 0)</f>
        <v>United States</v>
      </c>
      <c r="I378" t="str">
        <f>INDEX(products!$A:$G, MATCH(ORDERS!$D378, products!$A:$A, 0), MATCH(ORDERS!I$1, products!$A$1:$G$1, 0))</f>
        <v>Rob</v>
      </c>
      <c r="J378" t="str">
        <f>INDEX(products!$A:$G, MATCH(ORDERS!$D378, products!$A:$A, 0), MATCH(ORDERS!J$1, products!$A$1:$G$1, 0))</f>
        <v>M</v>
      </c>
      <c r="K378" s="6">
        <f>INDEX(products!$A:$G, MATCH(ORDERS!$D378, products!$A:$A, 0), MATCH(ORDERS!K$1, products!$A$1:$G$1, 0))</f>
        <v>0.5</v>
      </c>
      <c r="L378" s="8">
        <f>INDEX(products!$A:$G, MATCH(ORDERS!$D378, products!$A:$A, 0), MATCH(ORDERS!L$1, products!$A$1:$G$1, 0))</f>
        <v>5.97</v>
      </c>
      <c r="M378" s="8">
        <f t="shared" si="5"/>
        <v>5.97</v>
      </c>
      <c r="N378" t="str" cm="1">
        <f t="array" ref="N378">_xlfn.IFS(I378="Rob", "Robusta", I378="Exc", "Excelsa", I378="Ara", "Arabica", I378="Lib", "Liberica")</f>
        <v>Robusta</v>
      </c>
      <c r="O378" t="str" cm="1">
        <f t="array" ref="O378">_xlfn.IFS(J378="M", "Medium", J378="L", "Light", J378="D", "Dark")</f>
        <v>Medium</v>
      </c>
    </row>
    <row r="379" spans="1:15" x14ac:dyDescent="0.3">
      <c r="A379" s="2" t="s">
        <v>2615</v>
      </c>
      <c r="B379" s="5">
        <v>43532</v>
      </c>
      <c r="C379" s="2" t="s">
        <v>2616</v>
      </c>
      <c r="D379" t="s">
        <v>6163</v>
      </c>
      <c r="E379" s="2">
        <v>3</v>
      </c>
      <c r="F379" s="2" t="str">
        <f>_xlfn.XLOOKUP(C379, customers!$A:$A, customers!$B:$B, 0)</f>
        <v>Vanya Skullet</v>
      </c>
      <c r="G379" s="2" t="str">
        <f>IF(_xlfn.XLOOKUP(C379, customers!$A:$A, customers!$C:$C, "")="", "", _xlfn.XLOOKUP(C379, customers!$A:$A, customers!$C:$C, ""))</f>
        <v>vskulletah@tinyurl.com</v>
      </c>
      <c r="H379" s="2" t="str">
        <f>_xlfn.XLOOKUP(C379, customers!$A:$A, customers!$G:$G, 0)</f>
        <v>Ireland</v>
      </c>
      <c r="I379" t="str">
        <f>INDEX(products!$A:$G, MATCH(ORDERS!$D379, products!$A:$A, 0), MATCH(ORDERS!I$1, products!$A$1:$G$1, 0))</f>
        <v>Rob</v>
      </c>
      <c r="J379" t="str">
        <f>INDEX(products!$A:$G, MATCH(ORDERS!$D379, products!$A:$A, 0), MATCH(ORDERS!J$1, products!$A$1:$G$1, 0))</f>
        <v>D</v>
      </c>
      <c r="K379" s="6">
        <f>INDEX(products!$A:$G, MATCH(ORDERS!$D379, products!$A:$A, 0), MATCH(ORDERS!K$1, products!$A$1:$G$1, 0))</f>
        <v>0.2</v>
      </c>
      <c r="L379" s="8">
        <f>INDEX(products!$A:$G, MATCH(ORDERS!$D379, products!$A:$A, 0), MATCH(ORDERS!L$1, products!$A$1:$G$1, 0))</f>
        <v>2.6849999999999996</v>
      </c>
      <c r="M379" s="8">
        <f t="shared" si="5"/>
        <v>8.0549999999999997</v>
      </c>
      <c r="N379" t="str" cm="1">
        <f t="array" ref="N379">_xlfn.IFS(I379="Rob", "Robusta", I379="Exc", "Excelsa", I379="Ara", "Arabica", I379="Lib", "Liberica")</f>
        <v>Robusta</v>
      </c>
      <c r="O379" t="str" cm="1">
        <f t="array" ref="O379">_xlfn.IFS(J379="M", "Medium", J379="L", "Light", J379="D", "Dark")</f>
        <v>Dark</v>
      </c>
    </row>
    <row r="380" spans="1:15" x14ac:dyDescent="0.3">
      <c r="A380" s="2" t="s">
        <v>2621</v>
      </c>
      <c r="B380" s="5">
        <v>44377</v>
      </c>
      <c r="C380" s="2" t="s">
        <v>2622</v>
      </c>
      <c r="D380" t="s">
        <v>6180</v>
      </c>
      <c r="E380" s="2">
        <v>3</v>
      </c>
      <c r="F380" s="2" t="str">
        <f>_xlfn.XLOOKUP(C380, customers!$A:$A, customers!$B:$B, 0)</f>
        <v>Jany Rudeforth</v>
      </c>
      <c r="G380" s="2" t="str">
        <f>IF(_xlfn.XLOOKUP(C380, customers!$A:$A, customers!$C:$C, "")="", "", _xlfn.XLOOKUP(C380, customers!$A:$A, customers!$C:$C, ""))</f>
        <v>jrudeforthai@wunderground.com</v>
      </c>
      <c r="H380" s="2" t="str">
        <f>_xlfn.XLOOKUP(C380, customers!$A:$A, customers!$G:$G, 0)</f>
        <v>Ireland</v>
      </c>
      <c r="I380" t="str">
        <f>INDEX(products!$A:$G, MATCH(ORDERS!$D380, products!$A:$A, 0), MATCH(ORDERS!I$1, products!$A$1:$G$1, 0))</f>
        <v>Ara</v>
      </c>
      <c r="J380" t="str">
        <f>INDEX(products!$A:$G, MATCH(ORDERS!$D380, products!$A:$A, 0), MATCH(ORDERS!J$1, products!$A$1:$G$1, 0))</f>
        <v>L</v>
      </c>
      <c r="K380" s="6">
        <f>INDEX(products!$A:$G, MATCH(ORDERS!$D380, products!$A:$A, 0), MATCH(ORDERS!K$1, products!$A$1:$G$1, 0))</f>
        <v>0.5</v>
      </c>
      <c r="L380" s="8">
        <f>INDEX(products!$A:$G, MATCH(ORDERS!$D380, products!$A:$A, 0), MATCH(ORDERS!L$1, products!$A$1:$G$1, 0))</f>
        <v>7.77</v>
      </c>
      <c r="M380" s="8">
        <f t="shared" si="5"/>
        <v>23.31</v>
      </c>
      <c r="N380" t="str" cm="1">
        <f t="array" ref="N380">_xlfn.IFS(I380="Rob", "Robusta", I380="Exc", "Excelsa", I380="Ara", "Arabica", I380="Lib", "Liberica")</f>
        <v>Arabica</v>
      </c>
      <c r="O380" t="str" cm="1">
        <f t="array" ref="O380">_xlfn.IFS(J380="M", "Medium", J380="L", "Light", J380="D", "Dark")</f>
        <v>Light</v>
      </c>
    </row>
    <row r="381" spans="1:15" x14ac:dyDescent="0.3">
      <c r="A381" s="2" t="s">
        <v>2627</v>
      </c>
      <c r="B381" s="5">
        <v>43690</v>
      </c>
      <c r="C381" s="2" t="s">
        <v>2628</v>
      </c>
      <c r="D381" t="s">
        <v>6173</v>
      </c>
      <c r="E381" s="2">
        <v>6</v>
      </c>
      <c r="F381" s="2" t="str">
        <f>_xlfn.XLOOKUP(C381, customers!$A:$A, customers!$B:$B, 0)</f>
        <v>Ashbey Tomaszewski</v>
      </c>
      <c r="G381" s="2" t="str">
        <f>IF(_xlfn.XLOOKUP(C381, customers!$A:$A, customers!$C:$C, "")="", "", _xlfn.XLOOKUP(C381, customers!$A:$A, customers!$C:$C, ""))</f>
        <v>atomaszewskiaj@answers.com</v>
      </c>
      <c r="H381" s="2" t="str">
        <f>_xlfn.XLOOKUP(C381, customers!$A:$A, customers!$G:$G, 0)</f>
        <v>United Kingdom</v>
      </c>
      <c r="I381" t="str">
        <f>INDEX(products!$A:$G, MATCH(ORDERS!$D381, products!$A:$A, 0), MATCH(ORDERS!I$1, products!$A$1:$G$1, 0))</f>
        <v>Rob</v>
      </c>
      <c r="J381" t="str">
        <f>INDEX(products!$A:$G, MATCH(ORDERS!$D381, products!$A:$A, 0), MATCH(ORDERS!J$1, products!$A$1:$G$1, 0))</f>
        <v>L</v>
      </c>
      <c r="K381" s="6">
        <f>INDEX(products!$A:$G, MATCH(ORDERS!$D381, products!$A:$A, 0), MATCH(ORDERS!K$1, products!$A$1:$G$1, 0))</f>
        <v>0.5</v>
      </c>
      <c r="L381" s="8">
        <f>INDEX(products!$A:$G, MATCH(ORDERS!$D381, products!$A:$A, 0), MATCH(ORDERS!L$1, products!$A$1:$G$1, 0))</f>
        <v>7.169999999999999</v>
      </c>
      <c r="M381" s="8">
        <f t="shared" si="5"/>
        <v>43.019999999999996</v>
      </c>
      <c r="N381" t="str" cm="1">
        <f t="array" ref="N381">_xlfn.IFS(I381="Rob", "Robusta", I381="Exc", "Excelsa", I381="Ara", "Arabica", I381="Lib", "Liberica")</f>
        <v>Robusta</v>
      </c>
      <c r="O381" t="str" cm="1">
        <f t="array" ref="O381">_xlfn.IFS(J381="M", "Medium", J381="L", "Light", J381="D", "Dark")</f>
        <v>Light</v>
      </c>
    </row>
    <row r="382" spans="1:15" x14ac:dyDescent="0.3">
      <c r="A382" s="2" t="s">
        <v>2632</v>
      </c>
      <c r="B382" s="5">
        <v>44249</v>
      </c>
      <c r="C382" s="2" t="s">
        <v>2331</v>
      </c>
      <c r="D382" t="s">
        <v>6169</v>
      </c>
      <c r="E382" s="2">
        <v>3</v>
      </c>
      <c r="F382" s="2" t="str">
        <f>_xlfn.XLOOKUP(C382, customers!$A:$A, customers!$B:$B, 0)</f>
        <v>Flynn Antony</v>
      </c>
      <c r="G382" s="2" t="str">
        <f>IF(_xlfn.XLOOKUP(C382, customers!$A:$A, customers!$C:$C, "")="", "", _xlfn.XLOOKUP(C382, customers!$A:$A, customers!$C:$C, ""))</f>
        <v/>
      </c>
      <c r="H382" s="2" t="str">
        <f>_xlfn.XLOOKUP(C382, customers!$A:$A, customers!$G:$G, 0)</f>
        <v>United States</v>
      </c>
      <c r="I382" t="str">
        <f>INDEX(products!$A:$G, MATCH(ORDERS!$D382, products!$A:$A, 0), MATCH(ORDERS!I$1, products!$A$1:$G$1, 0))</f>
        <v>Lib</v>
      </c>
      <c r="J382" t="str">
        <f>INDEX(products!$A:$G, MATCH(ORDERS!$D382, products!$A:$A, 0), MATCH(ORDERS!J$1, products!$A$1:$G$1, 0))</f>
        <v>D</v>
      </c>
      <c r="K382" s="6">
        <f>INDEX(products!$A:$G, MATCH(ORDERS!$D382, products!$A:$A, 0), MATCH(ORDERS!K$1, products!$A$1:$G$1, 0))</f>
        <v>0.5</v>
      </c>
      <c r="L382" s="8">
        <f>INDEX(products!$A:$G, MATCH(ORDERS!$D382, products!$A:$A, 0), MATCH(ORDERS!L$1, products!$A$1:$G$1, 0))</f>
        <v>7.77</v>
      </c>
      <c r="M382" s="8">
        <f t="shared" si="5"/>
        <v>23.31</v>
      </c>
      <c r="N382" t="str" cm="1">
        <f t="array" ref="N382">_xlfn.IFS(I382="Rob", "Robusta", I382="Exc", "Excelsa", I382="Ara", "Arabica", I382="Lib", "Liberica")</f>
        <v>Liberica</v>
      </c>
      <c r="O382" t="str" cm="1">
        <f t="array" ref="O382">_xlfn.IFS(J382="M", "Medium", J382="L", "Light", J382="D", "Dark")</f>
        <v>Dark</v>
      </c>
    </row>
    <row r="383" spans="1:15" x14ac:dyDescent="0.3">
      <c r="A383" s="2" t="s">
        <v>2638</v>
      </c>
      <c r="B383" s="5">
        <v>44646</v>
      </c>
      <c r="C383" s="2" t="s">
        <v>2639</v>
      </c>
      <c r="D383" t="s">
        <v>6154</v>
      </c>
      <c r="E383" s="2">
        <v>5</v>
      </c>
      <c r="F383" s="2" t="str">
        <f>_xlfn.XLOOKUP(C383, customers!$A:$A, customers!$B:$B, 0)</f>
        <v>Pren Bess</v>
      </c>
      <c r="G383" s="2" t="str">
        <f>IF(_xlfn.XLOOKUP(C383, customers!$A:$A, customers!$C:$C, "")="", "", _xlfn.XLOOKUP(C383, customers!$A:$A, customers!$C:$C, ""))</f>
        <v>pbessal@qq.com</v>
      </c>
      <c r="H383" s="2" t="str">
        <f>_xlfn.XLOOKUP(C383, customers!$A:$A, customers!$G:$G, 0)</f>
        <v>United States</v>
      </c>
      <c r="I383" t="str">
        <f>INDEX(products!$A:$G, MATCH(ORDERS!$D383, products!$A:$A, 0), MATCH(ORDERS!I$1, products!$A$1:$G$1, 0))</f>
        <v>Ara</v>
      </c>
      <c r="J383" t="str">
        <f>INDEX(products!$A:$G, MATCH(ORDERS!$D383, products!$A:$A, 0), MATCH(ORDERS!J$1, products!$A$1:$G$1, 0))</f>
        <v>D</v>
      </c>
      <c r="K383" s="6">
        <f>INDEX(products!$A:$G, MATCH(ORDERS!$D383, products!$A:$A, 0), MATCH(ORDERS!K$1, products!$A$1:$G$1, 0))</f>
        <v>0.2</v>
      </c>
      <c r="L383" s="8">
        <f>INDEX(products!$A:$G, MATCH(ORDERS!$D383, products!$A:$A, 0), MATCH(ORDERS!L$1, products!$A$1:$G$1, 0))</f>
        <v>2.9849999999999999</v>
      </c>
      <c r="M383" s="8">
        <f t="shared" si="5"/>
        <v>14.924999999999999</v>
      </c>
      <c r="N383" t="str" cm="1">
        <f t="array" ref="N383">_xlfn.IFS(I383="Rob", "Robusta", I383="Exc", "Excelsa", I383="Ara", "Arabica", I383="Lib", "Liberica")</f>
        <v>Arabica</v>
      </c>
      <c r="O383" t="str" cm="1">
        <f t="array" ref="O383">_xlfn.IFS(J383="M", "Medium", J383="L", "Light", J383="D", "Dark")</f>
        <v>Dark</v>
      </c>
    </row>
    <row r="384" spans="1:15" x14ac:dyDescent="0.3">
      <c r="A384" s="2" t="s">
        <v>2644</v>
      </c>
      <c r="B384" s="5">
        <v>43840</v>
      </c>
      <c r="C384" s="2" t="s">
        <v>2645</v>
      </c>
      <c r="D384" t="s">
        <v>6144</v>
      </c>
      <c r="E384" s="2">
        <v>3</v>
      </c>
      <c r="F384" s="2" t="str">
        <f>_xlfn.XLOOKUP(C384, customers!$A:$A, customers!$B:$B, 0)</f>
        <v>Elka Windress</v>
      </c>
      <c r="G384" s="2" t="str">
        <f>IF(_xlfn.XLOOKUP(C384, customers!$A:$A, customers!$C:$C, "")="", "", _xlfn.XLOOKUP(C384, customers!$A:$A, customers!$C:$C, ""))</f>
        <v>ewindressam@marketwatch.com</v>
      </c>
      <c r="H384" s="2" t="str">
        <f>_xlfn.XLOOKUP(C384, customers!$A:$A, customers!$G:$G, 0)</f>
        <v>United States</v>
      </c>
      <c r="I384" t="str">
        <f>INDEX(products!$A:$G, MATCH(ORDERS!$D384, products!$A:$A, 0), MATCH(ORDERS!I$1, products!$A$1:$G$1, 0))</f>
        <v>Exc</v>
      </c>
      <c r="J384" t="str">
        <f>INDEX(products!$A:$G, MATCH(ORDERS!$D384, products!$A:$A, 0), MATCH(ORDERS!J$1, products!$A$1:$G$1, 0))</f>
        <v>D</v>
      </c>
      <c r="K384" s="6">
        <f>INDEX(products!$A:$G, MATCH(ORDERS!$D384, products!$A:$A, 0), MATCH(ORDERS!K$1, products!$A$1:$G$1, 0))</f>
        <v>0.5</v>
      </c>
      <c r="L384" s="8">
        <f>INDEX(products!$A:$G, MATCH(ORDERS!$D384, products!$A:$A, 0), MATCH(ORDERS!L$1, products!$A$1:$G$1, 0))</f>
        <v>7.29</v>
      </c>
      <c r="M384" s="8">
        <f t="shared" si="5"/>
        <v>21.87</v>
      </c>
      <c r="N384" t="str" cm="1">
        <f t="array" ref="N384">_xlfn.IFS(I384="Rob", "Robusta", I384="Exc", "Excelsa", I384="Ara", "Arabica", I384="Lib", "Liberica")</f>
        <v>Excelsa</v>
      </c>
      <c r="O384" t="str" cm="1">
        <f t="array" ref="O384">_xlfn.IFS(J384="M", "Medium", J384="L", "Light", J384="D", "Dark")</f>
        <v>Dark</v>
      </c>
    </row>
    <row r="385" spans="1:15" x14ac:dyDescent="0.3">
      <c r="A385" s="2" t="s">
        <v>2650</v>
      </c>
      <c r="B385" s="5">
        <v>43586</v>
      </c>
      <c r="C385" s="2" t="s">
        <v>2651</v>
      </c>
      <c r="D385" t="s">
        <v>6176</v>
      </c>
      <c r="E385" s="2">
        <v>6</v>
      </c>
      <c r="F385" s="2" t="str">
        <f>_xlfn.XLOOKUP(C385, customers!$A:$A, customers!$B:$B, 0)</f>
        <v>Marty Kidstoun</v>
      </c>
      <c r="G385" s="2" t="str">
        <f>IF(_xlfn.XLOOKUP(C385, customers!$A:$A, customers!$C:$C, "")="", "", _xlfn.XLOOKUP(C385, customers!$A:$A, customers!$C:$C, ""))</f>
        <v/>
      </c>
      <c r="H385" s="2" t="str">
        <f>_xlfn.XLOOKUP(C385, customers!$A:$A, customers!$G:$G, 0)</f>
        <v>United States</v>
      </c>
      <c r="I385" t="str">
        <f>INDEX(products!$A:$G, MATCH(ORDERS!$D385, products!$A:$A, 0), MATCH(ORDERS!I$1, products!$A$1:$G$1, 0))</f>
        <v>Exc</v>
      </c>
      <c r="J385" t="str">
        <f>INDEX(products!$A:$G, MATCH(ORDERS!$D385, products!$A:$A, 0), MATCH(ORDERS!J$1, products!$A$1:$G$1, 0))</f>
        <v>L</v>
      </c>
      <c r="K385" s="6">
        <f>INDEX(products!$A:$G, MATCH(ORDERS!$D385, products!$A:$A, 0), MATCH(ORDERS!K$1, products!$A$1:$G$1, 0))</f>
        <v>0.5</v>
      </c>
      <c r="L385" s="8">
        <f>INDEX(products!$A:$G, MATCH(ORDERS!$D385, products!$A:$A, 0), MATCH(ORDERS!L$1, products!$A$1:$G$1, 0))</f>
        <v>8.91</v>
      </c>
      <c r="M385" s="8">
        <f t="shared" si="5"/>
        <v>53.46</v>
      </c>
      <c r="N385" t="str" cm="1">
        <f t="array" ref="N385">_xlfn.IFS(I385="Rob", "Robusta", I385="Exc", "Excelsa", I385="Ara", "Arabica", I385="Lib", "Liberica")</f>
        <v>Excelsa</v>
      </c>
      <c r="O385" t="str" cm="1">
        <f t="array" ref="O385">_xlfn.IFS(J385="M", "Medium", J385="L", "Light", J385="D", "Dark")</f>
        <v>Light</v>
      </c>
    </row>
    <row r="386" spans="1:15" x14ac:dyDescent="0.3">
      <c r="A386" s="2" t="s">
        <v>2655</v>
      </c>
      <c r="B386" s="5">
        <v>43870</v>
      </c>
      <c r="C386" s="2" t="s">
        <v>2656</v>
      </c>
      <c r="D386" t="s">
        <v>6182</v>
      </c>
      <c r="E386" s="2">
        <v>4</v>
      </c>
      <c r="F386" s="2" t="str">
        <f>_xlfn.XLOOKUP(C386, customers!$A:$A, customers!$B:$B, 0)</f>
        <v>Nickey Dimbleby</v>
      </c>
      <c r="G386" s="2" t="str">
        <f>IF(_xlfn.XLOOKUP(C386, customers!$A:$A, customers!$C:$C, "")="", "", _xlfn.XLOOKUP(C386, customers!$A:$A, customers!$C:$C, ""))</f>
        <v/>
      </c>
      <c r="H386" s="2" t="str">
        <f>_xlfn.XLOOKUP(C386, customers!$A:$A, customers!$G:$G, 0)</f>
        <v>United States</v>
      </c>
      <c r="I386" t="str">
        <f>INDEX(products!$A:$G, MATCH(ORDERS!$D386, products!$A:$A, 0), MATCH(ORDERS!I$1, products!$A$1:$G$1, 0))</f>
        <v>Ara</v>
      </c>
      <c r="J386" t="str">
        <f>INDEX(products!$A:$G, MATCH(ORDERS!$D386, products!$A:$A, 0), MATCH(ORDERS!J$1, products!$A$1:$G$1, 0))</f>
        <v>L</v>
      </c>
      <c r="K386" s="6">
        <f>INDEX(products!$A:$G, MATCH(ORDERS!$D386, products!$A:$A, 0), MATCH(ORDERS!K$1, products!$A$1:$G$1, 0))</f>
        <v>2.5</v>
      </c>
      <c r="L386" s="8">
        <f>INDEX(products!$A:$G, MATCH(ORDERS!$D386, products!$A:$A, 0), MATCH(ORDERS!L$1, products!$A$1:$G$1, 0))</f>
        <v>29.784999999999997</v>
      </c>
      <c r="M386" s="8">
        <f t="shared" si="5"/>
        <v>119.13999999999999</v>
      </c>
      <c r="N386" t="str" cm="1">
        <f t="array" ref="N386">_xlfn.IFS(I386="Rob", "Robusta", I386="Exc", "Excelsa", I386="Ara", "Arabica", I386="Lib", "Liberica")</f>
        <v>Arabica</v>
      </c>
      <c r="O386" t="str" cm="1">
        <f t="array" ref="O386">_xlfn.IFS(J386="M", "Medium", J386="L", "Light", J386="D", "Dark")</f>
        <v>Light</v>
      </c>
    </row>
    <row r="387" spans="1:15" x14ac:dyDescent="0.3">
      <c r="A387" s="2" t="s">
        <v>2660</v>
      </c>
      <c r="B387" s="5">
        <v>44559</v>
      </c>
      <c r="C387" s="2" t="s">
        <v>2661</v>
      </c>
      <c r="D387" t="s">
        <v>6160</v>
      </c>
      <c r="E387" s="2">
        <v>5</v>
      </c>
      <c r="F387" s="2" t="str">
        <f>_xlfn.XLOOKUP(C387, customers!$A:$A, customers!$B:$B, 0)</f>
        <v>Virgil Baumadier</v>
      </c>
      <c r="G387" s="2" t="str">
        <f>IF(_xlfn.XLOOKUP(C387, customers!$A:$A, customers!$C:$C, "")="", "", _xlfn.XLOOKUP(C387, customers!$A:$A, customers!$C:$C, ""))</f>
        <v>vbaumadierap@google.cn</v>
      </c>
      <c r="H387" s="2" t="str">
        <f>_xlfn.XLOOKUP(C387, customers!$A:$A, customers!$G:$G, 0)</f>
        <v>United States</v>
      </c>
      <c r="I387" t="str">
        <f>INDEX(products!$A:$G, MATCH(ORDERS!$D387, products!$A:$A, 0), MATCH(ORDERS!I$1, products!$A$1:$G$1, 0))</f>
        <v>Lib</v>
      </c>
      <c r="J387" t="str">
        <f>INDEX(products!$A:$G, MATCH(ORDERS!$D387, products!$A:$A, 0), MATCH(ORDERS!J$1, products!$A$1:$G$1, 0))</f>
        <v>M</v>
      </c>
      <c r="K387" s="6">
        <f>INDEX(products!$A:$G, MATCH(ORDERS!$D387, products!$A:$A, 0), MATCH(ORDERS!K$1, products!$A$1:$G$1, 0))</f>
        <v>0.5</v>
      </c>
      <c r="L387" s="8">
        <f>INDEX(products!$A:$G, MATCH(ORDERS!$D387, products!$A:$A, 0), MATCH(ORDERS!L$1, products!$A$1:$G$1, 0))</f>
        <v>8.73</v>
      </c>
      <c r="M387" s="8">
        <f t="shared" ref="M387:M450" si="6">L387*E387</f>
        <v>43.650000000000006</v>
      </c>
      <c r="N387" t="str" cm="1">
        <f t="array" ref="N387">_xlfn.IFS(I387="Rob", "Robusta", I387="Exc", "Excelsa", I387="Ara", "Arabica", I387="Lib", "Liberica")</f>
        <v>Liberica</v>
      </c>
      <c r="O387" t="str" cm="1">
        <f t="array" ref="O387">_xlfn.IFS(J387="M", "Medium", J387="L", "Light", J387="D", "Dark")</f>
        <v>Medium</v>
      </c>
    </row>
    <row r="388" spans="1:15" x14ac:dyDescent="0.3">
      <c r="A388" s="2" t="s">
        <v>2666</v>
      </c>
      <c r="B388" s="5">
        <v>44083</v>
      </c>
      <c r="C388" s="2" t="s">
        <v>2667</v>
      </c>
      <c r="D388" t="s">
        <v>6154</v>
      </c>
      <c r="E388" s="2">
        <v>6</v>
      </c>
      <c r="F388" s="2" t="str">
        <f>_xlfn.XLOOKUP(C388, customers!$A:$A, customers!$B:$B, 0)</f>
        <v>Lenore Messenbird</v>
      </c>
      <c r="G388" s="2" t="str">
        <f>IF(_xlfn.XLOOKUP(C388, customers!$A:$A, customers!$C:$C, "")="", "", _xlfn.XLOOKUP(C388, customers!$A:$A, customers!$C:$C, ""))</f>
        <v/>
      </c>
      <c r="H388" s="2" t="str">
        <f>_xlfn.XLOOKUP(C388, customers!$A:$A, customers!$G:$G, 0)</f>
        <v>United States</v>
      </c>
      <c r="I388" t="str">
        <f>INDEX(products!$A:$G, MATCH(ORDERS!$D388, products!$A:$A, 0), MATCH(ORDERS!I$1, products!$A$1:$G$1, 0))</f>
        <v>Ara</v>
      </c>
      <c r="J388" t="str">
        <f>INDEX(products!$A:$G, MATCH(ORDERS!$D388, products!$A:$A, 0), MATCH(ORDERS!J$1, products!$A$1:$G$1, 0))</f>
        <v>D</v>
      </c>
      <c r="K388" s="6">
        <f>INDEX(products!$A:$G, MATCH(ORDERS!$D388, products!$A:$A, 0), MATCH(ORDERS!K$1, products!$A$1:$G$1, 0))</f>
        <v>0.2</v>
      </c>
      <c r="L388" s="8">
        <f>INDEX(products!$A:$G, MATCH(ORDERS!$D388, products!$A:$A, 0), MATCH(ORDERS!L$1, products!$A$1:$G$1, 0))</f>
        <v>2.9849999999999999</v>
      </c>
      <c r="M388" s="8">
        <f t="shared" si="6"/>
        <v>17.91</v>
      </c>
      <c r="N388" t="str" cm="1">
        <f t="array" ref="N388">_xlfn.IFS(I388="Rob", "Robusta", I388="Exc", "Excelsa", I388="Ara", "Arabica", I388="Lib", "Liberica")</f>
        <v>Arabica</v>
      </c>
      <c r="O388" t="str" cm="1">
        <f t="array" ref="O388">_xlfn.IFS(J388="M", "Medium", J388="L", "Light", J388="D", "Dark")</f>
        <v>Dark</v>
      </c>
    </row>
    <row r="389" spans="1:15" x14ac:dyDescent="0.3">
      <c r="A389" s="2" t="s">
        <v>2671</v>
      </c>
      <c r="B389" s="5">
        <v>44455</v>
      </c>
      <c r="C389" s="2" t="s">
        <v>2672</v>
      </c>
      <c r="D389" t="s">
        <v>6171</v>
      </c>
      <c r="E389" s="2">
        <v>5</v>
      </c>
      <c r="F389" s="2" t="str">
        <f>_xlfn.XLOOKUP(C389, customers!$A:$A, customers!$B:$B, 0)</f>
        <v>Shirleen Welds</v>
      </c>
      <c r="G389" s="2" t="str">
        <f>IF(_xlfn.XLOOKUP(C389, customers!$A:$A, customers!$C:$C, "")="", "", _xlfn.XLOOKUP(C389, customers!$A:$A, customers!$C:$C, ""))</f>
        <v>sweldsar@wired.com</v>
      </c>
      <c r="H389" s="2" t="str">
        <f>_xlfn.XLOOKUP(C389, customers!$A:$A, customers!$G:$G, 0)</f>
        <v>United States</v>
      </c>
      <c r="I389" t="str">
        <f>INDEX(products!$A:$G, MATCH(ORDERS!$D389, products!$A:$A, 0), MATCH(ORDERS!I$1, products!$A$1:$G$1, 0))</f>
        <v>Exc</v>
      </c>
      <c r="J389" t="str">
        <f>INDEX(products!$A:$G, MATCH(ORDERS!$D389, products!$A:$A, 0), MATCH(ORDERS!J$1, products!$A$1:$G$1, 0))</f>
        <v>L</v>
      </c>
      <c r="K389" s="6">
        <f>INDEX(products!$A:$G, MATCH(ORDERS!$D389, products!$A:$A, 0), MATCH(ORDERS!K$1, products!$A$1:$G$1, 0))</f>
        <v>1</v>
      </c>
      <c r="L389" s="8">
        <f>INDEX(products!$A:$G, MATCH(ORDERS!$D389, products!$A:$A, 0), MATCH(ORDERS!L$1, products!$A$1:$G$1, 0))</f>
        <v>14.85</v>
      </c>
      <c r="M389" s="8">
        <f t="shared" si="6"/>
        <v>74.25</v>
      </c>
      <c r="N389" t="str" cm="1">
        <f t="array" ref="N389">_xlfn.IFS(I389="Rob", "Robusta", I389="Exc", "Excelsa", I389="Ara", "Arabica", I389="Lib", "Liberica")</f>
        <v>Excelsa</v>
      </c>
      <c r="O389" t="str" cm="1">
        <f t="array" ref="O389">_xlfn.IFS(J389="M", "Medium", J389="L", "Light", J389="D", "Dark")</f>
        <v>Light</v>
      </c>
    </row>
    <row r="390" spans="1:15" x14ac:dyDescent="0.3">
      <c r="A390" s="2" t="s">
        <v>2677</v>
      </c>
      <c r="B390" s="5">
        <v>44130</v>
      </c>
      <c r="C390" s="2" t="s">
        <v>2678</v>
      </c>
      <c r="D390" t="s">
        <v>6150</v>
      </c>
      <c r="E390" s="2">
        <v>3</v>
      </c>
      <c r="F390" s="2" t="str">
        <f>_xlfn.XLOOKUP(C390, customers!$A:$A, customers!$B:$B, 0)</f>
        <v>Maisie Sarvar</v>
      </c>
      <c r="G390" s="2" t="str">
        <f>IF(_xlfn.XLOOKUP(C390, customers!$A:$A, customers!$C:$C, "")="", "", _xlfn.XLOOKUP(C390, customers!$A:$A, customers!$C:$C, ""))</f>
        <v>msarvaras@artisteer.com</v>
      </c>
      <c r="H390" s="2" t="str">
        <f>_xlfn.XLOOKUP(C390, customers!$A:$A, customers!$G:$G, 0)</f>
        <v>United States</v>
      </c>
      <c r="I390" t="str">
        <f>INDEX(products!$A:$G, MATCH(ORDERS!$D390, products!$A:$A, 0), MATCH(ORDERS!I$1, products!$A$1:$G$1, 0))</f>
        <v>Lib</v>
      </c>
      <c r="J390" t="str">
        <f>INDEX(products!$A:$G, MATCH(ORDERS!$D390, products!$A:$A, 0), MATCH(ORDERS!J$1, products!$A$1:$G$1, 0))</f>
        <v>D</v>
      </c>
      <c r="K390" s="6">
        <f>INDEX(products!$A:$G, MATCH(ORDERS!$D390, products!$A:$A, 0), MATCH(ORDERS!K$1, products!$A$1:$G$1, 0))</f>
        <v>0.2</v>
      </c>
      <c r="L390" s="8">
        <f>INDEX(products!$A:$G, MATCH(ORDERS!$D390, products!$A:$A, 0), MATCH(ORDERS!L$1, products!$A$1:$G$1, 0))</f>
        <v>3.8849999999999998</v>
      </c>
      <c r="M390" s="8">
        <f t="shared" si="6"/>
        <v>11.654999999999999</v>
      </c>
      <c r="N390" t="str" cm="1">
        <f t="array" ref="N390">_xlfn.IFS(I390="Rob", "Robusta", I390="Exc", "Excelsa", I390="Ara", "Arabica", I390="Lib", "Liberica")</f>
        <v>Liberica</v>
      </c>
      <c r="O390" t="str" cm="1">
        <f t="array" ref="O390">_xlfn.IFS(J390="M", "Medium", J390="L", "Light", J390="D", "Dark")</f>
        <v>Dark</v>
      </c>
    </row>
    <row r="391" spans="1:15" x14ac:dyDescent="0.3">
      <c r="A391" s="2" t="s">
        <v>2683</v>
      </c>
      <c r="B391" s="5">
        <v>43536</v>
      </c>
      <c r="C391" s="2" t="s">
        <v>2684</v>
      </c>
      <c r="D391" t="s">
        <v>6169</v>
      </c>
      <c r="E391" s="2">
        <v>3</v>
      </c>
      <c r="F391" s="2" t="str">
        <f>_xlfn.XLOOKUP(C391, customers!$A:$A, customers!$B:$B, 0)</f>
        <v>Andrej Havick</v>
      </c>
      <c r="G391" s="2" t="str">
        <f>IF(_xlfn.XLOOKUP(C391, customers!$A:$A, customers!$C:$C, "")="", "", _xlfn.XLOOKUP(C391, customers!$A:$A, customers!$C:$C, ""))</f>
        <v>ahavickat@nsw.gov.au</v>
      </c>
      <c r="H391" s="2" t="str">
        <f>_xlfn.XLOOKUP(C391, customers!$A:$A, customers!$G:$G, 0)</f>
        <v>United States</v>
      </c>
      <c r="I391" t="str">
        <f>INDEX(products!$A:$G, MATCH(ORDERS!$D391, products!$A:$A, 0), MATCH(ORDERS!I$1, products!$A$1:$G$1, 0))</f>
        <v>Lib</v>
      </c>
      <c r="J391" t="str">
        <f>INDEX(products!$A:$G, MATCH(ORDERS!$D391, products!$A:$A, 0), MATCH(ORDERS!J$1, products!$A$1:$G$1, 0))</f>
        <v>D</v>
      </c>
      <c r="K391" s="6">
        <f>INDEX(products!$A:$G, MATCH(ORDERS!$D391, products!$A:$A, 0), MATCH(ORDERS!K$1, products!$A$1:$G$1, 0))</f>
        <v>0.5</v>
      </c>
      <c r="L391" s="8">
        <f>INDEX(products!$A:$G, MATCH(ORDERS!$D391, products!$A:$A, 0), MATCH(ORDERS!L$1, products!$A$1:$G$1, 0))</f>
        <v>7.77</v>
      </c>
      <c r="M391" s="8">
        <f t="shared" si="6"/>
        <v>23.31</v>
      </c>
      <c r="N391" t="str" cm="1">
        <f t="array" ref="N391">_xlfn.IFS(I391="Rob", "Robusta", I391="Exc", "Excelsa", I391="Ara", "Arabica", I391="Lib", "Liberica")</f>
        <v>Liberica</v>
      </c>
      <c r="O391" t="str" cm="1">
        <f t="array" ref="O391">_xlfn.IFS(J391="M", "Medium", J391="L", "Light", J391="D", "Dark")</f>
        <v>Dark</v>
      </c>
    </row>
    <row r="392" spans="1:15" x14ac:dyDescent="0.3">
      <c r="A392" s="2" t="s">
        <v>2689</v>
      </c>
      <c r="B392" s="5">
        <v>44245</v>
      </c>
      <c r="C392" s="2" t="s">
        <v>2690</v>
      </c>
      <c r="D392" t="s">
        <v>6144</v>
      </c>
      <c r="E392" s="2">
        <v>2</v>
      </c>
      <c r="F392" s="2" t="str">
        <f>_xlfn.XLOOKUP(C392, customers!$A:$A, customers!$B:$B, 0)</f>
        <v>Sloan Diviny</v>
      </c>
      <c r="G392" s="2" t="str">
        <f>IF(_xlfn.XLOOKUP(C392, customers!$A:$A, customers!$C:$C, "")="", "", _xlfn.XLOOKUP(C392, customers!$A:$A, customers!$C:$C, ""))</f>
        <v>sdivinyau@ask.com</v>
      </c>
      <c r="H392" s="2" t="str">
        <f>_xlfn.XLOOKUP(C392, customers!$A:$A, customers!$G:$G, 0)</f>
        <v>United States</v>
      </c>
      <c r="I392" t="str">
        <f>INDEX(products!$A:$G, MATCH(ORDERS!$D392, products!$A:$A, 0), MATCH(ORDERS!I$1, products!$A$1:$G$1, 0))</f>
        <v>Exc</v>
      </c>
      <c r="J392" t="str">
        <f>INDEX(products!$A:$G, MATCH(ORDERS!$D392, products!$A:$A, 0), MATCH(ORDERS!J$1, products!$A$1:$G$1, 0))</f>
        <v>D</v>
      </c>
      <c r="K392" s="6">
        <f>INDEX(products!$A:$G, MATCH(ORDERS!$D392, products!$A:$A, 0), MATCH(ORDERS!K$1, products!$A$1:$G$1, 0))</f>
        <v>0.5</v>
      </c>
      <c r="L392" s="8">
        <f>INDEX(products!$A:$G, MATCH(ORDERS!$D392, products!$A:$A, 0), MATCH(ORDERS!L$1, products!$A$1:$G$1, 0))</f>
        <v>7.29</v>
      </c>
      <c r="M392" s="8">
        <f t="shared" si="6"/>
        <v>14.58</v>
      </c>
      <c r="N392" t="str" cm="1">
        <f t="array" ref="N392">_xlfn.IFS(I392="Rob", "Robusta", I392="Exc", "Excelsa", I392="Ara", "Arabica", I392="Lib", "Liberica")</f>
        <v>Excelsa</v>
      </c>
      <c r="O392" t="str" cm="1">
        <f t="array" ref="O392">_xlfn.IFS(J392="M", "Medium", J392="L", "Light", J392="D", "Dark")</f>
        <v>Dark</v>
      </c>
    </row>
    <row r="393" spans="1:15" x14ac:dyDescent="0.3">
      <c r="A393" s="2" t="s">
        <v>2694</v>
      </c>
      <c r="B393" s="5">
        <v>44133</v>
      </c>
      <c r="C393" s="2" t="s">
        <v>2695</v>
      </c>
      <c r="D393" t="s">
        <v>6157</v>
      </c>
      <c r="E393" s="2">
        <v>2</v>
      </c>
      <c r="F393" s="2" t="str">
        <f>_xlfn.XLOOKUP(C393, customers!$A:$A, customers!$B:$B, 0)</f>
        <v>Itch Norquoy</v>
      </c>
      <c r="G393" s="2" t="str">
        <f>IF(_xlfn.XLOOKUP(C393, customers!$A:$A, customers!$C:$C, "")="", "", _xlfn.XLOOKUP(C393, customers!$A:$A, customers!$C:$C, ""))</f>
        <v>inorquoyav@businessweek.com</v>
      </c>
      <c r="H393" s="2" t="str">
        <f>_xlfn.XLOOKUP(C393, customers!$A:$A, customers!$G:$G, 0)</f>
        <v>United States</v>
      </c>
      <c r="I393" t="str">
        <f>INDEX(products!$A:$G, MATCH(ORDERS!$D393, products!$A:$A, 0), MATCH(ORDERS!I$1, products!$A$1:$G$1, 0))</f>
        <v>Ara</v>
      </c>
      <c r="J393" t="str">
        <f>INDEX(products!$A:$G, MATCH(ORDERS!$D393, products!$A:$A, 0), MATCH(ORDERS!J$1, products!$A$1:$G$1, 0))</f>
        <v>M</v>
      </c>
      <c r="K393" s="6">
        <f>INDEX(products!$A:$G, MATCH(ORDERS!$D393, products!$A:$A, 0), MATCH(ORDERS!K$1, products!$A$1:$G$1, 0))</f>
        <v>0.5</v>
      </c>
      <c r="L393" s="8">
        <f>INDEX(products!$A:$G, MATCH(ORDERS!$D393, products!$A:$A, 0), MATCH(ORDERS!L$1, products!$A$1:$G$1, 0))</f>
        <v>6.75</v>
      </c>
      <c r="M393" s="8">
        <f t="shared" si="6"/>
        <v>13.5</v>
      </c>
      <c r="N393" t="str" cm="1">
        <f t="array" ref="N393">_xlfn.IFS(I393="Rob", "Robusta", I393="Exc", "Excelsa", I393="Ara", "Arabica", I393="Lib", "Liberica")</f>
        <v>Arabica</v>
      </c>
      <c r="O393" t="str" cm="1">
        <f t="array" ref="O393">_xlfn.IFS(J393="M", "Medium", J393="L", "Light", J393="D", "Dark")</f>
        <v>Medium</v>
      </c>
    </row>
    <row r="394" spans="1:15" x14ac:dyDescent="0.3">
      <c r="A394" s="2" t="s">
        <v>2699</v>
      </c>
      <c r="B394" s="5">
        <v>44445</v>
      </c>
      <c r="C394" s="2" t="s">
        <v>2700</v>
      </c>
      <c r="D394" t="s">
        <v>6171</v>
      </c>
      <c r="E394" s="2">
        <v>6</v>
      </c>
      <c r="F394" s="2" t="str">
        <f>_xlfn.XLOOKUP(C394, customers!$A:$A, customers!$B:$B, 0)</f>
        <v>Anson Iddison</v>
      </c>
      <c r="G394" s="2" t="str">
        <f>IF(_xlfn.XLOOKUP(C394, customers!$A:$A, customers!$C:$C, "")="", "", _xlfn.XLOOKUP(C394, customers!$A:$A, customers!$C:$C, ""))</f>
        <v>aiddisonaw@usa.gov</v>
      </c>
      <c r="H394" s="2" t="str">
        <f>_xlfn.XLOOKUP(C394, customers!$A:$A, customers!$G:$G, 0)</f>
        <v>United States</v>
      </c>
      <c r="I394" t="str">
        <f>INDEX(products!$A:$G, MATCH(ORDERS!$D394, products!$A:$A, 0), MATCH(ORDERS!I$1, products!$A$1:$G$1, 0))</f>
        <v>Exc</v>
      </c>
      <c r="J394" t="str">
        <f>INDEX(products!$A:$G, MATCH(ORDERS!$D394, products!$A:$A, 0), MATCH(ORDERS!J$1, products!$A$1:$G$1, 0))</f>
        <v>L</v>
      </c>
      <c r="K394" s="6">
        <f>INDEX(products!$A:$G, MATCH(ORDERS!$D394, products!$A:$A, 0), MATCH(ORDERS!K$1, products!$A$1:$G$1, 0))</f>
        <v>1</v>
      </c>
      <c r="L394" s="8">
        <f>INDEX(products!$A:$G, MATCH(ORDERS!$D394, products!$A:$A, 0), MATCH(ORDERS!L$1, products!$A$1:$G$1, 0))</f>
        <v>14.85</v>
      </c>
      <c r="M394" s="8">
        <f t="shared" si="6"/>
        <v>89.1</v>
      </c>
      <c r="N394" t="str" cm="1">
        <f t="array" ref="N394">_xlfn.IFS(I394="Rob", "Robusta", I394="Exc", "Excelsa", I394="Ara", "Arabica", I394="Lib", "Liberica")</f>
        <v>Excelsa</v>
      </c>
      <c r="O394" t="str" cm="1">
        <f t="array" ref="O394">_xlfn.IFS(J394="M", "Medium", J394="L", "Light", J394="D", "Dark")</f>
        <v>Light</v>
      </c>
    </row>
    <row r="395" spans="1:15" x14ac:dyDescent="0.3">
      <c r="A395" s="2" t="s">
        <v>2699</v>
      </c>
      <c r="B395" s="5">
        <v>44445</v>
      </c>
      <c r="C395" s="2" t="s">
        <v>2700</v>
      </c>
      <c r="D395" t="s">
        <v>6167</v>
      </c>
      <c r="E395" s="2">
        <v>1</v>
      </c>
      <c r="F395" s="2" t="str">
        <f>_xlfn.XLOOKUP(C395, customers!$A:$A, customers!$B:$B, 0)</f>
        <v>Anson Iddison</v>
      </c>
      <c r="G395" s="2" t="str">
        <f>IF(_xlfn.XLOOKUP(C395, customers!$A:$A, customers!$C:$C, "")="", "", _xlfn.XLOOKUP(C395, customers!$A:$A, customers!$C:$C, ""))</f>
        <v>aiddisonaw@usa.gov</v>
      </c>
      <c r="H395" s="2" t="str">
        <f>_xlfn.XLOOKUP(C395, customers!$A:$A, customers!$G:$G, 0)</f>
        <v>United States</v>
      </c>
      <c r="I395" t="str">
        <f>INDEX(products!$A:$G, MATCH(ORDERS!$D395, products!$A:$A, 0), MATCH(ORDERS!I$1, products!$A$1:$G$1, 0))</f>
        <v>Ara</v>
      </c>
      <c r="J395" t="str">
        <f>INDEX(products!$A:$G, MATCH(ORDERS!$D395, products!$A:$A, 0), MATCH(ORDERS!J$1, products!$A$1:$G$1, 0))</f>
        <v>L</v>
      </c>
      <c r="K395" s="6">
        <f>INDEX(products!$A:$G, MATCH(ORDERS!$D395, products!$A:$A, 0), MATCH(ORDERS!K$1, products!$A$1:$G$1, 0))</f>
        <v>0.2</v>
      </c>
      <c r="L395" s="8">
        <f>INDEX(products!$A:$G, MATCH(ORDERS!$D395, products!$A:$A, 0), MATCH(ORDERS!L$1, products!$A$1:$G$1, 0))</f>
        <v>3.8849999999999998</v>
      </c>
      <c r="M395" s="8">
        <f t="shared" si="6"/>
        <v>3.8849999999999998</v>
      </c>
      <c r="N395" t="str" cm="1">
        <f t="array" ref="N395">_xlfn.IFS(I395="Rob", "Robusta", I395="Exc", "Excelsa", I395="Ara", "Arabica", I395="Lib", "Liberica")</f>
        <v>Arabica</v>
      </c>
      <c r="O395" t="str" cm="1">
        <f t="array" ref="O395">_xlfn.IFS(J395="M", "Medium", J395="L", "Light", J395="D", "Dark")</f>
        <v>Light</v>
      </c>
    </row>
    <row r="396" spans="1:15" x14ac:dyDescent="0.3">
      <c r="A396" s="2" t="s">
        <v>2710</v>
      </c>
      <c r="B396" s="5">
        <v>44083</v>
      </c>
      <c r="C396" s="2" t="s">
        <v>2711</v>
      </c>
      <c r="D396" t="s">
        <v>6142</v>
      </c>
      <c r="E396" s="2">
        <v>4</v>
      </c>
      <c r="F396" s="2" t="str">
        <f>_xlfn.XLOOKUP(C396, customers!$A:$A, customers!$B:$B, 0)</f>
        <v>Randal Longfield</v>
      </c>
      <c r="G396" s="2" t="str">
        <f>IF(_xlfn.XLOOKUP(C396, customers!$A:$A, customers!$C:$C, "")="", "", _xlfn.XLOOKUP(C396, customers!$A:$A, customers!$C:$C, ""))</f>
        <v>rlongfielday@bluehost.com</v>
      </c>
      <c r="H396" s="2" t="str">
        <f>_xlfn.XLOOKUP(C396, customers!$A:$A, customers!$G:$G, 0)</f>
        <v>United States</v>
      </c>
      <c r="I396" t="str">
        <f>INDEX(products!$A:$G, MATCH(ORDERS!$D396, products!$A:$A, 0), MATCH(ORDERS!I$1, products!$A$1:$G$1, 0))</f>
        <v>Rob</v>
      </c>
      <c r="J396" t="str">
        <f>INDEX(products!$A:$G, MATCH(ORDERS!$D396, products!$A:$A, 0), MATCH(ORDERS!J$1, products!$A$1:$G$1, 0))</f>
        <v>L</v>
      </c>
      <c r="K396" s="6">
        <f>INDEX(products!$A:$G, MATCH(ORDERS!$D396, products!$A:$A, 0), MATCH(ORDERS!K$1, products!$A$1:$G$1, 0))</f>
        <v>2.5</v>
      </c>
      <c r="L396" s="8">
        <f>INDEX(products!$A:$G, MATCH(ORDERS!$D396, products!$A:$A, 0), MATCH(ORDERS!L$1, products!$A$1:$G$1, 0))</f>
        <v>27.484999999999996</v>
      </c>
      <c r="M396" s="8">
        <f t="shared" si="6"/>
        <v>109.93999999999998</v>
      </c>
      <c r="N396" t="str" cm="1">
        <f t="array" ref="N396">_xlfn.IFS(I396="Rob", "Robusta", I396="Exc", "Excelsa", I396="Ara", "Arabica", I396="Lib", "Liberica")</f>
        <v>Robusta</v>
      </c>
      <c r="O396" t="str" cm="1">
        <f t="array" ref="O396">_xlfn.IFS(J396="M", "Medium", J396="L", "Light", J396="D", "Dark")</f>
        <v>Light</v>
      </c>
    </row>
    <row r="397" spans="1:15" x14ac:dyDescent="0.3">
      <c r="A397" s="2" t="s">
        <v>2716</v>
      </c>
      <c r="B397" s="5">
        <v>44465</v>
      </c>
      <c r="C397" s="2" t="s">
        <v>2717</v>
      </c>
      <c r="D397" t="s">
        <v>6169</v>
      </c>
      <c r="E397" s="2">
        <v>6</v>
      </c>
      <c r="F397" s="2" t="str">
        <f>_xlfn.XLOOKUP(C397, customers!$A:$A, customers!$B:$B, 0)</f>
        <v>Gregorius Kislingbury</v>
      </c>
      <c r="G397" s="2" t="str">
        <f>IF(_xlfn.XLOOKUP(C397, customers!$A:$A, customers!$C:$C, "")="", "", _xlfn.XLOOKUP(C397, customers!$A:$A, customers!$C:$C, ""))</f>
        <v>gkislingburyaz@samsung.com</v>
      </c>
      <c r="H397" s="2" t="str">
        <f>_xlfn.XLOOKUP(C397, customers!$A:$A, customers!$G:$G, 0)</f>
        <v>United States</v>
      </c>
      <c r="I397" t="str">
        <f>INDEX(products!$A:$G, MATCH(ORDERS!$D397, products!$A:$A, 0), MATCH(ORDERS!I$1, products!$A$1:$G$1, 0))</f>
        <v>Lib</v>
      </c>
      <c r="J397" t="str">
        <f>INDEX(products!$A:$G, MATCH(ORDERS!$D397, products!$A:$A, 0), MATCH(ORDERS!J$1, products!$A$1:$G$1, 0))</f>
        <v>D</v>
      </c>
      <c r="K397" s="6">
        <f>INDEX(products!$A:$G, MATCH(ORDERS!$D397, products!$A:$A, 0), MATCH(ORDERS!K$1, products!$A$1:$G$1, 0))</f>
        <v>0.5</v>
      </c>
      <c r="L397" s="8">
        <f>INDEX(products!$A:$G, MATCH(ORDERS!$D397, products!$A:$A, 0), MATCH(ORDERS!L$1, products!$A$1:$G$1, 0))</f>
        <v>7.77</v>
      </c>
      <c r="M397" s="8">
        <f t="shared" si="6"/>
        <v>46.62</v>
      </c>
      <c r="N397" t="str" cm="1">
        <f t="array" ref="N397">_xlfn.IFS(I397="Rob", "Robusta", I397="Exc", "Excelsa", I397="Ara", "Arabica", I397="Lib", "Liberica")</f>
        <v>Liberica</v>
      </c>
      <c r="O397" t="str" cm="1">
        <f t="array" ref="O397">_xlfn.IFS(J397="M", "Medium", J397="L", "Light", J397="D", "Dark")</f>
        <v>Dark</v>
      </c>
    </row>
    <row r="398" spans="1:15" x14ac:dyDescent="0.3">
      <c r="A398" s="2" t="s">
        <v>2721</v>
      </c>
      <c r="B398" s="5">
        <v>44140</v>
      </c>
      <c r="C398" s="2" t="s">
        <v>2722</v>
      </c>
      <c r="D398" t="s">
        <v>6180</v>
      </c>
      <c r="E398" s="2">
        <v>5</v>
      </c>
      <c r="F398" s="2" t="str">
        <f>_xlfn.XLOOKUP(C398, customers!$A:$A, customers!$B:$B, 0)</f>
        <v>Xenos Gibbons</v>
      </c>
      <c r="G398" s="2" t="str">
        <f>IF(_xlfn.XLOOKUP(C398, customers!$A:$A, customers!$C:$C, "")="", "", _xlfn.XLOOKUP(C398, customers!$A:$A, customers!$C:$C, ""))</f>
        <v>xgibbonsb0@artisteer.com</v>
      </c>
      <c r="H398" s="2" t="str">
        <f>_xlfn.XLOOKUP(C398, customers!$A:$A, customers!$G:$G, 0)</f>
        <v>United States</v>
      </c>
      <c r="I398" t="str">
        <f>INDEX(products!$A:$G, MATCH(ORDERS!$D398, products!$A:$A, 0), MATCH(ORDERS!I$1, products!$A$1:$G$1, 0))</f>
        <v>Ara</v>
      </c>
      <c r="J398" t="str">
        <f>INDEX(products!$A:$G, MATCH(ORDERS!$D398, products!$A:$A, 0), MATCH(ORDERS!J$1, products!$A$1:$G$1, 0))</f>
        <v>L</v>
      </c>
      <c r="K398" s="6">
        <f>INDEX(products!$A:$G, MATCH(ORDERS!$D398, products!$A:$A, 0), MATCH(ORDERS!K$1, products!$A$1:$G$1, 0))</f>
        <v>0.5</v>
      </c>
      <c r="L398" s="8">
        <f>INDEX(products!$A:$G, MATCH(ORDERS!$D398, products!$A:$A, 0), MATCH(ORDERS!L$1, products!$A$1:$G$1, 0))</f>
        <v>7.77</v>
      </c>
      <c r="M398" s="8">
        <f t="shared" si="6"/>
        <v>38.849999999999994</v>
      </c>
      <c r="N398" t="str" cm="1">
        <f t="array" ref="N398">_xlfn.IFS(I398="Rob", "Robusta", I398="Exc", "Excelsa", I398="Ara", "Arabica", I398="Lib", "Liberica")</f>
        <v>Arabica</v>
      </c>
      <c r="O398" t="str" cm="1">
        <f t="array" ref="O398">_xlfn.IFS(J398="M", "Medium", J398="L", "Light", J398="D", "Dark")</f>
        <v>Light</v>
      </c>
    </row>
    <row r="399" spans="1:15" x14ac:dyDescent="0.3">
      <c r="A399" s="2" t="s">
        <v>2727</v>
      </c>
      <c r="B399" s="5">
        <v>43720</v>
      </c>
      <c r="C399" s="2" t="s">
        <v>2728</v>
      </c>
      <c r="D399" t="s">
        <v>6169</v>
      </c>
      <c r="E399" s="2">
        <v>4</v>
      </c>
      <c r="F399" s="2" t="str">
        <f>_xlfn.XLOOKUP(C399, customers!$A:$A, customers!$B:$B, 0)</f>
        <v>Fleur Parres</v>
      </c>
      <c r="G399" s="2" t="str">
        <f>IF(_xlfn.XLOOKUP(C399, customers!$A:$A, customers!$C:$C, "")="", "", _xlfn.XLOOKUP(C399, customers!$A:$A, customers!$C:$C, ""))</f>
        <v>fparresb1@imageshack.us</v>
      </c>
      <c r="H399" s="2" t="str">
        <f>_xlfn.XLOOKUP(C399, customers!$A:$A, customers!$G:$G, 0)</f>
        <v>United States</v>
      </c>
      <c r="I399" t="str">
        <f>INDEX(products!$A:$G, MATCH(ORDERS!$D399, products!$A:$A, 0), MATCH(ORDERS!I$1, products!$A$1:$G$1, 0))</f>
        <v>Lib</v>
      </c>
      <c r="J399" t="str">
        <f>INDEX(products!$A:$G, MATCH(ORDERS!$D399, products!$A:$A, 0), MATCH(ORDERS!J$1, products!$A$1:$G$1, 0))</f>
        <v>D</v>
      </c>
      <c r="K399" s="6">
        <f>INDEX(products!$A:$G, MATCH(ORDERS!$D399, products!$A:$A, 0), MATCH(ORDERS!K$1, products!$A$1:$G$1, 0))</f>
        <v>0.5</v>
      </c>
      <c r="L399" s="8">
        <f>INDEX(products!$A:$G, MATCH(ORDERS!$D399, products!$A:$A, 0), MATCH(ORDERS!L$1, products!$A$1:$G$1, 0))</f>
        <v>7.77</v>
      </c>
      <c r="M399" s="8">
        <f t="shared" si="6"/>
        <v>31.08</v>
      </c>
      <c r="N399" t="str" cm="1">
        <f t="array" ref="N399">_xlfn.IFS(I399="Rob", "Robusta", I399="Exc", "Excelsa", I399="Ara", "Arabica", I399="Lib", "Liberica")</f>
        <v>Liberica</v>
      </c>
      <c r="O399" t="str" cm="1">
        <f t="array" ref="O399">_xlfn.IFS(J399="M", "Medium", J399="L", "Light", J399="D", "Dark")</f>
        <v>Dark</v>
      </c>
    </row>
    <row r="400" spans="1:15" x14ac:dyDescent="0.3">
      <c r="A400" s="2" t="s">
        <v>2733</v>
      </c>
      <c r="B400" s="5">
        <v>43677</v>
      </c>
      <c r="C400" s="2" t="s">
        <v>2734</v>
      </c>
      <c r="D400" t="s">
        <v>6154</v>
      </c>
      <c r="E400" s="2">
        <v>6</v>
      </c>
      <c r="F400" s="2" t="str">
        <f>_xlfn.XLOOKUP(C400, customers!$A:$A, customers!$B:$B, 0)</f>
        <v>Gran Sibray</v>
      </c>
      <c r="G400" s="2" t="str">
        <f>IF(_xlfn.XLOOKUP(C400, customers!$A:$A, customers!$C:$C, "")="", "", _xlfn.XLOOKUP(C400, customers!$A:$A, customers!$C:$C, ""))</f>
        <v>gsibrayb2@wsj.com</v>
      </c>
      <c r="H400" s="2" t="str">
        <f>_xlfn.XLOOKUP(C400, customers!$A:$A, customers!$G:$G, 0)</f>
        <v>United States</v>
      </c>
      <c r="I400" t="str">
        <f>INDEX(products!$A:$G, MATCH(ORDERS!$D400, products!$A:$A, 0), MATCH(ORDERS!I$1, products!$A$1:$G$1, 0))</f>
        <v>Ara</v>
      </c>
      <c r="J400" t="str">
        <f>INDEX(products!$A:$G, MATCH(ORDERS!$D400, products!$A:$A, 0), MATCH(ORDERS!J$1, products!$A$1:$G$1, 0))</f>
        <v>D</v>
      </c>
      <c r="K400" s="6">
        <f>INDEX(products!$A:$G, MATCH(ORDERS!$D400, products!$A:$A, 0), MATCH(ORDERS!K$1, products!$A$1:$G$1, 0))</f>
        <v>0.2</v>
      </c>
      <c r="L400" s="8">
        <f>INDEX(products!$A:$G, MATCH(ORDERS!$D400, products!$A:$A, 0), MATCH(ORDERS!L$1, products!$A$1:$G$1, 0))</f>
        <v>2.9849999999999999</v>
      </c>
      <c r="M400" s="8">
        <f t="shared" si="6"/>
        <v>17.91</v>
      </c>
      <c r="N400" t="str" cm="1">
        <f t="array" ref="N400">_xlfn.IFS(I400="Rob", "Robusta", I400="Exc", "Excelsa", I400="Ara", "Arabica", I400="Lib", "Liberica")</f>
        <v>Arabica</v>
      </c>
      <c r="O400" t="str" cm="1">
        <f t="array" ref="O400">_xlfn.IFS(J400="M", "Medium", J400="L", "Light", J400="D", "Dark")</f>
        <v>Dark</v>
      </c>
    </row>
    <row r="401" spans="1:15" x14ac:dyDescent="0.3">
      <c r="A401" s="2" t="s">
        <v>2739</v>
      </c>
      <c r="B401" s="5">
        <v>43539</v>
      </c>
      <c r="C401" s="2" t="s">
        <v>2740</v>
      </c>
      <c r="D401" t="s">
        <v>6185</v>
      </c>
      <c r="E401" s="2">
        <v>6</v>
      </c>
      <c r="F401" s="2" t="str">
        <f>_xlfn.XLOOKUP(C401, customers!$A:$A, customers!$B:$B, 0)</f>
        <v>Ingelbert Hotchkin</v>
      </c>
      <c r="G401" s="2" t="str">
        <f>IF(_xlfn.XLOOKUP(C401, customers!$A:$A, customers!$C:$C, "")="", "", _xlfn.XLOOKUP(C401, customers!$A:$A, customers!$C:$C, ""))</f>
        <v>ihotchkinb3@mit.edu</v>
      </c>
      <c r="H401" s="2" t="str">
        <f>_xlfn.XLOOKUP(C401, customers!$A:$A, customers!$G:$G, 0)</f>
        <v>United Kingdom</v>
      </c>
      <c r="I401" t="str">
        <f>INDEX(products!$A:$G, MATCH(ORDERS!$D401, products!$A:$A, 0), MATCH(ORDERS!I$1, products!$A$1:$G$1, 0))</f>
        <v>Exc</v>
      </c>
      <c r="J401" t="str">
        <f>INDEX(products!$A:$G, MATCH(ORDERS!$D401, products!$A:$A, 0), MATCH(ORDERS!J$1, products!$A$1:$G$1, 0))</f>
        <v>D</v>
      </c>
      <c r="K401" s="6">
        <f>INDEX(products!$A:$G, MATCH(ORDERS!$D401, products!$A:$A, 0), MATCH(ORDERS!K$1, products!$A$1:$G$1, 0))</f>
        <v>2.5</v>
      </c>
      <c r="L401" s="8">
        <f>INDEX(products!$A:$G, MATCH(ORDERS!$D401, products!$A:$A, 0), MATCH(ORDERS!L$1, products!$A$1:$G$1, 0))</f>
        <v>27.945</v>
      </c>
      <c r="M401" s="8">
        <f t="shared" si="6"/>
        <v>167.67000000000002</v>
      </c>
      <c r="N401" t="str" cm="1">
        <f t="array" ref="N401">_xlfn.IFS(I401="Rob", "Robusta", I401="Exc", "Excelsa", I401="Ara", "Arabica", I401="Lib", "Liberica")</f>
        <v>Excelsa</v>
      </c>
      <c r="O401" t="str" cm="1">
        <f t="array" ref="O401">_xlfn.IFS(J401="M", "Medium", J401="L", "Light", J401="D", "Dark")</f>
        <v>Dark</v>
      </c>
    </row>
    <row r="402" spans="1:15" x14ac:dyDescent="0.3">
      <c r="A402" s="2" t="s">
        <v>2745</v>
      </c>
      <c r="B402" s="5">
        <v>44332</v>
      </c>
      <c r="C402" s="2" t="s">
        <v>2746</v>
      </c>
      <c r="D402" t="s">
        <v>6170</v>
      </c>
      <c r="E402" s="2">
        <v>4</v>
      </c>
      <c r="F402" s="2" t="str">
        <f>_xlfn.XLOOKUP(C402, customers!$A:$A, customers!$B:$B, 0)</f>
        <v>Neely Broadberrie</v>
      </c>
      <c r="G402" s="2" t="str">
        <f>IF(_xlfn.XLOOKUP(C402, customers!$A:$A, customers!$C:$C, "")="", "", _xlfn.XLOOKUP(C402, customers!$A:$A, customers!$C:$C, ""))</f>
        <v>nbroadberrieb4@gnu.org</v>
      </c>
      <c r="H402" s="2" t="str">
        <f>_xlfn.XLOOKUP(C402, customers!$A:$A, customers!$G:$G, 0)</f>
        <v>United States</v>
      </c>
      <c r="I402" t="str">
        <f>INDEX(products!$A:$G, MATCH(ORDERS!$D402, products!$A:$A, 0), MATCH(ORDERS!I$1, products!$A$1:$G$1, 0))</f>
        <v>Lib</v>
      </c>
      <c r="J402" t="str">
        <f>INDEX(products!$A:$G, MATCH(ORDERS!$D402, products!$A:$A, 0), MATCH(ORDERS!J$1, products!$A$1:$G$1, 0))</f>
        <v>L</v>
      </c>
      <c r="K402" s="6">
        <f>INDEX(products!$A:$G, MATCH(ORDERS!$D402, products!$A:$A, 0), MATCH(ORDERS!K$1, products!$A$1:$G$1, 0))</f>
        <v>1</v>
      </c>
      <c r="L402" s="8">
        <f>INDEX(products!$A:$G, MATCH(ORDERS!$D402, products!$A:$A, 0), MATCH(ORDERS!L$1, products!$A$1:$G$1, 0))</f>
        <v>15.85</v>
      </c>
      <c r="M402" s="8">
        <f t="shared" si="6"/>
        <v>63.4</v>
      </c>
      <c r="N402" t="str" cm="1">
        <f t="array" ref="N402">_xlfn.IFS(I402="Rob", "Robusta", I402="Exc", "Excelsa", I402="Ara", "Arabica", I402="Lib", "Liberica")</f>
        <v>Liberica</v>
      </c>
      <c r="O402" t="str" cm="1">
        <f t="array" ref="O402">_xlfn.IFS(J402="M", "Medium", J402="L", "Light", J402="D", "Dark")</f>
        <v>Light</v>
      </c>
    </row>
    <row r="403" spans="1:15" x14ac:dyDescent="0.3">
      <c r="A403" s="2" t="s">
        <v>2751</v>
      </c>
      <c r="B403" s="5">
        <v>43591</v>
      </c>
      <c r="C403" s="2" t="s">
        <v>2752</v>
      </c>
      <c r="D403" t="s">
        <v>6159</v>
      </c>
      <c r="E403" s="2">
        <v>2</v>
      </c>
      <c r="F403" s="2" t="str">
        <f>_xlfn.XLOOKUP(C403, customers!$A:$A, customers!$B:$B, 0)</f>
        <v>Rutger Pithcock</v>
      </c>
      <c r="G403" s="2" t="str">
        <f>IF(_xlfn.XLOOKUP(C403, customers!$A:$A, customers!$C:$C, "")="", "", _xlfn.XLOOKUP(C403, customers!$A:$A, customers!$C:$C, ""))</f>
        <v>rpithcockb5@yellowbook.com</v>
      </c>
      <c r="H403" s="2" t="str">
        <f>_xlfn.XLOOKUP(C403, customers!$A:$A, customers!$G:$G, 0)</f>
        <v>United States</v>
      </c>
      <c r="I403" t="str">
        <f>INDEX(products!$A:$G, MATCH(ORDERS!$D403, products!$A:$A, 0), MATCH(ORDERS!I$1, products!$A$1:$G$1, 0))</f>
        <v>Lib</v>
      </c>
      <c r="J403" t="str">
        <f>INDEX(products!$A:$G, MATCH(ORDERS!$D403, products!$A:$A, 0), MATCH(ORDERS!J$1, products!$A$1:$G$1, 0))</f>
        <v>M</v>
      </c>
      <c r="K403" s="6">
        <f>INDEX(products!$A:$G, MATCH(ORDERS!$D403, products!$A:$A, 0), MATCH(ORDERS!K$1, products!$A$1:$G$1, 0))</f>
        <v>0.2</v>
      </c>
      <c r="L403" s="8">
        <f>INDEX(products!$A:$G, MATCH(ORDERS!$D403, products!$A:$A, 0), MATCH(ORDERS!L$1, products!$A$1:$G$1, 0))</f>
        <v>4.3650000000000002</v>
      </c>
      <c r="M403" s="8">
        <f t="shared" si="6"/>
        <v>8.73</v>
      </c>
      <c r="N403" t="str" cm="1">
        <f t="array" ref="N403">_xlfn.IFS(I403="Rob", "Robusta", I403="Exc", "Excelsa", I403="Ara", "Arabica", I403="Lib", "Liberica")</f>
        <v>Liberica</v>
      </c>
      <c r="O403" t="str" cm="1">
        <f t="array" ref="O403">_xlfn.IFS(J403="M", "Medium", J403="L", "Light", J403="D", "Dark")</f>
        <v>Medium</v>
      </c>
    </row>
    <row r="404" spans="1:15" x14ac:dyDescent="0.3">
      <c r="A404" s="2" t="s">
        <v>2757</v>
      </c>
      <c r="B404" s="5">
        <v>43502</v>
      </c>
      <c r="C404" s="2" t="s">
        <v>2758</v>
      </c>
      <c r="D404" t="s">
        <v>6177</v>
      </c>
      <c r="E404" s="2">
        <v>3</v>
      </c>
      <c r="F404" s="2" t="str">
        <f>_xlfn.XLOOKUP(C404, customers!$A:$A, customers!$B:$B, 0)</f>
        <v>Gale Croysdale</v>
      </c>
      <c r="G404" s="2" t="str">
        <f>IF(_xlfn.XLOOKUP(C404, customers!$A:$A, customers!$C:$C, "")="", "", _xlfn.XLOOKUP(C404, customers!$A:$A, customers!$C:$C, ""))</f>
        <v>gcroysdaleb6@nih.gov</v>
      </c>
      <c r="H404" s="2" t="str">
        <f>_xlfn.XLOOKUP(C404, customers!$A:$A, customers!$G:$G, 0)</f>
        <v>United States</v>
      </c>
      <c r="I404" t="str">
        <f>INDEX(products!$A:$G, MATCH(ORDERS!$D404, products!$A:$A, 0), MATCH(ORDERS!I$1, products!$A$1:$G$1, 0))</f>
        <v>Rob</v>
      </c>
      <c r="J404" t="str">
        <f>INDEX(products!$A:$G, MATCH(ORDERS!$D404, products!$A:$A, 0), MATCH(ORDERS!J$1, products!$A$1:$G$1, 0))</f>
        <v>D</v>
      </c>
      <c r="K404" s="6">
        <f>INDEX(products!$A:$G, MATCH(ORDERS!$D404, products!$A:$A, 0), MATCH(ORDERS!K$1, products!$A$1:$G$1, 0))</f>
        <v>1</v>
      </c>
      <c r="L404" s="8">
        <f>INDEX(products!$A:$G, MATCH(ORDERS!$D404, products!$A:$A, 0), MATCH(ORDERS!L$1, products!$A$1:$G$1, 0))</f>
        <v>8.9499999999999993</v>
      </c>
      <c r="M404" s="8">
        <f t="shared" si="6"/>
        <v>26.849999999999998</v>
      </c>
      <c r="N404" t="str" cm="1">
        <f t="array" ref="N404">_xlfn.IFS(I404="Rob", "Robusta", I404="Exc", "Excelsa", I404="Ara", "Arabica", I404="Lib", "Liberica")</f>
        <v>Robusta</v>
      </c>
      <c r="O404" t="str" cm="1">
        <f t="array" ref="O404">_xlfn.IFS(J404="M", "Medium", J404="L", "Light", J404="D", "Dark")</f>
        <v>Dark</v>
      </c>
    </row>
    <row r="405" spans="1:15" x14ac:dyDescent="0.3">
      <c r="A405" s="2" t="s">
        <v>2763</v>
      </c>
      <c r="B405" s="5">
        <v>44295</v>
      </c>
      <c r="C405" s="2" t="s">
        <v>2764</v>
      </c>
      <c r="D405" t="s">
        <v>6145</v>
      </c>
      <c r="E405" s="2">
        <v>2</v>
      </c>
      <c r="F405" s="2" t="str">
        <f>_xlfn.XLOOKUP(C405, customers!$A:$A, customers!$B:$B, 0)</f>
        <v>Benedetto Gozzett</v>
      </c>
      <c r="G405" s="2" t="str">
        <f>IF(_xlfn.XLOOKUP(C405, customers!$A:$A, customers!$C:$C, "")="", "", _xlfn.XLOOKUP(C405, customers!$A:$A, customers!$C:$C, ""))</f>
        <v>bgozzettb7@github.com</v>
      </c>
      <c r="H405" s="2" t="str">
        <f>_xlfn.XLOOKUP(C405, customers!$A:$A, customers!$G:$G, 0)</f>
        <v>United States</v>
      </c>
      <c r="I405" t="str">
        <f>INDEX(products!$A:$G, MATCH(ORDERS!$D405, products!$A:$A, 0), MATCH(ORDERS!I$1, products!$A$1:$G$1, 0))</f>
        <v>Lib</v>
      </c>
      <c r="J405" t="str">
        <f>INDEX(products!$A:$G, MATCH(ORDERS!$D405, products!$A:$A, 0), MATCH(ORDERS!J$1, products!$A$1:$G$1, 0))</f>
        <v>L</v>
      </c>
      <c r="K405" s="6">
        <f>INDEX(products!$A:$G, MATCH(ORDERS!$D405, products!$A:$A, 0), MATCH(ORDERS!K$1, products!$A$1:$G$1, 0))</f>
        <v>0.2</v>
      </c>
      <c r="L405" s="8">
        <f>INDEX(products!$A:$G, MATCH(ORDERS!$D405, products!$A:$A, 0), MATCH(ORDERS!L$1, products!$A$1:$G$1, 0))</f>
        <v>4.7549999999999999</v>
      </c>
      <c r="M405" s="8">
        <f t="shared" si="6"/>
        <v>9.51</v>
      </c>
      <c r="N405" t="str" cm="1">
        <f t="array" ref="N405">_xlfn.IFS(I405="Rob", "Robusta", I405="Exc", "Excelsa", I405="Ara", "Arabica", I405="Lib", "Liberica")</f>
        <v>Liberica</v>
      </c>
      <c r="O405" t="str" cm="1">
        <f t="array" ref="O405">_xlfn.IFS(J405="M", "Medium", J405="L", "Light", J405="D", "Dark")</f>
        <v>Light</v>
      </c>
    </row>
    <row r="406" spans="1:15" x14ac:dyDescent="0.3">
      <c r="A406" s="2" t="s">
        <v>2769</v>
      </c>
      <c r="B406" s="5">
        <v>43971</v>
      </c>
      <c r="C406" s="2" t="s">
        <v>2770</v>
      </c>
      <c r="D406" t="s">
        <v>6147</v>
      </c>
      <c r="E406" s="2">
        <v>4</v>
      </c>
      <c r="F406" s="2" t="str">
        <f>_xlfn.XLOOKUP(C406, customers!$A:$A, customers!$B:$B, 0)</f>
        <v>Tania Craggs</v>
      </c>
      <c r="G406" s="2" t="str">
        <f>IF(_xlfn.XLOOKUP(C406, customers!$A:$A, customers!$C:$C, "")="", "", _xlfn.XLOOKUP(C406, customers!$A:$A, customers!$C:$C, ""))</f>
        <v>tcraggsb8@house.gov</v>
      </c>
      <c r="H406" s="2" t="str">
        <f>_xlfn.XLOOKUP(C406, customers!$A:$A, customers!$G:$G, 0)</f>
        <v>Ireland</v>
      </c>
      <c r="I406" t="str">
        <f>INDEX(products!$A:$G, MATCH(ORDERS!$D406, products!$A:$A, 0), MATCH(ORDERS!I$1, products!$A$1:$G$1, 0))</f>
        <v>Ara</v>
      </c>
      <c r="J406" t="str">
        <f>INDEX(products!$A:$G, MATCH(ORDERS!$D406, products!$A:$A, 0), MATCH(ORDERS!J$1, products!$A$1:$G$1, 0))</f>
        <v>D</v>
      </c>
      <c r="K406" s="6">
        <f>INDEX(products!$A:$G, MATCH(ORDERS!$D406, products!$A:$A, 0), MATCH(ORDERS!K$1, products!$A$1:$G$1, 0))</f>
        <v>1</v>
      </c>
      <c r="L406" s="8">
        <f>INDEX(products!$A:$G, MATCH(ORDERS!$D406, products!$A:$A, 0), MATCH(ORDERS!L$1, products!$A$1:$G$1, 0))</f>
        <v>9.9499999999999993</v>
      </c>
      <c r="M406" s="8">
        <f t="shared" si="6"/>
        <v>39.799999999999997</v>
      </c>
      <c r="N406" t="str" cm="1">
        <f t="array" ref="N406">_xlfn.IFS(I406="Rob", "Robusta", I406="Exc", "Excelsa", I406="Ara", "Arabica", I406="Lib", "Liberica")</f>
        <v>Arabica</v>
      </c>
      <c r="O406" t="str" cm="1">
        <f t="array" ref="O406">_xlfn.IFS(J406="M", "Medium", J406="L", "Light", J406="D", "Dark")</f>
        <v>Dark</v>
      </c>
    </row>
    <row r="407" spans="1:15" x14ac:dyDescent="0.3">
      <c r="A407" s="2" t="s">
        <v>2775</v>
      </c>
      <c r="B407" s="5">
        <v>44167</v>
      </c>
      <c r="C407" s="2" t="s">
        <v>2776</v>
      </c>
      <c r="D407" t="s">
        <v>6139</v>
      </c>
      <c r="E407" s="2">
        <v>3</v>
      </c>
      <c r="F407" s="2" t="str">
        <f>_xlfn.XLOOKUP(C407, customers!$A:$A, customers!$B:$B, 0)</f>
        <v>Leonie Cullrford</v>
      </c>
      <c r="G407" s="2" t="str">
        <f>IF(_xlfn.XLOOKUP(C407, customers!$A:$A, customers!$C:$C, "")="", "", _xlfn.XLOOKUP(C407, customers!$A:$A, customers!$C:$C, ""))</f>
        <v>lcullrfordb9@xing.com</v>
      </c>
      <c r="H407" s="2" t="str">
        <f>_xlfn.XLOOKUP(C407, customers!$A:$A, customers!$G:$G, 0)</f>
        <v>United States</v>
      </c>
      <c r="I407" t="str">
        <f>INDEX(products!$A:$G, MATCH(ORDERS!$D407, products!$A:$A, 0), MATCH(ORDERS!I$1, products!$A$1:$G$1, 0))</f>
        <v>Exc</v>
      </c>
      <c r="J407" t="str">
        <f>INDEX(products!$A:$G, MATCH(ORDERS!$D407, products!$A:$A, 0), MATCH(ORDERS!J$1, products!$A$1:$G$1, 0))</f>
        <v>M</v>
      </c>
      <c r="K407" s="6">
        <f>INDEX(products!$A:$G, MATCH(ORDERS!$D407, products!$A:$A, 0), MATCH(ORDERS!K$1, products!$A$1:$G$1, 0))</f>
        <v>0.5</v>
      </c>
      <c r="L407" s="8">
        <f>INDEX(products!$A:$G, MATCH(ORDERS!$D407, products!$A:$A, 0), MATCH(ORDERS!L$1, products!$A$1:$G$1, 0))</f>
        <v>8.25</v>
      </c>
      <c r="M407" s="8">
        <f t="shared" si="6"/>
        <v>24.75</v>
      </c>
      <c r="N407" t="str" cm="1">
        <f t="array" ref="N407">_xlfn.IFS(I407="Rob", "Robusta", I407="Exc", "Excelsa", I407="Ara", "Arabica", I407="Lib", "Liberica")</f>
        <v>Excelsa</v>
      </c>
      <c r="O407" t="str" cm="1">
        <f t="array" ref="O407">_xlfn.IFS(J407="M", "Medium", J407="L", "Light", J407="D", "Dark")</f>
        <v>Medium</v>
      </c>
    </row>
    <row r="408" spans="1:15" x14ac:dyDescent="0.3">
      <c r="A408" s="2" t="s">
        <v>2781</v>
      </c>
      <c r="B408" s="5">
        <v>44416</v>
      </c>
      <c r="C408" s="2" t="s">
        <v>2782</v>
      </c>
      <c r="D408" t="s">
        <v>6141</v>
      </c>
      <c r="E408" s="2">
        <v>5</v>
      </c>
      <c r="F408" s="2" t="str">
        <f>_xlfn.XLOOKUP(C408, customers!$A:$A, customers!$B:$B, 0)</f>
        <v>Auguste Rizon</v>
      </c>
      <c r="G408" s="2" t="str">
        <f>IF(_xlfn.XLOOKUP(C408, customers!$A:$A, customers!$C:$C, "")="", "", _xlfn.XLOOKUP(C408, customers!$A:$A, customers!$C:$C, ""))</f>
        <v>arizonba@xing.com</v>
      </c>
      <c r="H408" s="2" t="str">
        <f>_xlfn.XLOOKUP(C408, customers!$A:$A, customers!$G:$G, 0)</f>
        <v>United States</v>
      </c>
      <c r="I408" t="str">
        <f>INDEX(products!$A:$G, MATCH(ORDERS!$D408, products!$A:$A, 0), MATCH(ORDERS!I$1, products!$A$1:$G$1, 0))</f>
        <v>Exc</v>
      </c>
      <c r="J408" t="str">
        <f>INDEX(products!$A:$G, MATCH(ORDERS!$D408, products!$A:$A, 0), MATCH(ORDERS!J$1, products!$A$1:$G$1, 0))</f>
        <v>M</v>
      </c>
      <c r="K408" s="6">
        <f>INDEX(products!$A:$G, MATCH(ORDERS!$D408, products!$A:$A, 0), MATCH(ORDERS!K$1, products!$A$1:$G$1, 0))</f>
        <v>1</v>
      </c>
      <c r="L408" s="8">
        <f>INDEX(products!$A:$G, MATCH(ORDERS!$D408, products!$A:$A, 0), MATCH(ORDERS!L$1, products!$A$1:$G$1, 0))</f>
        <v>13.75</v>
      </c>
      <c r="M408" s="8">
        <f t="shared" si="6"/>
        <v>68.75</v>
      </c>
      <c r="N408" t="str" cm="1">
        <f t="array" ref="N408">_xlfn.IFS(I408="Rob", "Robusta", I408="Exc", "Excelsa", I408="Ara", "Arabica", I408="Lib", "Liberica")</f>
        <v>Excelsa</v>
      </c>
      <c r="O408" t="str" cm="1">
        <f t="array" ref="O408">_xlfn.IFS(J408="M", "Medium", J408="L", "Light", J408="D", "Dark")</f>
        <v>Medium</v>
      </c>
    </row>
    <row r="409" spans="1:15" x14ac:dyDescent="0.3">
      <c r="A409" s="2" t="s">
        <v>2787</v>
      </c>
      <c r="B409" s="5">
        <v>44595</v>
      </c>
      <c r="C409" s="2" t="s">
        <v>2788</v>
      </c>
      <c r="D409" t="s">
        <v>6139</v>
      </c>
      <c r="E409" s="2">
        <v>6</v>
      </c>
      <c r="F409" s="2" t="str">
        <f>_xlfn.XLOOKUP(C409, customers!$A:$A, customers!$B:$B, 0)</f>
        <v>Lorin Guerrazzi</v>
      </c>
      <c r="G409" s="2" t="str">
        <f>IF(_xlfn.XLOOKUP(C409, customers!$A:$A, customers!$C:$C, "")="", "", _xlfn.XLOOKUP(C409, customers!$A:$A, customers!$C:$C, ""))</f>
        <v/>
      </c>
      <c r="H409" s="2" t="str">
        <f>_xlfn.XLOOKUP(C409, customers!$A:$A, customers!$G:$G, 0)</f>
        <v>Ireland</v>
      </c>
      <c r="I409" t="str">
        <f>INDEX(products!$A:$G, MATCH(ORDERS!$D409, products!$A:$A, 0), MATCH(ORDERS!I$1, products!$A$1:$G$1, 0))</f>
        <v>Exc</v>
      </c>
      <c r="J409" t="str">
        <f>INDEX(products!$A:$G, MATCH(ORDERS!$D409, products!$A:$A, 0), MATCH(ORDERS!J$1, products!$A$1:$G$1, 0))</f>
        <v>M</v>
      </c>
      <c r="K409" s="6">
        <f>INDEX(products!$A:$G, MATCH(ORDERS!$D409, products!$A:$A, 0), MATCH(ORDERS!K$1, products!$A$1:$G$1, 0))</f>
        <v>0.5</v>
      </c>
      <c r="L409" s="8">
        <f>INDEX(products!$A:$G, MATCH(ORDERS!$D409, products!$A:$A, 0), MATCH(ORDERS!L$1, products!$A$1:$G$1, 0))</f>
        <v>8.25</v>
      </c>
      <c r="M409" s="8">
        <f t="shared" si="6"/>
        <v>49.5</v>
      </c>
      <c r="N409" t="str" cm="1">
        <f t="array" ref="N409">_xlfn.IFS(I409="Rob", "Robusta", I409="Exc", "Excelsa", I409="Ara", "Arabica", I409="Lib", "Liberica")</f>
        <v>Excelsa</v>
      </c>
      <c r="O409" t="str" cm="1">
        <f t="array" ref="O409">_xlfn.IFS(J409="M", "Medium", J409="L", "Light", J409="D", "Dark")</f>
        <v>Medium</v>
      </c>
    </row>
    <row r="410" spans="1:15" x14ac:dyDescent="0.3">
      <c r="A410" s="2" t="s">
        <v>2792</v>
      </c>
      <c r="B410" s="5">
        <v>44659</v>
      </c>
      <c r="C410" s="2" t="s">
        <v>2793</v>
      </c>
      <c r="D410" t="s">
        <v>6175</v>
      </c>
      <c r="E410" s="2">
        <v>2</v>
      </c>
      <c r="F410" s="2" t="str">
        <f>_xlfn.XLOOKUP(C410, customers!$A:$A, customers!$B:$B, 0)</f>
        <v>Felice Miell</v>
      </c>
      <c r="G410" s="2" t="str">
        <f>IF(_xlfn.XLOOKUP(C410, customers!$A:$A, customers!$C:$C, "")="", "", _xlfn.XLOOKUP(C410, customers!$A:$A, customers!$C:$C, ""))</f>
        <v>fmiellbc@spiegel.de</v>
      </c>
      <c r="H410" s="2" t="str">
        <f>_xlfn.XLOOKUP(C410, customers!$A:$A, customers!$G:$G, 0)</f>
        <v>United States</v>
      </c>
      <c r="I410" t="str">
        <f>INDEX(products!$A:$G, MATCH(ORDERS!$D410, products!$A:$A, 0), MATCH(ORDERS!I$1, products!$A$1:$G$1, 0))</f>
        <v>Ara</v>
      </c>
      <c r="J410" t="str">
        <f>INDEX(products!$A:$G, MATCH(ORDERS!$D410, products!$A:$A, 0), MATCH(ORDERS!J$1, products!$A$1:$G$1, 0))</f>
        <v>M</v>
      </c>
      <c r="K410" s="6">
        <f>INDEX(products!$A:$G, MATCH(ORDERS!$D410, products!$A:$A, 0), MATCH(ORDERS!K$1, products!$A$1:$G$1, 0))</f>
        <v>2.5</v>
      </c>
      <c r="L410" s="8">
        <f>INDEX(products!$A:$G, MATCH(ORDERS!$D410, products!$A:$A, 0), MATCH(ORDERS!L$1, products!$A$1:$G$1, 0))</f>
        <v>25.874999999999996</v>
      </c>
      <c r="M410" s="8">
        <f t="shared" si="6"/>
        <v>51.749999999999993</v>
      </c>
      <c r="N410" t="str" cm="1">
        <f t="array" ref="N410">_xlfn.IFS(I410="Rob", "Robusta", I410="Exc", "Excelsa", I410="Ara", "Arabica", I410="Lib", "Liberica")</f>
        <v>Arabica</v>
      </c>
      <c r="O410" t="str" cm="1">
        <f t="array" ref="O410">_xlfn.IFS(J410="M", "Medium", J410="L", "Light", J410="D", "Dark")</f>
        <v>Medium</v>
      </c>
    </row>
    <row r="411" spans="1:15" x14ac:dyDescent="0.3">
      <c r="A411" s="2" t="s">
        <v>2798</v>
      </c>
      <c r="B411" s="5">
        <v>44203</v>
      </c>
      <c r="C411" s="2" t="s">
        <v>2799</v>
      </c>
      <c r="D411" t="s">
        <v>6170</v>
      </c>
      <c r="E411" s="2">
        <v>3</v>
      </c>
      <c r="F411" s="2" t="str">
        <f>_xlfn.XLOOKUP(C411, customers!$A:$A, customers!$B:$B, 0)</f>
        <v>Hamish Skeech</v>
      </c>
      <c r="G411" s="2" t="str">
        <f>IF(_xlfn.XLOOKUP(C411, customers!$A:$A, customers!$C:$C, "")="", "", _xlfn.XLOOKUP(C411, customers!$A:$A, customers!$C:$C, ""))</f>
        <v/>
      </c>
      <c r="H411" s="2" t="str">
        <f>_xlfn.XLOOKUP(C411, customers!$A:$A, customers!$G:$G, 0)</f>
        <v>Ireland</v>
      </c>
      <c r="I411" t="str">
        <f>INDEX(products!$A:$G, MATCH(ORDERS!$D411, products!$A:$A, 0), MATCH(ORDERS!I$1, products!$A$1:$G$1, 0))</f>
        <v>Lib</v>
      </c>
      <c r="J411" t="str">
        <f>INDEX(products!$A:$G, MATCH(ORDERS!$D411, products!$A:$A, 0), MATCH(ORDERS!J$1, products!$A$1:$G$1, 0))</f>
        <v>L</v>
      </c>
      <c r="K411" s="6">
        <f>INDEX(products!$A:$G, MATCH(ORDERS!$D411, products!$A:$A, 0), MATCH(ORDERS!K$1, products!$A$1:$G$1, 0))</f>
        <v>1</v>
      </c>
      <c r="L411" s="8">
        <f>INDEX(products!$A:$G, MATCH(ORDERS!$D411, products!$A:$A, 0), MATCH(ORDERS!L$1, products!$A$1:$G$1, 0))</f>
        <v>15.85</v>
      </c>
      <c r="M411" s="8">
        <f t="shared" si="6"/>
        <v>47.55</v>
      </c>
      <c r="N411" t="str" cm="1">
        <f t="array" ref="N411">_xlfn.IFS(I411="Rob", "Robusta", I411="Exc", "Excelsa", I411="Ara", "Arabica", I411="Lib", "Liberica")</f>
        <v>Liberica</v>
      </c>
      <c r="O411" t="str" cm="1">
        <f t="array" ref="O411">_xlfn.IFS(J411="M", "Medium", J411="L", "Light", J411="D", "Dark")</f>
        <v>Light</v>
      </c>
    </row>
    <row r="412" spans="1:15" x14ac:dyDescent="0.3">
      <c r="A412" s="2" t="s">
        <v>2803</v>
      </c>
      <c r="B412" s="5">
        <v>44441</v>
      </c>
      <c r="C412" s="2" t="s">
        <v>2804</v>
      </c>
      <c r="D412" t="s">
        <v>6167</v>
      </c>
      <c r="E412" s="2">
        <v>4</v>
      </c>
      <c r="F412" s="2" t="str">
        <f>_xlfn.XLOOKUP(C412, customers!$A:$A, customers!$B:$B, 0)</f>
        <v>Giordano Lorenzin</v>
      </c>
      <c r="G412" s="2" t="str">
        <f>IF(_xlfn.XLOOKUP(C412, customers!$A:$A, customers!$C:$C, "")="", "", _xlfn.XLOOKUP(C412, customers!$A:$A, customers!$C:$C, ""))</f>
        <v/>
      </c>
      <c r="H412" s="2" t="str">
        <f>_xlfn.XLOOKUP(C412, customers!$A:$A, customers!$G:$G, 0)</f>
        <v>United States</v>
      </c>
      <c r="I412" t="str">
        <f>INDEX(products!$A:$G, MATCH(ORDERS!$D412, products!$A:$A, 0), MATCH(ORDERS!I$1, products!$A$1:$G$1, 0))</f>
        <v>Ara</v>
      </c>
      <c r="J412" t="str">
        <f>INDEX(products!$A:$G, MATCH(ORDERS!$D412, products!$A:$A, 0), MATCH(ORDERS!J$1, products!$A$1:$G$1, 0))</f>
        <v>L</v>
      </c>
      <c r="K412" s="6">
        <f>INDEX(products!$A:$G, MATCH(ORDERS!$D412, products!$A:$A, 0), MATCH(ORDERS!K$1, products!$A$1:$G$1, 0))</f>
        <v>0.2</v>
      </c>
      <c r="L412" s="8">
        <f>INDEX(products!$A:$G, MATCH(ORDERS!$D412, products!$A:$A, 0), MATCH(ORDERS!L$1, products!$A$1:$G$1, 0))</f>
        <v>3.8849999999999998</v>
      </c>
      <c r="M412" s="8">
        <f t="shared" si="6"/>
        <v>15.54</v>
      </c>
      <c r="N412" t="str" cm="1">
        <f t="array" ref="N412">_xlfn.IFS(I412="Rob", "Robusta", I412="Exc", "Excelsa", I412="Ara", "Arabica", I412="Lib", "Liberica")</f>
        <v>Arabica</v>
      </c>
      <c r="O412" t="str" cm="1">
        <f t="array" ref="O412">_xlfn.IFS(J412="M", "Medium", J412="L", "Light", J412="D", "Dark")</f>
        <v>Light</v>
      </c>
    </row>
    <row r="413" spans="1:15" x14ac:dyDescent="0.3">
      <c r="A413" s="2" t="s">
        <v>2808</v>
      </c>
      <c r="B413" s="5">
        <v>44504</v>
      </c>
      <c r="C413" s="2" t="s">
        <v>2809</v>
      </c>
      <c r="D413" t="s">
        <v>6162</v>
      </c>
      <c r="E413" s="2">
        <v>6</v>
      </c>
      <c r="F413" s="2" t="str">
        <f>_xlfn.XLOOKUP(C413, customers!$A:$A, customers!$B:$B, 0)</f>
        <v>Harwilll Bishell</v>
      </c>
      <c r="G413" s="2" t="str">
        <f>IF(_xlfn.XLOOKUP(C413, customers!$A:$A, customers!$C:$C, "")="", "", _xlfn.XLOOKUP(C413, customers!$A:$A, customers!$C:$C, ""))</f>
        <v/>
      </c>
      <c r="H413" s="2" t="str">
        <f>_xlfn.XLOOKUP(C413, customers!$A:$A, customers!$G:$G, 0)</f>
        <v>United States</v>
      </c>
      <c r="I413" t="str">
        <f>INDEX(products!$A:$G, MATCH(ORDERS!$D413, products!$A:$A, 0), MATCH(ORDERS!I$1, products!$A$1:$G$1, 0))</f>
        <v>Lib</v>
      </c>
      <c r="J413" t="str">
        <f>INDEX(products!$A:$G, MATCH(ORDERS!$D413, products!$A:$A, 0), MATCH(ORDERS!J$1, products!$A$1:$G$1, 0))</f>
        <v>M</v>
      </c>
      <c r="K413" s="6">
        <f>INDEX(products!$A:$G, MATCH(ORDERS!$D413, products!$A:$A, 0), MATCH(ORDERS!K$1, products!$A$1:$G$1, 0))</f>
        <v>1</v>
      </c>
      <c r="L413" s="8">
        <f>INDEX(products!$A:$G, MATCH(ORDERS!$D413, products!$A:$A, 0), MATCH(ORDERS!L$1, products!$A$1:$G$1, 0))</f>
        <v>14.55</v>
      </c>
      <c r="M413" s="8">
        <f t="shared" si="6"/>
        <v>87.300000000000011</v>
      </c>
      <c r="N413" t="str" cm="1">
        <f t="array" ref="N413">_xlfn.IFS(I413="Rob", "Robusta", I413="Exc", "Excelsa", I413="Ara", "Arabica", I413="Lib", "Liberica")</f>
        <v>Liberica</v>
      </c>
      <c r="O413" t="str" cm="1">
        <f t="array" ref="O413">_xlfn.IFS(J413="M", "Medium", J413="L", "Light", J413="D", "Dark")</f>
        <v>Medium</v>
      </c>
    </row>
    <row r="414" spans="1:15" x14ac:dyDescent="0.3">
      <c r="A414" s="2" t="s">
        <v>2813</v>
      </c>
      <c r="B414" s="5">
        <v>44410</v>
      </c>
      <c r="C414" s="2" t="s">
        <v>2814</v>
      </c>
      <c r="D414" t="s">
        <v>6155</v>
      </c>
      <c r="E414" s="2">
        <v>5</v>
      </c>
      <c r="F414" s="2" t="str">
        <f>_xlfn.XLOOKUP(C414, customers!$A:$A, customers!$B:$B, 0)</f>
        <v>Freeland Missenden</v>
      </c>
      <c r="G414" s="2" t="str">
        <f>IF(_xlfn.XLOOKUP(C414, customers!$A:$A, customers!$C:$C, "")="", "", _xlfn.XLOOKUP(C414, customers!$A:$A, customers!$C:$C, ""))</f>
        <v/>
      </c>
      <c r="H414" s="2" t="str">
        <f>_xlfn.XLOOKUP(C414, customers!$A:$A, customers!$G:$G, 0)</f>
        <v>United States</v>
      </c>
      <c r="I414" t="str">
        <f>INDEX(products!$A:$G, MATCH(ORDERS!$D414, products!$A:$A, 0), MATCH(ORDERS!I$1, products!$A$1:$G$1, 0))</f>
        <v>Ara</v>
      </c>
      <c r="J414" t="str">
        <f>INDEX(products!$A:$G, MATCH(ORDERS!$D414, products!$A:$A, 0), MATCH(ORDERS!J$1, products!$A$1:$G$1, 0))</f>
        <v>M</v>
      </c>
      <c r="K414" s="6">
        <f>INDEX(products!$A:$G, MATCH(ORDERS!$D414, products!$A:$A, 0), MATCH(ORDERS!K$1, products!$A$1:$G$1, 0))</f>
        <v>1</v>
      </c>
      <c r="L414" s="8">
        <f>INDEX(products!$A:$G, MATCH(ORDERS!$D414, products!$A:$A, 0), MATCH(ORDERS!L$1, products!$A$1:$G$1, 0))</f>
        <v>11.25</v>
      </c>
      <c r="M414" s="8">
        <f t="shared" si="6"/>
        <v>56.25</v>
      </c>
      <c r="N414" t="str" cm="1">
        <f t="array" ref="N414">_xlfn.IFS(I414="Rob", "Robusta", I414="Exc", "Excelsa", I414="Ara", "Arabica", I414="Lib", "Liberica")</f>
        <v>Arabica</v>
      </c>
      <c r="O414" t="str" cm="1">
        <f t="array" ref="O414">_xlfn.IFS(J414="M", "Medium", J414="L", "Light", J414="D", "Dark")</f>
        <v>Medium</v>
      </c>
    </row>
    <row r="415" spans="1:15" x14ac:dyDescent="0.3">
      <c r="A415" s="2" t="s">
        <v>2818</v>
      </c>
      <c r="B415" s="5">
        <v>43857</v>
      </c>
      <c r="C415" s="2" t="s">
        <v>2819</v>
      </c>
      <c r="D415" t="s">
        <v>6164</v>
      </c>
      <c r="E415" s="2">
        <v>1</v>
      </c>
      <c r="F415" s="2" t="str">
        <f>_xlfn.XLOOKUP(C415, customers!$A:$A, customers!$B:$B, 0)</f>
        <v>Waylan Springall</v>
      </c>
      <c r="G415" s="2" t="str">
        <f>IF(_xlfn.XLOOKUP(C415, customers!$A:$A, customers!$C:$C, "")="", "", _xlfn.XLOOKUP(C415, customers!$A:$A, customers!$C:$C, ""))</f>
        <v>wspringallbh@jugem.jp</v>
      </c>
      <c r="H415" s="2" t="str">
        <f>_xlfn.XLOOKUP(C415, customers!$A:$A, customers!$G:$G, 0)</f>
        <v>United States</v>
      </c>
      <c r="I415" t="str">
        <f>INDEX(products!$A:$G, MATCH(ORDERS!$D415, products!$A:$A, 0), MATCH(ORDERS!I$1, products!$A$1:$G$1, 0))</f>
        <v>Lib</v>
      </c>
      <c r="J415" t="str">
        <f>INDEX(products!$A:$G, MATCH(ORDERS!$D415, products!$A:$A, 0), MATCH(ORDERS!J$1, products!$A$1:$G$1, 0))</f>
        <v>L</v>
      </c>
      <c r="K415" s="6">
        <f>INDEX(products!$A:$G, MATCH(ORDERS!$D415, products!$A:$A, 0), MATCH(ORDERS!K$1, products!$A$1:$G$1, 0))</f>
        <v>2.5</v>
      </c>
      <c r="L415" s="8">
        <f>INDEX(products!$A:$G, MATCH(ORDERS!$D415, products!$A:$A, 0), MATCH(ORDERS!L$1, products!$A$1:$G$1, 0))</f>
        <v>36.454999999999998</v>
      </c>
      <c r="M415" s="8">
        <f t="shared" si="6"/>
        <v>36.454999999999998</v>
      </c>
      <c r="N415" t="str" cm="1">
        <f t="array" ref="N415">_xlfn.IFS(I415="Rob", "Robusta", I415="Exc", "Excelsa", I415="Ara", "Arabica", I415="Lib", "Liberica")</f>
        <v>Liberica</v>
      </c>
      <c r="O415" t="str" cm="1">
        <f t="array" ref="O415">_xlfn.IFS(J415="M", "Medium", J415="L", "Light", J415="D", "Dark")</f>
        <v>Light</v>
      </c>
    </row>
    <row r="416" spans="1:15" x14ac:dyDescent="0.3">
      <c r="A416" s="2" t="s">
        <v>2824</v>
      </c>
      <c r="B416" s="5">
        <v>43802</v>
      </c>
      <c r="C416" s="2" t="s">
        <v>2825</v>
      </c>
      <c r="D416" t="s">
        <v>6178</v>
      </c>
      <c r="E416" s="2">
        <v>3</v>
      </c>
      <c r="F416" s="2" t="str">
        <f>_xlfn.XLOOKUP(C416, customers!$A:$A, customers!$B:$B, 0)</f>
        <v>Kiri Avramow</v>
      </c>
      <c r="G416" s="2" t="str">
        <f>IF(_xlfn.XLOOKUP(C416, customers!$A:$A, customers!$C:$C, "")="", "", _xlfn.XLOOKUP(C416, customers!$A:$A, customers!$C:$C, ""))</f>
        <v/>
      </c>
      <c r="H416" s="2" t="str">
        <f>_xlfn.XLOOKUP(C416, customers!$A:$A, customers!$G:$G, 0)</f>
        <v>United States</v>
      </c>
      <c r="I416" t="str">
        <f>INDEX(products!$A:$G, MATCH(ORDERS!$D416, products!$A:$A, 0), MATCH(ORDERS!I$1, products!$A$1:$G$1, 0))</f>
        <v>Rob</v>
      </c>
      <c r="J416" t="str">
        <f>INDEX(products!$A:$G, MATCH(ORDERS!$D416, products!$A:$A, 0), MATCH(ORDERS!J$1, products!$A$1:$G$1, 0))</f>
        <v>L</v>
      </c>
      <c r="K416" s="6">
        <f>INDEX(products!$A:$G, MATCH(ORDERS!$D416, products!$A:$A, 0), MATCH(ORDERS!K$1, products!$A$1:$G$1, 0))</f>
        <v>0.2</v>
      </c>
      <c r="L416" s="8">
        <f>INDEX(products!$A:$G, MATCH(ORDERS!$D416, products!$A:$A, 0), MATCH(ORDERS!L$1, products!$A$1:$G$1, 0))</f>
        <v>3.5849999999999995</v>
      </c>
      <c r="M416" s="8">
        <f t="shared" si="6"/>
        <v>10.754999999999999</v>
      </c>
      <c r="N416" t="str" cm="1">
        <f t="array" ref="N416">_xlfn.IFS(I416="Rob", "Robusta", I416="Exc", "Excelsa", I416="Ara", "Arabica", I416="Lib", "Liberica")</f>
        <v>Robusta</v>
      </c>
      <c r="O416" t="str" cm="1">
        <f t="array" ref="O416">_xlfn.IFS(J416="M", "Medium", J416="L", "Light", J416="D", "Dark")</f>
        <v>Light</v>
      </c>
    </row>
    <row r="417" spans="1:15" x14ac:dyDescent="0.3">
      <c r="A417" s="2" t="s">
        <v>2829</v>
      </c>
      <c r="B417" s="5">
        <v>43683</v>
      </c>
      <c r="C417" s="2" t="s">
        <v>2830</v>
      </c>
      <c r="D417" t="s">
        <v>6174</v>
      </c>
      <c r="E417" s="2">
        <v>3</v>
      </c>
      <c r="F417" s="2" t="str">
        <f>_xlfn.XLOOKUP(C417, customers!$A:$A, customers!$B:$B, 0)</f>
        <v>Gregg Hawkyens</v>
      </c>
      <c r="G417" s="2" t="str">
        <f>IF(_xlfn.XLOOKUP(C417, customers!$A:$A, customers!$C:$C, "")="", "", _xlfn.XLOOKUP(C417, customers!$A:$A, customers!$C:$C, ""))</f>
        <v>ghawkyensbj@census.gov</v>
      </c>
      <c r="H417" s="2" t="str">
        <f>_xlfn.XLOOKUP(C417, customers!$A:$A, customers!$G:$G, 0)</f>
        <v>United States</v>
      </c>
      <c r="I417" t="str">
        <f>INDEX(products!$A:$G, MATCH(ORDERS!$D417, products!$A:$A, 0), MATCH(ORDERS!I$1, products!$A$1:$G$1, 0))</f>
        <v>Rob</v>
      </c>
      <c r="J417" t="str">
        <f>INDEX(products!$A:$G, MATCH(ORDERS!$D417, products!$A:$A, 0), MATCH(ORDERS!J$1, products!$A$1:$G$1, 0))</f>
        <v>M</v>
      </c>
      <c r="K417" s="6">
        <f>INDEX(products!$A:$G, MATCH(ORDERS!$D417, products!$A:$A, 0), MATCH(ORDERS!K$1, products!$A$1:$G$1, 0))</f>
        <v>0.2</v>
      </c>
      <c r="L417" s="8">
        <f>INDEX(products!$A:$G, MATCH(ORDERS!$D417, products!$A:$A, 0), MATCH(ORDERS!L$1, products!$A$1:$G$1, 0))</f>
        <v>2.9849999999999999</v>
      </c>
      <c r="M417" s="8">
        <f t="shared" si="6"/>
        <v>8.9550000000000001</v>
      </c>
      <c r="N417" t="str" cm="1">
        <f t="array" ref="N417">_xlfn.IFS(I417="Rob", "Robusta", I417="Exc", "Excelsa", I417="Ara", "Arabica", I417="Lib", "Liberica")</f>
        <v>Robusta</v>
      </c>
      <c r="O417" t="str" cm="1">
        <f t="array" ref="O417">_xlfn.IFS(J417="M", "Medium", J417="L", "Light", J417="D", "Dark")</f>
        <v>Medium</v>
      </c>
    </row>
    <row r="418" spans="1:15" x14ac:dyDescent="0.3">
      <c r="A418" s="2" t="s">
        <v>2834</v>
      </c>
      <c r="B418" s="5">
        <v>43901</v>
      </c>
      <c r="C418" s="2" t="s">
        <v>2835</v>
      </c>
      <c r="D418" t="s">
        <v>6180</v>
      </c>
      <c r="E418" s="2">
        <v>3</v>
      </c>
      <c r="F418" s="2" t="str">
        <f>_xlfn.XLOOKUP(C418, customers!$A:$A, customers!$B:$B, 0)</f>
        <v>Reggis Pracy</v>
      </c>
      <c r="G418" s="2" t="str">
        <f>IF(_xlfn.XLOOKUP(C418, customers!$A:$A, customers!$C:$C, "")="", "", _xlfn.XLOOKUP(C418, customers!$A:$A, customers!$C:$C, ""))</f>
        <v/>
      </c>
      <c r="H418" s="2" t="str">
        <f>_xlfn.XLOOKUP(C418, customers!$A:$A, customers!$G:$G, 0)</f>
        <v>United States</v>
      </c>
      <c r="I418" t="str">
        <f>INDEX(products!$A:$G, MATCH(ORDERS!$D418, products!$A:$A, 0), MATCH(ORDERS!I$1, products!$A$1:$G$1, 0))</f>
        <v>Ara</v>
      </c>
      <c r="J418" t="str">
        <f>INDEX(products!$A:$G, MATCH(ORDERS!$D418, products!$A:$A, 0), MATCH(ORDERS!J$1, products!$A$1:$G$1, 0))</f>
        <v>L</v>
      </c>
      <c r="K418" s="6">
        <f>INDEX(products!$A:$G, MATCH(ORDERS!$D418, products!$A:$A, 0), MATCH(ORDERS!K$1, products!$A$1:$G$1, 0))</f>
        <v>0.5</v>
      </c>
      <c r="L418" s="8">
        <f>INDEX(products!$A:$G, MATCH(ORDERS!$D418, products!$A:$A, 0), MATCH(ORDERS!L$1, products!$A$1:$G$1, 0))</f>
        <v>7.77</v>
      </c>
      <c r="M418" s="8">
        <f t="shared" si="6"/>
        <v>23.31</v>
      </c>
      <c r="N418" t="str" cm="1">
        <f t="array" ref="N418">_xlfn.IFS(I418="Rob", "Robusta", I418="Exc", "Excelsa", I418="Ara", "Arabica", I418="Lib", "Liberica")</f>
        <v>Arabica</v>
      </c>
      <c r="O418" t="str" cm="1">
        <f t="array" ref="O418">_xlfn.IFS(J418="M", "Medium", J418="L", "Light", J418="D", "Dark")</f>
        <v>Light</v>
      </c>
    </row>
    <row r="419" spans="1:15" x14ac:dyDescent="0.3">
      <c r="A419" s="2" t="s">
        <v>2839</v>
      </c>
      <c r="B419" s="5">
        <v>44457</v>
      </c>
      <c r="C419" s="2" t="s">
        <v>2840</v>
      </c>
      <c r="D419" t="s">
        <v>6182</v>
      </c>
      <c r="E419" s="2">
        <v>1</v>
      </c>
      <c r="F419" s="2" t="str">
        <f>_xlfn.XLOOKUP(C419, customers!$A:$A, customers!$B:$B, 0)</f>
        <v>Paula Denis</v>
      </c>
      <c r="G419" s="2" t="str">
        <f>IF(_xlfn.XLOOKUP(C419, customers!$A:$A, customers!$C:$C, "")="", "", _xlfn.XLOOKUP(C419, customers!$A:$A, customers!$C:$C, ""))</f>
        <v/>
      </c>
      <c r="H419" s="2" t="str">
        <f>_xlfn.XLOOKUP(C419, customers!$A:$A, customers!$G:$G, 0)</f>
        <v>United States</v>
      </c>
      <c r="I419" t="str">
        <f>INDEX(products!$A:$G, MATCH(ORDERS!$D419, products!$A:$A, 0), MATCH(ORDERS!I$1, products!$A$1:$G$1, 0))</f>
        <v>Ara</v>
      </c>
      <c r="J419" t="str">
        <f>INDEX(products!$A:$G, MATCH(ORDERS!$D419, products!$A:$A, 0), MATCH(ORDERS!J$1, products!$A$1:$G$1, 0))</f>
        <v>L</v>
      </c>
      <c r="K419" s="6">
        <f>INDEX(products!$A:$G, MATCH(ORDERS!$D419, products!$A:$A, 0), MATCH(ORDERS!K$1, products!$A$1:$G$1, 0))</f>
        <v>2.5</v>
      </c>
      <c r="L419" s="8">
        <f>INDEX(products!$A:$G, MATCH(ORDERS!$D419, products!$A:$A, 0), MATCH(ORDERS!L$1, products!$A$1:$G$1, 0))</f>
        <v>29.784999999999997</v>
      </c>
      <c r="M419" s="8">
        <f t="shared" si="6"/>
        <v>29.784999999999997</v>
      </c>
      <c r="N419" t="str" cm="1">
        <f t="array" ref="N419">_xlfn.IFS(I419="Rob", "Robusta", I419="Exc", "Excelsa", I419="Ara", "Arabica", I419="Lib", "Liberica")</f>
        <v>Arabica</v>
      </c>
      <c r="O419" t="str" cm="1">
        <f t="array" ref="O419">_xlfn.IFS(J419="M", "Medium", J419="L", "Light", J419="D", "Dark")</f>
        <v>Light</v>
      </c>
    </row>
    <row r="420" spans="1:15" x14ac:dyDescent="0.3">
      <c r="A420" s="2" t="s">
        <v>2844</v>
      </c>
      <c r="B420" s="5">
        <v>44142</v>
      </c>
      <c r="C420" s="2" t="s">
        <v>2845</v>
      </c>
      <c r="D420" t="s">
        <v>6182</v>
      </c>
      <c r="E420" s="2">
        <v>5</v>
      </c>
      <c r="F420" s="2" t="str">
        <f>_xlfn.XLOOKUP(C420, customers!$A:$A, customers!$B:$B, 0)</f>
        <v>Broderick McGilvra</v>
      </c>
      <c r="G420" s="2" t="str">
        <f>IF(_xlfn.XLOOKUP(C420, customers!$A:$A, customers!$C:$C, "")="", "", _xlfn.XLOOKUP(C420, customers!$A:$A, customers!$C:$C, ""))</f>
        <v>bmcgilvrabm@so-net.ne.jp</v>
      </c>
      <c r="H420" s="2" t="str">
        <f>_xlfn.XLOOKUP(C420, customers!$A:$A, customers!$G:$G, 0)</f>
        <v>United States</v>
      </c>
      <c r="I420" t="str">
        <f>INDEX(products!$A:$G, MATCH(ORDERS!$D420, products!$A:$A, 0), MATCH(ORDERS!I$1, products!$A$1:$G$1, 0))</f>
        <v>Ara</v>
      </c>
      <c r="J420" t="str">
        <f>INDEX(products!$A:$G, MATCH(ORDERS!$D420, products!$A:$A, 0), MATCH(ORDERS!J$1, products!$A$1:$G$1, 0))</f>
        <v>L</v>
      </c>
      <c r="K420" s="6">
        <f>INDEX(products!$A:$G, MATCH(ORDERS!$D420, products!$A:$A, 0), MATCH(ORDERS!K$1, products!$A$1:$G$1, 0))</f>
        <v>2.5</v>
      </c>
      <c r="L420" s="8">
        <f>INDEX(products!$A:$G, MATCH(ORDERS!$D420, products!$A:$A, 0), MATCH(ORDERS!L$1, products!$A$1:$G$1, 0))</f>
        <v>29.784999999999997</v>
      </c>
      <c r="M420" s="8">
        <f t="shared" si="6"/>
        <v>148.92499999999998</v>
      </c>
      <c r="N420" t="str" cm="1">
        <f t="array" ref="N420">_xlfn.IFS(I420="Rob", "Robusta", I420="Exc", "Excelsa", I420="Ara", "Arabica", I420="Lib", "Liberica")</f>
        <v>Arabica</v>
      </c>
      <c r="O420" t="str" cm="1">
        <f t="array" ref="O420">_xlfn.IFS(J420="M", "Medium", J420="L", "Light", J420="D", "Dark")</f>
        <v>Light</v>
      </c>
    </row>
    <row r="421" spans="1:15" x14ac:dyDescent="0.3">
      <c r="A421" s="2" t="s">
        <v>2849</v>
      </c>
      <c r="B421" s="5">
        <v>44739</v>
      </c>
      <c r="C421" s="2" t="s">
        <v>2850</v>
      </c>
      <c r="D421" t="s">
        <v>6160</v>
      </c>
      <c r="E421" s="2">
        <v>1</v>
      </c>
      <c r="F421" s="2" t="str">
        <f>_xlfn.XLOOKUP(C421, customers!$A:$A, customers!$B:$B, 0)</f>
        <v>Annabella Danzey</v>
      </c>
      <c r="G421" s="2" t="str">
        <f>IF(_xlfn.XLOOKUP(C421, customers!$A:$A, customers!$C:$C, "")="", "", _xlfn.XLOOKUP(C421, customers!$A:$A, customers!$C:$C, ""))</f>
        <v>adanzeybn@github.com</v>
      </c>
      <c r="H421" s="2" t="str">
        <f>_xlfn.XLOOKUP(C421, customers!$A:$A, customers!$G:$G, 0)</f>
        <v>United States</v>
      </c>
      <c r="I421" t="str">
        <f>INDEX(products!$A:$G, MATCH(ORDERS!$D421, products!$A:$A, 0), MATCH(ORDERS!I$1, products!$A$1:$G$1, 0))</f>
        <v>Lib</v>
      </c>
      <c r="J421" t="str">
        <f>INDEX(products!$A:$G, MATCH(ORDERS!$D421, products!$A:$A, 0), MATCH(ORDERS!J$1, products!$A$1:$G$1, 0))</f>
        <v>M</v>
      </c>
      <c r="K421" s="6">
        <f>INDEX(products!$A:$G, MATCH(ORDERS!$D421, products!$A:$A, 0), MATCH(ORDERS!K$1, products!$A$1:$G$1, 0))</f>
        <v>0.5</v>
      </c>
      <c r="L421" s="8">
        <f>INDEX(products!$A:$G, MATCH(ORDERS!$D421, products!$A:$A, 0), MATCH(ORDERS!L$1, products!$A$1:$G$1, 0))</f>
        <v>8.73</v>
      </c>
      <c r="M421" s="8">
        <f t="shared" si="6"/>
        <v>8.73</v>
      </c>
      <c r="N421" t="str" cm="1">
        <f t="array" ref="N421">_xlfn.IFS(I421="Rob", "Robusta", I421="Exc", "Excelsa", I421="Ara", "Arabica", I421="Lib", "Liberica")</f>
        <v>Liberica</v>
      </c>
      <c r="O421" t="str" cm="1">
        <f t="array" ref="O421">_xlfn.IFS(J421="M", "Medium", J421="L", "Light", J421="D", "Dark")</f>
        <v>Medium</v>
      </c>
    </row>
    <row r="422" spans="1:15" x14ac:dyDescent="0.3">
      <c r="A422" s="2" t="s">
        <v>2855</v>
      </c>
      <c r="B422" s="5">
        <v>43866</v>
      </c>
      <c r="C422" s="2" t="s">
        <v>2586</v>
      </c>
      <c r="D422" t="s">
        <v>6169</v>
      </c>
      <c r="E422" s="2">
        <v>4</v>
      </c>
      <c r="F422" s="2" t="str">
        <f>_xlfn.XLOOKUP(C422, customers!$A:$A, customers!$B:$B, 0)</f>
        <v>Terri Farra</v>
      </c>
      <c r="G422" s="2" t="str">
        <f>IF(_xlfn.XLOOKUP(C422, customers!$A:$A, customers!$C:$C, "")="", "", _xlfn.XLOOKUP(C422, customers!$A:$A, customers!$C:$C, ""))</f>
        <v>tfarraac@behance.net</v>
      </c>
      <c r="H422" s="2" t="str">
        <f>_xlfn.XLOOKUP(C422, customers!$A:$A, customers!$G:$G, 0)</f>
        <v>United States</v>
      </c>
      <c r="I422" t="str">
        <f>INDEX(products!$A:$G, MATCH(ORDERS!$D422, products!$A:$A, 0), MATCH(ORDERS!I$1, products!$A$1:$G$1, 0))</f>
        <v>Lib</v>
      </c>
      <c r="J422" t="str">
        <f>INDEX(products!$A:$G, MATCH(ORDERS!$D422, products!$A:$A, 0), MATCH(ORDERS!J$1, products!$A$1:$G$1, 0))</f>
        <v>D</v>
      </c>
      <c r="K422" s="6">
        <f>INDEX(products!$A:$G, MATCH(ORDERS!$D422, products!$A:$A, 0), MATCH(ORDERS!K$1, products!$A$1:$G$1, 0))</f>
        <v>0.5</v>
      </c>
      <c r="L422" s="8">
        <f>INDEX(products!$A:$G, MATCH(ORDERS!$D422, products!$A:$A, 0), MATCH(ORDERS!L$1, products!$A$1:$G$1, 0))</f>
        <v>7.77</v>
      </c>
      <c r="M422" s="8">
        <f t="shared" si="6"/>
        <v>31.08</v>
      </c>
      <c r="N422" t="str" cm="1">
        <f t="array" ref="N422">_xlfn.IFS(I422="Rob", "Robusta", I422="Exc", "Excelsa", I422="Ara", "Arabica", I422="Lib", "Liberica")</f>
        <v>Liberica</v>
      </c>
      <c r="O422" t="str" cm="1">
        <f t="array" ref="O422">_xlfn.IFS(J422="M", "Medium", J422="L", "Light", J422="D", "Dark")</f>
        <v>Dark</v>
      </c>
    </row>
    <row r="423" spans="1:15" x14ac:dyDescent="0.3">
      <c r="A423" s="2" t="s">
        <v>2855</v>
      </c>
      <c r="B423" s="5">
        <v>43866</v>
      </c>
      <c r="C423" s="2" t="s">
        <v>2586</v>
      </c>
      <c r="D423" t="s">
        <v>6168</v>
      </c>
      <c r="E423" s="2">
        <v>6</v>
      </c>
      <c r="F423" s="2" t="str">
        <f>_xlfn.XLOOKUP(C423, customers!$A:$A, customers!$B:$B, 0)</f>
        <v>Terri Farra</v>
      </c>
      <c r="G423" s="2" t="str">
        <f>IF(_xlfn.XLOOKUP(C423, customers!$A:$A, customers!$C:$C, "")="", "", _xlfn.XLOOKUP(C423, customers!$A:$A, customers!$C:$C, ""))</f>
        <v>tfarraac@behance.net</v>
      </c>
      <c r="H423" s="2" t="str">
        <f>_xlfn.XLOOKUP(C423, customers!$A:$A, customers!$G:$G, 0)</f>
        <v>United States</v>
      </c>
      <c r="I423" t="str">
        <f>INDEX(products!$A:$G, MATCH(ORDERS!$D423, products!$A:$A, 0), MATCH(ORDERS!I$1, products!$A$1:$G$1, 0))</f>
        <v>Ara</v>
      </c>
      <c r="J423" t="str">
        <f>INDEX(products!$A:$G, MATCH(ORDERS!$D423, products!$A:$A, 0), MATCH(ORDERS!J$1, products!$A$1:$G$1, 0))</f>
        <v>D</v>
      </c>
      <c r="K423" s="6">
        <f>INDEX(products!$A:$G, MATCH(ORDERS!$D423, products!$A:$A, 0), MATCH(ORDERS!K$1, products!$A$1:$G$1, 0))</f>
        <v>2.5</v>
      </c>
      <c r="L423" s="8">
        <f>INDEX(products!$A:$G, MATCH(ORDERS!$D423, products!$A:$A, 0), MATCH(ORDERS!L$1, products!$A$1:$G$1, 0))</f>
        <v>22.884999999999998</v>
      </c>
      <c r="M423" s="8">
        <f t="shared" si="6"/>
        <v>137.31</v>
      </c>
      <c r="N423" t="str" cm="1">
        <f t="array" ref="N423">_xlfn.IFS(I423="Rob", "Robusta", I423="Exc", "Excelsa", I423="Ara", "Arabica", I423="Lib", "Liberica")</f>
        <v>Arabica</v>
      </c>
      <c r="O423" t="str" cm="1">
        <f t="array" ref="O423">_xlfn.IFS(J423="M", "Medium", J423="L", "Light", J423="D", "Dark")</f>
        <v>Dark</v>
      </c>
    </row>
    <row r="424" spans="1:15" x14ac:dyDescent="0.3">
      <c r="A424" s="2" t="s">
        <v>2866</v>
      </c>
      <c r="B424" s="5">
        <v>43868</v>
      </c>
      <c r="C424" s="2" t="s">
        <v>2867</v>
      </c>
      <c r="D424" t="s">
        <v>6158</v>
      </c>
      <c r="E424" s="2">
        <v>5</v>
      </c>
      <c r="F424" s="2" t="str">
        <f>_xlfn.XLOOKUP(C424, customers!$A:$A, customers!$B:$B, 0)</f>
        <v>Nevins Glowacz</v>
      </c>
      <c r="G424" s="2" t="str">
        <f>IF(_xlfn.XLOOKUP(C424, customers!$A:$A, customers!$C:$C, "")="", "", _xlfn.XLOOKUP(C424, customers!$A:$A, customers!$C:$C, ""))</f>
        <v/>
      </c>
      <c r="H424" s="2" t="str">
        <f>_xlfn.XLOOKUP(C424, customers!$A:$A, customers!$G:$G, 0)</f>
        <v>United States</v>
      </c>
      <c r="I424" t="str">
        <f>INDEX(products!$A:$G, MATCH(ORDERS!$D424, products!$A:$A, 0), MATCH(ORDERS!I$1, products!$A$1:$G$1, 0))</f>
        <v>Ara</v>
      </c>
      <c r="J424" t="str">
        <f>INDEX(products!$A:$G, MATCH(ORDERS!$D424, products!$A:$A, 0), MATCH(ORDERS!J$1, products!$A$1:$G$1, 0))</f>
        <v>D</v>
      </c>
      <c r="K424" s="6">
        <f>INDEX(products!$A:$G, MATCH(ORDERS!$D424, products!$A:$A, 0), MATCH(ORDERS!K$1, products!$A$1:$G$1, 0))</f>
        <v>0.5</v>
      </c>
      <c r="L424" s="8">
        <f>INDEX(products!$A:$G, MATCH(ORDERS!$D424, products!$A:$A, 0), MATCH(ORDERS!L$1, products!$A$1:$G$1, 0))</f>
        <v>5.97</v>
      </c>
      <c r="M424" s="8">
        <f t="shared" si="6"/>
        <v>29.849999999999998</v>
      </c>
      <c r="N424" t="str" cm="1">
        <f t="array" ref="N424">_xlfn.IFS(I424="Rob", "Robusta", I424="Exc", "Excelsa", I424="Ara", "Arabica", I424="Lib", "Liberica")</f>
        <v>Arabica</v>
      </c>
      <c r="O424" t="str" cm="1">
        <f t="array" ref="O424">_xlfn.IFS(J424="M", "Medium", J424="L", "Light", J424="D", "Dark")</f>
        <v>Dark</v>
      </c>
    </row>
    <row r="425" spans="1:15" x14ac:dyDescent="0.3">
      <c r="A425" s="2" t="s">
        <v>2871</v>
      </c>
      <c r="B425" s="5">
        <v>44183</v>
      </c>
      <c r="C425" s="2" t="s">
        <v>2872</v>
      </c>
      <c r="D425" t="s">
        <v>6146</v>
      </c>
      <c r="E425" s="2">
        <v>3</v>
      </c>
      <c r="F425" s="2" t="str">
        <f>_xlfn.XLOOKUP(C425, customers!$A:$A, customers!$B:$B, 0)</f>
        <v>Adelice Isabell</v>
      </c>
      <c r="G425" s="2" t="str">
        <f>IF(_xlfn.XLOOKUP(C425, customers!$A:$A, customers!$C:$C, "")="", "", _xlfn.XLOOKUP(C425, customers!$A:$A, customers!$C:$C, ""))</f>
        <v/>
      </c>
      <c r="H425" s="2" t="str">
        <f>_xlfn.XLOOKUP(C425, customers!$A:$A, customers!$G:$G, 0)</f>
        <v>United States</v>
      </c>
      <c r="I425" t="str">
        <f>INDEX(products!$A:$G, MATCH(ORDERS!$D425, products!$A:$A, 0), MATCH(ORDERS!I$1, products!$A$1:$G$1, 0))</f>
        <v>Rob</v>
      </c>
      <c r="J425" t="str">
        <f>INDEX(products!$A:$G, MATCH(ORDERS!$D425, products!$A:$A, 0), MATCH(ORDERS!J$1, products!$A$1:$G$1, 0))</f>
        <v>M</v>
      </c>
      <c r="K425" s="6">
        <f>INDEX(products!$A:$G, MATCH(ORDERS!$D425, products!$A:$A, 0), MATCH(ORDERS!K$1, products!$A$1:$G$1, 0))</f>
        <v>0.5</v>
      </c>
      <c r="L425" s="8">
        <f>INDEX(products!$A:$G, MATCH(ORDERS!$D425, products!$A:$A, 0), MATCH(ORDERS!L$1, products!$A$1:$G$1, 0))</f>
        <v>5.97</v>
      </c>
      <c r="M425" s="8">
        <f t="shared" si="6"/>
        <v>17.91</v>
      </c>
      <c r="N425" t="str" cm="1">
        <f t="array" ref="N425">_xlfn.IFS(I425="Rob", "Robusta", I425="Exc", "Excelsa", I425="Ara", "Arabica", I425="Lib", "Liberica")</f>
        <v>Robusta</v>
      </c>
      <c r="O425" t="str" cm="1">
        <f t="array" ref="O425">_xlfn.IFS(J425="M", "Medium", J425="L", "Light", J425="D", "Dark")</f>
        <v>Medium</v>
      </c>
    </row>
    <row r="426" spans="1:15" x14ac:dyDescent="0.3">
      <c r="A426" s="2" t="s">
        <v>2876</v>
      </c>
      <c r="B426" s="5">
        <v>44431</v>
      </c>
      <c r="C426" s="2" t="s">
        <v>2877</v>
      </c>
      <c r="D426" t="s">
        <v>6176</v>
      </c>
      <c r="E426" s="2">
        <v>3</v>
      </c>
      <c r="F426" s="2" t="str">
        <f>_xlfn.XLOOKUP(C426, customers!$A:$A, customers!$B:$B, 0)</f>
        <v>Yulma Dombrell</v>
      </c>
      <c r="G426" s="2" t="str">
        <f>IF(_xlfn.XLOOKUP(C426, customers!$A:$A, customers!$C:$C, "")="", "", _xlfn.XLOOKUP(C426, customers!$A:$A, customers!$C:$C, ""))</f>
        <v>ydombrellbs@dedecms.com</v>
      </c>
      <c r="H426" s="2" t="str">
        <f>_xlfn.XLOOKUP(C426, customers!$A:$A, customers!$G:$G, 0)</f>
        <v>United States</v>
      </c>
      <c r="I426" t="str">
        <f>INDEX(products!$A:$G, MATCH(ORDERS!$D426, products!$A:$A, 0), MATCH(ORDERS!I$1, products!$A$1:$G$1, 0))</f>
        <v>Exc</v>
      </c>
      <c r="J426" t="str">
        <f>INDEX(products!$A:$G, MATCH(ORDERS!$D426, products!$A:$A, 0), MATCH(ORDERS!J$1, products!$A$1:$G$1, 0))</f>
        <v>L</v>
      </c>
      <c r="K426" s="6">
        <f>INDEX(products!$A:$G, MATCH(ORDERS!$D426, products!$A:$A, 0), MATCH(ORDERS!K$1, products!$A$1:$G$1, 0))</f>
        <v>0.5</v>
      </c>
      <c r="L426" s="8">
        <f>INDEX(products!$A:$G, MATCH(ORDERS!$D426, products!$A:$A, 0), MATCH(ORDERS!L$1, products!$A$1:$G$1, 0))</f>
        <v>8.91</v>
      </c>
      <c r="M426" s="8">
        <f t="shared" si="6"/>
        <v>26.73</v>
      </c>
      <c r="N426" t="str" cm="1">
        <f t="array" ref="N426">_xlfn.IFS(I426="Rob", "Robusta", I426="Exc", "Excelsa", I426="Ara", "Arabica", I426="Lib", "Liberica")</f>
        <v>Excelsa</v>
      </c>
      <c r="O426" t="str" cm="1">
        <f t="array" ref="O426">_xlfn.IFS(J426="M", "Medium", J426="L", "Light", J426="D", "Dark")</f>
        <v>Light</v>
      </c>
    </row>
    <row r="427" spans="1:15" x14ac:dyDescent="0.3">
      <c r="A427" s="2" t="s">
        <v>2882</v>
      </c>
      <c r="B427" s="5">
        <v>44428</v>
      </c>
      <c r="C427" s="2" t="s">
        <v>2883</v>
      </c>
      <c r="D427" t="s">
        <v>6177</v>
      </c>
      <c r="E427" s="2">
        <v>2</v>
      </c>
      <c r="F427" s="2" t="str">
        <f>_xlfn.XLOOKUP(C427, customers!$A:$A, customers!$B:$B, 0)</f>
        <v>Alric Darth</v>
      </c>
      <c r="G427" s="2" t="str">
        <f>IF(_xlfn.XLOOKUP(C427, customers!$A:$A, customers!$C:$C, "")="", "", _xlfn.XLOOKUP(C427, customers!$A:$A, customers!$C:$C, ""))</f>
        <v>adarthbt@t.co</v>
      </c>
      <c r="H427" s="2" t="str">
        <f>_xlfn.XLOOKUP(C427, customers!$A:$A, customers!$G:$G, 0)</f>
        <v>United States</v>
      </c>
      <c r="I427" t="str">
        <f>INDEX(products!$A:$G, MATCH(ORDERS!$D427, products!$A:$A, 0), MATCH(ORDERS!I$1, products!$A$1:$G$1, 0))</f>
        <v>Rob</v>
      </c>
      <c r="J427" t="str">
        <f>INDEX(products!$A:$G, MATCH(ORDERS!$D427, products!$A:$A, 0), MATCH(ORDERS!J$1, products!$A$1:$G$1, 0))</f>
        <v>D</v>
      </c>
      <c r="K427" s="6">
        <f>INDEX(products!$A:$G, MATCH(ORDERS!$D427, products!$A:$A, 0), MATCH(ORDERS!K$1, products!$A$1:$G$1, 0))</f>
        <v>1</v>
      </c>
      <c r="L427" s="8">
        <f>INDEX(products!$A:$G, MATCH(ORDERS!$D427, products!$A:$A, 0), MATCH(ORDERS!L$1, products!$A$1:$G$1, 0))</f>
        <v>8.9499999999999993</v>
      </c>
      <c r="M427" s="8">
        <f t="shared" si="6"/>
        <v>17.899999999999999</v>
      </c>
      <c r="N427" t="str" cm="1">
        <f t="array" ref="N427">_xlfn.IFS(I427="Rob", "Robusta", I427="Exc", "Excelsa", I427="Ara", "Arabica", I427="Lib", "Liberica")</f>
        <v>Robusta</v>
      </c>
      <c r="O427" t="str" cm="1">
        <f t="array" ref="O427">_xlfn.IFS(J427="M", "Medium", J427="L", "Light", J427="D", "Dark")</f>
        <v>Dark</v>
      </c>
    </row>
    <row r="428" spans="1:15" x14ac:dyDescent="0.3">
      <c r="A428" s="2" t="s">
        <v>2888</v>
      </c>
      <c r="B428" s="5">
        <v>43556</v>
      </c>
      <c r="C428" s="2" t="s">
        <v>2889</v>
      </c>
      <c r="D428" t="s">
        <v>6178</v>
      </c>
      <c r="E428" s="2">
        <v>4</v>
      </c>
      <c r="F428" s="2" t="str">
        <f>_xlfn.XLOOKUP(C428, customers!$A:$A, customers!$B:$B, 0)</f>
        <v>Manuel Darrigoe</v>
      </c>
      <c r="G428" s="2" t="str">
        <f>IF(_xlfn.XLOOKUP(C428, customers!$A:$A, customers!$C:$C, "")="", "", _xlfn.XLOOKUP(C428, customers!$A:$A, customers!$C:$C, ""))</f>
        <v>mdarrigoebu@hud.gov</v>
      </c>
      <c r="H428" s="2" t="str">
        <f>_xlfn.XLOOKUP(C428, customers!$A:$A, customers!$G:$G, 0)</f>
        <v>Ireland</v>
      </c>
      <c r="I428" t="str">
        <f>INDEX(products!$A:$G, MATCH(ORDERS!$D428, products!$A:$A, 0), MATCH(ORDERS!I$1, products!$A$1:$G$1, 0))</f>
        <v>Rob</v>
      </c>
      <c r="J428" t="str">
        <f>INDEX(products!$A:$G, MATCH(ORDERS!$D428, products!$A:$A, 0), MATCH(ORDERS!J$1, products!$A$1:$G$1, 0))</f>
        <v>L</v>
      </c>
      <c r="K428" s="6">
        <f>INDEX(products!$A:$G, MATCH(ORDERS!$D428, products!$A:$A, 0), MATCH(ORDERS!K$1, products!$A$1:$G$1, 0))</f>
        <v>0.2</v>
      </c>
      <c r="L428" s="8">
        <f>INDEX(products!$A:$G, MATCH(ORDERS!$D428, products!$A:$A, 0), MATCH(ORDERS!L$1, products!$A$1:$G$1, 0))</f>
        <v>3.5849999999999995</v>
      </c>
      <c r="M428" s="8">
        <f t="shared" si="6"/>
        <v>14.339999999999998</v>
      </c>
      <c r="N428" t="str" cm="1">
        <f t="array" ref="N428">_xlfn.IFS(I428="Rob", "Robusta", I428="Exc", "Excelsa", I428="Ara", "Arabica", I428="Lib", "Liberica")</f>
        <v>Robusta</v>
      </c>
      <c r="O428" t="str" cm="1">
        <f t="array" ref="O428">_xlfn.IFS(J428="M", "Medium", J428="L", "Light", J428="D", "Dark")</f>
        <v>Light</v>
      </c>
    </row>
    <row r="429" spans="1:15" x14ac:dyDescent="0.3">
      <c r="A429" s="2" t="s">
        <v>2894</v>
      </c>
      <c r="B429" s="5">
        <v>44224</v>
      </c>
      <c r="C429" s="2" t="s">
        <v>2895</v>
      </c>
      <c r="D429" t="s">
        <v>6175</v>
      </c>
      <c r="E429" s="2">
        <v>3</v>
      </c>
      <c r="F429" s="2" t="str">
        <f>_xlfn.XLOOKUP(C429, customers!$A:$A, customers!$B:$B, 0)</f>
        <v>Kynthia Berick</v>
      </c>
      <c r="G429" s="2" t="str">
        <f>IF(_xlfn.XLOOKUP(C429, customers!$A:$A, customers!$C:$C, "")="", "", _xlfn.XLOOKUP(C429, customers!$A:$A, customers!$C:$C, ""))</f>
        <v/>
      </c>
      <c r="H429" s="2" t="str">
        <f>_xlfn.XLOOKUP(C429, customers!$A:$A, customers!$G:$G, 0)</f>
        <v>United States</v>
      </c>
      <c r="I429" t="str">
        <f>INDEX(products!$A:$G, MATCH(ORDERS!$D429, products!$A:$A, 0), MATCH(ORDERS!I$1, products!$A$1:$G$1, 0))</f>
        <v>Ara</v>
      </c>
      <c r="J429" t="str">
        <f>INDEX(products!$A:$G, MATCH(ORDERS!$D429, products!$A:$A, 0), MATCH(ORDERS!J$1, products!$A$1:$G$1, 0))</f>
        <v>M</v>
      </c>
      <c r="K429" s="6">
        <f>INDEX(products!$A:$G, MATCH(ORDERS!$D429, products!$A:$A, 0), MATCH(ORDERS!K$1, products!$A$1:$G$1, 0))</f>
        <v>2.5</v>
      </c>
      <c r="L429" s="8">
        <f>INDEX(products!$A:$G, MATCH(ORDERS!$D429, products!$A:$A, 0), MATCH(ORDERS!L$1, products!$A$1:$G$1, 0))</f>
        <v>25.874999999999996</v>
      </c>
      <c r="M429" s="8">
        <f t="shared" si="6"/>
        <v>77.624999999999986</v>
      </c>
      <c r="N429" t="str" cm="1">
        <f t="array" ref="N429">_xlfn.IFS(I429="Rob", "Robusta", I429="Exc", "Excelsa", I429="Ara", "Arabica", I429="Lib", "Liberica")</f>
        <v>Arabica</v>
      </c>
      <c r="O429" t="str" cm="1">
        <f t="array" ref="O429">_xlfn.IFS(J429="M", "Medium", J429="L", "Light", J429="D", "Dark")</f>
        <v>Medium</v>
      </c>
    </row>
    <row r="430" spans="1:15" x14ac:dyDescent="0.3">
      <c r="A430" s="2" t="s">
        <v>2899</v>
      </c>
      <c r="B430" s="5">
        <v>43759</v>
      </c>
      <c r="C430" s="2" t="s">
        <v>2900</v>
      </c>
      <c r="D430" t="s">
        <v>6179</v>
      </c>
      <c r="E430" s="2">
        <v>5</v>
      </c>
      <c r="F430" s="2" t="str">
        <f>_xlfn.XLOOKUP(C430, customers!$A:$A, customers!$B:$B, 0)</f>
        <v>Minetta Ackrill</v>
      </c>
      <c r="G430" s="2" t="str">
        <f>IF(_xlfn.XLOOKUP(C430, customers!$A:$A, customers!$C:$C, "")="", "", _xlfn.XLOOKUP(C430, customers!$A:$A, customers!$C:$C, ""))</f>
        <v>mackrillbw@bandcamp.com</v>
      </c>
      <c r="H430" s="2" t="str">
        <f>_xlfn.XLOOKUP(C430, customers!$A:$A, customers!$G:$G, 0)</f>
        <v>United States</v>
      </c>
      <c r="I430" t="str">
        <f>INDEX(products!$A:$G, MATCH(ORDERS!$D430, products!$A:$A, 0), MATCH(ORDERS!I$1, products!$A$1:$G$1, 0))</f>
        <v>Rob</v>
      </c>
      <c r="J430" t="str">
        <f>INDEX(products!$A:$G, MATCH(ORDERS!$D430, products!$A:$A, 0), MATCH(ORDERS!J$1, products!$A$1:$G$1, 0))</f>
        <v>L</v>
      </c>
      <c r="K430" s="6">
        <f>INDEX(products!$A:$G, MATCH(ORDERS!$D430, products!$A:$A, 0), MATCH(ORDERS!K$1, products!$A$1:$G$1, 0))</f>
        <v>1</v>
      </c>
      <c r="L430" s="8">
        <f>INDEX(products!$A:$G, MATCH(ORDERS!$D430, products!$A:$A, 0), MATCH(ORDERS!L$1, products!$A$1:$G$1, 0))</f>
        <v>11.95</v>
      </c>
      <c r="M430" s="8">
        <f t="shared" si="6"/>
        <v>59.75</v>
      </c>
      <c r="N430" t="str" cm="1">
        <f t="array" ref="N430">_xlfn.IFS(I430="Rob", "Robusta", I430="Exc", "Excelsa", I430="Ara", "Arabica", I430="Lib", "Liberica")</f>
        <v>Robusta</v>
      </c>
      <c r="O430" t="str" cm="1">
        <f t="array" ref="O430">_xlfn.IFS(J430="M", "Medium", J430="L", "Light", J430="D", "Dark")</f>
        <v>Light</v>
      </c>
    </row>
    <row r="431" spans="1:15" x14ac:dyDescent="0.3">
      <c r="A431" s="2" t="s">
        <v>2905</v>
      </c>
      <c r="B431" s="5">
        <v>44367</v>
      </c>
      <c r="C431" s="2" t="s">
        <v>2586</v>
      </c>
      <c r="D431" t="s">
        <v>6140</v>
      </c>
      <c r="E431" s="2">
        <v>6</v>
      </c>
      <c r="F431" s="2" t="str">
        <f>_xlfn.XLOOKUP(C431, customers!$A:$A, customers!$B:$B, 0)</f>
        <v>Terri Farra</v>
      </c>
      <c r="G431" s="2" t="str">
        <f>IF(_xlfn.XLOOKUP(C431, customers!$A:$A, customers!$C:$C, "")="", "", _xlfn.XLOOKUP(C431, customers!$A:$A, customers!$C:$C, ""))</f>
        <v>tfarraac@behance.net</v>
      </c>
      <c r="H431" s="2" t="str">
        <f>_xlfn.XLOOKUP(C431, customers!$A:$A, customers!$G:$G, 0)</f>
        <v>United States</v>
      </c>
      <c r="I431" t="str">
        <f>INDEX(products!$A:$G, MATCH(ORDERS!$D431, products!$A:$A, 0), MATCH(ORDERS!I$1, products!$A$1:$G$1, 0))</f>
        <v>Ara</v>
      </c>
      <c r="J431" t="str">
        <f>INDEX(products!$A:$G, MATCH(ORDERS!$D431, products!$A:$A, 0), MATCH(ORDERS!J$1, products!$A$1:$G$1, 0))</f>
        <v>L</v>
      </c>
      <c r="K431" s="6">
        <f>INDEX(products!$A:$G, MATCH(ORDERS!$D431, products!$A:$A, 0), MATCH(ORDERS!K$1, products!$A$1:$G$1, 0))</f>
        <v>1</v>
      </c>
      <c r="L431" s="8">
        <f>INDEX(products!$A:$G, MATCH(ORDERS!$D431, products!$A:$A, 0), MATCH(ORDERS!L$1, products!$A$1:$G$1, 0))</f>
        <v>12.95</v>
      </c>
      <c r="M431" s="8">
        <f t="shared" si="6"/>
        <v>77.699999999999989</v>
      </c>
      <c r="N431" t="str" cm="1">
        <f t="array" ref="N431">_xlfn.IFS(I431="Rob", "Robusta", I431="Exc", "Excelsa", I431="Ara", "Arabica", I431="Lib", "Liberica")</f>
        <v>Arabica</v>
      </c>
      <c r="O431" t="str" cm="1">
        <f t="array" ref="O431">_xlfn.IFS(J431="M", "Medium", J431="L", "Light", J431="D", "Dark")</f>
        <v>Light</v>
      </c>
    </row>
    <row r="432" spans="1:15" x14ac:dyDescent="0.3">
      <c r="A432" s="2" t="s">
        <v>2911</v>
      </c>
      <c r="B432" s="5">
        <v>44504</v>
      </c>
      <c r="C432" s="2" t="s">
        <v>2912</v>
      </c>
      <c r="D432" t="s">
        <v>6163</v>
      </c>
      <c r="E432" s="2">
        <v>2</v>
      </c>
      <c r="F432" s="2" t="str">
        <f>_xlfn.XLOOKUP(C432, customers!$A:$A, customers!$B:$B, 0)</f>
        <v>Melosa Kippen</v>
      </c>
      <c r="G432" s="2" t="str">
        <f>IF(_xlfn.XLOOKUP(C432, customers!$A:$A, customers!$C:$C, "")="", "", _xlfn.XLOOKUP(C432, customers!$A:$A, customers!$C:$C, ""))</f>
        <v>mkippenby@dion.ne.jp</v>
      </c>
      <c r="H432" s="2" t="str">
        <f>_xlfn.XLOOKUP(C432, customers!$A:$A, customers!$G:$G, 0)</f>
        <v>United States</v>
      </c>
      <c r="I432" t="str">
        <f>INDEX(products!$A:$G, MATCH(ORDERS!$D432, products!$A:$A, 0), MATCH(ORDERS!I$1, products!$A$1:$G$1, 0))</f>
        <v>Rob</v>
      </c>
      <c r="J432" t="str">
        <f>INDEX(products!$A:$G, MATCH(ORDERS!$D432, products!$A:$A, 0), MATCH(ORDERS!J$1, products!$A$1:$G$1, 0))</f>
        <v>D</v>
      </c>
      <c r="K432" s="6">
        <f>INDEX(products!$A:$G, MATCH(ORDERS!$D432, products!$A:$A, 0), MATCH(ORDERS!K$1, products!$A$1:$G$1, 0))</f>
        <v>0.2</v>
      </c>
      <c r="L432" s="8">
        <f>INDEX(products!$A:$G, MATCH(ORDERS!$D432, products!$A:$A, 0), MATCH(ORDERS!L$1, products!$A$1:$G$1, 0))</f>
        <v>2.6849999999999996</v>
      </c>
      <c r="M432" s="8">
        <f t="shared" si="6"/>
        <v>5.3699999999999992</v>
      </c>
      <c r="N432" t="str" cm="1">
        <f t="array" ref="N432">_xlfn.IFS(I432="Rob", "Robusta", I432="Exc", "Excelsa", I432="Ara", "Arabica", I432="Lib", "Liberica")</f>
        <v>Robusta</v>
      </c>
      <c r="O432" t="str" cm="1">
        <f t="array" ref="O432">_xlfn.IFS(J432="M", "Medium", J432="L", "Light", J432="D", "Dark")</f>
        <v>Dark</v>
      </c>
    </row>
    <row r="433" spans="1:15" x14ac:dyDescent="0.3">
      <c r="A433" s="2" t="s">
        <v>2917</v>
      </c>
      <c r="B433" s="5">
        <v>44291</v>
      </c>
      <c r="C433" s="2" t="s">
        <v>2918</v>
      </c>
      <c r="D433" t="s">
        <v>6185</v>
      </c>
      <c r="E433" s="2">
        <v>3</v>
      </c>
      <c r="F433" s="2" t="str">
        <f>_xlfn.XLOOKUP(C433, customers!$A:$A, customers!$B:$B, 0)</f>
        <v>Witty Ranson</v>
      </c>
      <c r="G433" s="2" t="str">
        <f>IF(_xlfn.XLOOKUP(C433, customers!$A:$A, customers!$C:$C, "")="", "", _xlfn.XLOOKUP(C433, customers!$A:$A, customers!$C:$C, ""))</f>
        <v>wransonbz@ted.com</v>
      </c>
      <c r="H433" s="2" t="str">
        <f>_xlfn.XLOOKUP(C433, customers!$A:$A, customers!$G:$G, 0)</f>
        <v>Ireland</v>
      </c>
      <c r="I433" t="str">
        <f>INDEX(products!$A:$G, MATCH(ORDERS!$D433, products!$A:$A, 0), MATCH(ORDERS!I$1, products!$A$1:$G$1, 0))</f>
        <v>Exc</v>
      </c>
      <c r="J433" t="str">
        <f>INDEX(products!$A:$G, MATCH(ORDERS!$D433, products!$A:$A, 0), MATCH(ORDERS!J$1, products!$A$1:$G$1, 0))</f>
        <v>D</v>
      </c>
      <c r="K433" s="6">
        <f>INDEX(products!$A:$G, MATCH(ORDERS!$D433, products!$A:$A, 0), MATCH(ORDERS!K$1, products!$A$1:$G$1, 0))</f>
        <v>2.5</v>
      </c>
      <c r="L433" s="8">
        <f>INDEX(products!$A:$G, MATCH(ORDERS!$D433, products!$A:$A, 0), MATCH(ORDERS!L$1, products!$A$1:$G$1, 0))</f>
        <v>27.945</v>
      </c>
      <c r="M433" s="8">
        <f t="shared" si="6"/>
        <v>83.835000000000008</v>
      </c>
      <c r="N433" t="str" cm="1">
        <f t="array" ref="N433">_xlfn.IFS(I433="Rob", "Robusta", I433="Exc", "Excelsa", I433="Ara", "Arabica", I433="Lib", "Liberica")</f>
        <v>Excelsa</v>
      </c>
      <c r="O433" t="str" cm="1">
        <f t="array" ref="O433">_xlfn.IFS(J433="M", "Medium", J433="L", "Light", J433="D", "Dark")</f>
        <v>Dark</v>
      </c>
    </row>
    <row r="434" spans="1:15" x14ac:dyDescent="0.3">
      <c r="A434" s="2" t="s">
        <v>2923</v>
      </c>
      <c r="B434" s="5">
        <v>43808</v>
      </c>
      <c r="C434" s="2" t="s">
        <v>2924</v>
      </c>
      <c r="D434" t="s">
        <v>6155</v>
      </c>
      <c r="E434" s="2">
        <v>2</v>
      </c>
      <c r="F434" s="2" t="str">
        <f>_xlfn.XLOOKUP(C434, customers!$A:$A, customers!$B:$B, 0)</f>
        <v>Rod Gowdie</v>
      </c>
      <c r="G434" s="2" t="str">
        <f>IF(_xlfn.XLOOKUP(C434, customers!$A:$A, customers!$C:$C, "")="", "", _xlfn.XLOOKUP(C434, customers!$A:$A, customers!$C:$C, ""))</f>
        <v/>
      </c>
      <c r="H434" s="2" t="str">
        <f>_xlfn.XLOOKUP(C434, customers!$A:$A, customers!$G:$G, 0)</f>
        <v>United States</v>
      </c>
      <c r="I434" t="str">
        <f>INDEX(products!$A:$G, MATCH(ORDERS!$D434, products!$A:$A, 0), MATCH(ORDERS!I$1, products!$A$1:$G$1, 0))</f>
        <v>Ara</v>
      </c>
      <c r="J434" t="str">
        <f>INDEX(products!$A:$G, MATCH(ORDERS!$D434, products!$A:$A, 0), MATCH(ORDERS!J$1, products!$A$1:$G$1, 0))</f>
        <v>M</v>
      </c>
      <c r="K434" s="6">
        <f>INDEX(products!$A:$G, MATCH(ORDERS!$D434, products!$A:$A, 0), MATCH(ORDERS!K$1, products!$A$1:$G$1, 0))</f>
        <v>1</v>
      </c>
      <c r="L434" s="8">
        <f>INDEX(products!$A:$G, MATCH(ORDERS!$D434, products!$A:$A, 0), MATCH(ORDERS!L$1, products!$A$1:$G$1, 0))</f>
        <v>11.25</v>
      </c>
      <c r="M434" s="8">
        <f t="shared" si="6"/>
        <v>22.5</v>
      </c>
      <c r="N434" t="str" cm="1">
        <f t="array" ref="N434">_xlfn.IFS(I434="Rob", "Robusta", I434="Exc", "Excelsa", I434="Ara", "Arabica", I434="Lib", "Liberica")</f>
        <v>Arabica</v>
      </c>
      <c r="O434" t="str" cm="1">
        <f t="array" ref="O434">_xlfn.IFS(J434="M", "Medium", J434="L", "Light", J434="D", "Dark")</f>
        <v>Medium</v>
      </c>
    </row>
    <row r="435" spans="1:15" x14ac:dyDescent="0.3">
      <c r="A435" s="2" t="s">
        <v>2928</v>
      </c>
      <c r="B435" s="5">
        <v>44563</v>
      </c>
      <c r="C435" s="2" t="s">
        <v>2929</v>
      </c>
      <c r="D435" t="s">
        <v>6181</v>
      </c>
      <c r="E435" s="2">
        <v>6</v>
      </c>
      <c r="F435" s="2" t="str">
        <f>_xlfn.XLOOKUP(C435, customers!$A:$A, customers!$B:$B, 0)</f>
        <v>Lemuel Rignold</v>
      </c>
      <c r="G435" s="2" t="str">
        <f>IF(_xlfn.XLOOKUP(C435, customers!$A:$A, customers!$C:$C, "")="", "", _xlfn.XLOOKUP(C435, customers!$A:$A, customers!$C:$C, ""))</f>
        <v>lrignoldc1@miibeian.gov.cn</v>
      </c>
      <c r="H435" s="2" t="str">
        <f>_xlfn.XLOOKUP(C435, customers!$A:$A, customers!$G:$G, 0)</f>
        <v>United States</v>
      </c>
      <c r="I435" t="str">
        <f>INDEX(products!$A:$G, MATCH(ORDERS!$D435, products!$A:$A, 0), MATCH(ORDERS!I$1, products!$A$1:$G$1, 0))</f>
        <v>Lib</v>
      </c>
      <c r="J435" t="str">
        <f>INDEX(products!$A:$G, MATCH(ORDERS!$D435, products!$A:$A, 0), MATCH(ORDERS!J$1, products!$A$1:$G$1, 0))</f>
        <v>M</v>
      </c>
      <c r="K435" s="6">
        <f>INDEX(products!$A:$G, MATCH(ORDERS!$D435, products!$A:$A, 0), MATCH(ORDERS!K$1, products!$A$1:$G$1, 0))</f>
        <v>2.5</v>
      </c>
      <c r="L435" s="8">
        <f>INDEX(products!$A:$G, MATCH(ORDERS!$D435, products!$A:$A, 0), MATCH(ORDERS!L$1, products!$A$1:$G$1, 0))</f>
        <v>33.464999999999996</v>
      </c>
      <c r="M435" s="8">
        <f t="shared" si="6"/>
        <v>200.78999999999996</v>
      </c>
      <c r="N435" t="str" cm="1">
        <f t="array" ref="N435">_xlfn.IFS(I435="Rob", "Robusta", I435="Exc", "Excelsa", I435="Ara", "Arabica", I435="Lib", "Liberica")</f>
        <v>Liberica</v>
      </c>
      <c r="O435" t="str" cm="1">
        <f t="array" ref="O435">_xlfn.IFS(J435="M", "Medium", J435="L", "Light", J435="D", "Dark")</f>
        <v>Medium</v>
      </c>
    </row>
    <row r="436" spans="1:15" x14ac:dyDescent="0.3">
      <c r="A436" s="2" t="s">
        <v>2934</v>
      </c>
      <c r="B436" s="5">
        <v>43807</v>
      </c>
      <c r="C436" s="2" t="s">
        <v>2935</v>
      </c>
      <c r="D436" t="s">
        <v>6155</v>
      </c>
      <c r="E436" s="2">
        <v>6</v>
      </c>
      <c r="F436" s="2" t="str">
        <f>_xlfn.XLOOKUP(C436, customers!$A:$A, customers!$B:$B, 0)</f>
        <v>Nevsa Fields</v>
      </c>
      <c r="G436" s="2" t="str">
        <f>IF(_xlfn.XLOOKUP(C436, customers!$A:$A, customers!$C:$C, "")="", "", _xlfn.XLOOKUP(C436, customers!$A:$A, customers!$C:$C, ""))</f>
        <v/>
      </c>
      <c r="H436" s="2" t="str">
        <f>_xlfn.XLOOKUP(C436, customers!$A:$A, customers!$G:$G, 0)</f>
        <v>United States</v>
      </c>
      <c r="I436" t="str">
        <f>INDEX(products!$A:$G, MATCH(ORDERS!$D436, products!$A:$A, 0), MATCH(ORDERS!I$1, products!$A$1:$G$1, 0))</f>
        <v>Ara</v>
      </c>
      <c r="J436" t="str">
        <f>INDEX(products!$A:$G, MATCH(ORDERS!$D436, products!$A:$A, 0), MATCH(ORDERS!J$1, products!$A$1:$G$1, 0))</f>
        <v>M</v>
      </c>
      <c r="K436" s="6">
        <f>INDEX(products!$A:$G, MATCH(ORDERS!$D436, products!$A:$A, 0), MATCH(ORDERS!K$1, products!$A$1:$G$1, 0))</f>
        <v>1</v>
      </c>
      <c r="L436" s="8">
        <f>INDEX(products!$A:$G, MATCH(ORDERS!$D436, products!$A:$A, 0), MATCH(ORDERS!L$1, products!$A$1:$G$1, 0))</f>
        <v>11.25</v>
      </c>
      <c r="M436" s="8">
        <f t="shared" si="6"/>
        <v>67.5</v>
      </c>
      <c r="N436" t="str" cm="1">
        <f t="array" ref="N436">_xlfn.IFS(I436="Rob", "Robusta", I436="Exc", "Excelsa", I436="Ara", "Arabica", I436="Lib", "Liberica")</f>
        <v>Arabica</v>
      </c>
      <c r="O436" t="str" cm="1">
        <f t="array" ref="O436">_xlfn.IFS(J436="M", "Medium", J436="L", "Light", J436="D", "Dark")</f>
        <v>Medium</v>
      </c>
    </row>
    <row r="437" spans="1:15" x14ac:dyDescent="0.3">
      <c r="A437" s="2" t="s">
        <v>2939</v>
      </c>
      <c r="B437" s="5">
        <v>44528</v>
      </c>
      <c r="C437" s="2" t="s">
        <v>2940</v>
      </c>
      <c r="D437" t="s">
        <v>6139</v>
      </c>
      <c r="E437" s="2">
        <v>1</v>
      </c>
      <c r="F437" s="2" t="str">
        <f>_xlfn.XLOOKUP(C437, customers!$A:$A, customers!$B:$B, 0)</f>
        <v>Chance Rowthorn</v>
      </c>
      <c r="G437" s="2" t="str">
        <f>IF(_xlfn.XLOOKUP(C437, customers!$A:$A, customers!$C:$C, "")="", "", _xlfn.XLOOKUP(C437, customers!$A:$A, customers!$C:$C, ""))</f>
        <v>crowthornc3@msn.com</v>
      </c>
      <c r="H437" s="2" t="str">
        <f>_xlfn.XLOOKUP(C437, customers!$A:$A, customers!$G:$G, 0)</f>
        <v>United States</v>
      </c>
      <c r="I437" t="str">
        <f>INDEX(products!$A:$G, MATCH(ORDERS!$D437, products!$A:$A, 0), MATCH(ORDERS!I$1, products!$A$1:$G$1, 0))</f>
        <v>Exc</v>
      </c>
      <c r="J437" t="str">
        <f>INDEX(products!$A:$G, MATCH(ORDERS!$D437, products!$A:$A, 0), MATCH(ORDERS!J$1, products!$A$1:$G$1, 0))</f>
        <v>M</v>
      </c>
      <c r="K437" s="6">
        <f>INDEX(products!$A:$G, MATCH(ORDERS!$D437, products!$A:$A, 0), MATCH(ORDERS!K$1, products!$A$1:$G$1, 0))</f>
        <v>0.5</v>
      </c>
      <c r="L437" s="8">
        <f>INDEX(products!$A:$G, MATCH(ORDERS!$D437, products!$A:$A, 0), MATCH(ORDERS!L$1, products!$A$1:$G$1, 0))</f>
        <v>8.25</v>
      </c>
      <c r="M437" s="8">
        <f t="shared" si="6"/>
        <v>8.25</v>
      </c>
      <c r="N437" t="str" cm="1">
        <f t="array" ref="N437">_xlfn.IFS(I437="Rob", "Robusta", I437="Exc", "Excelsa", I437="Ara", "Arabica", I437="Lib", "Liberica")</f>
        <v>Excelsa</v>
      </c>
      <c r="O437" t="str" cm="1">
        <f t="array" ref="O437">_xlfn.IFS(J437="M", "Medium", J437="L", "Light", J437="D", "Dark")</f>
        <v>Medium</v>
      </c>
    </row>
    <row r="438" spans="1:15" x14ac:dyDescent="0.3">
      <c r="A438" s="2" t="s">
        <v>2945</v>
      </c>
      <c r="B438" s="5">
        <v>44631</v>
      </c>
      <c r="C438" s="2" t="s">
        <v>2946</v>
      </c>
      <c r="D438" t="s">
        <v>6145</v>
      </c>
      <c r="E438" s="2">
        <v>2</v>
      </c>
      <c r="F438" s="2" t="str">
        <f>_xlfn.XLOOKUP(C438, customers!$A:$A, customers!$B:$B, 0)</f>
        <v>Orly Ryland</v>
      </c>
      <c r="G438" s="2" t="str">
        <f>IF(_xlfn.XLOOKUP(C438, customers!$A:$A, customers!$C:$C, "")="", "", _xlfn.XLOOKUP(C438, customers!$A:$A, customers!$C:$C, ""))</f>
        <v>orylandc4@deviantart.com</v>
      </c>
      <c r="H438" s="2" t="str">
        <f>_xlfn.XLOOKUP(C438, customers!$A:$A, customers!$G:$G, 0)</f>
        <v>United States</v>
      </c>
      <c r="I438" t="str">
        <f>INDEX(products!$A:$G, MATCH(ORDERS!$D438, products!$A:$A, 0), MATCH(ORDERS!I$1, products!$A$1:$G$1, 0))</f>
        <v>Lib</v>
      </c>
      <c r="J438" t="str">
        <f>INDEX(products!$A:$G, MATCH(ORDERS!$D438, products!$A:$A, 0), MATCH(ORDERS!J$1, products!$A$1:$G$1, 0))</f>
        <v>L</v>
      </c>
      <c r="K438" s="6">
        <f>INDEX(products!$A:$G, MATCH(ORDERS!$D438, products!$A:$A, 0), MATCH(ORDERS!K$1, products!$A$1:$G$1, 0))</f>
        <v>0.2</v>
      </c>
      <c r="L438" s="8">
        <f>INDEX(products!$A:$G, MATCH(ORDERS!$D438, products!$A:$A, 0), MATCH(ORDERS!L$1, products!$A$1:$G$1, 0))</f>
        <v>4.7549999999999999</v>
      </c>
      <c r="M438" s="8">
        <f t="shared" si="6"/>
        <v>9.51</v>
      </c>
      <c r="N438" t="str" cm="1">
        <f t="array" ref="N438">_xlfn.IFS(I438="Rob", "Robusta", I438="Exc", "Excelsa", I438="Ara", "Arabica", I438="Lib", "Liberica")</f>
        <v>Liberica</v>
      </c>
      <c r="O438" t="str" cm="1">
        <f t="array" ref="O438">_xlfn.IFS(J438="M", "Medium", J438="L", "Light", J438="D", "Dark")</f>
        <v>Light</v>
      </c>
    </row>
    <row r="439" spans="1:15" x14ac:dyDescent="0.3">
      <c r="A439" s="2" t="s">
        <v>2951</v>
      </c>
      <c r="B439" s="5">
        <v>44213</v>
      </c>
      <c r="C439" s="2" t="s">
        <v>2952</v>
      </c>
      <c r="D439" t="s">
        <v>6165</v>
      </c>
      <c r="E439" s="2">
        <v>1</v>
      </c>
      <c r="F439" s="2" t="str">
        <f>_xlfn.XLOOKUP(C439, customers!$A:$A, customers!$B:$B, 0)</f>
        <v>Willabella Abramski</v>
      </c>
      <c r="G439" s="2" t="str">
        <f>IF(_xlfn.XLOOKUP(C439, customers!$A:$A, customers!$C:$C, "")="", "", _xlfn.XLOOKUP(C439, customers!$A:$A, customers!$C:$C, ""))</f>
        <v/>
      </c>
      <c r="H439" s="2" t="str">
        <f>_xlfn.XLOOKUP(C439, customers!$A:$A, customers!$G:$G, 0)</f>
        <v>United States</v>
      </c>
      <c r="I439" t="str">
        <f>INDEX(products!$A:$G, MATCH(ORDERS!$D439, products!$A:$A, 0), MATCH(ORDERS!I$1, products!$A$1:$G$1, 0))</f>
        <v>Lib</v>
      </c>
      <c r="J439" t="str">
        <f>INDEX(products!$A:$G, MATCH(ORDERS!$D439, products!$A:$A, 0), MATCH(ORDERS!J$1, products!$A$1:$G$1, 0))</f>
        <v>D</v>
      </c>
      <c r="K439" s="6">
        <f>INDEX(products!$A:$G, MATCH(ORDERS!$D439, products!$A:$A, 0), MATCH(ORDERS!K$1, products!$A$1:$G$1, 0))</f>
        <v>2.5</v>
      </c>
      <c r="L439" s="8">
        <f>INDEX(products!$A:$G, MATCH(ORDERS!$D439, products!$A:$A, 0), MATCH(ORDERS!L$1, products!$A$1:$G$1, 0))</f>
        <v>29.784999999999997</v>
      </c>
      <c r="M439" s="8">
        <f t="shared" si="6"/>
        <v>29.784999999999997</v>
      </c>
      <c r="N439" t="str" cm="1">
        <f t="array" ref="N439">_xlfn.IFS(I439="Rob", "Robusta", I439="Exc", "Excelsa", I439="Ara", "Arabica", I439="Lib", "Liberica")</f>
        <v>Liberica</v>
      </c>
      <c r="O439" t="str" cm="1">
        <f t="array" ref="O439">_xlfn.IFS(J439="M", "Medium", J439="L", "Light", J439="D", "Dark")</f>
        <v>Dark</v>
      </c>
    </row>
    <row r="440" spans="1:15" x14ac:dyDescent="0.3">
      <c r="A440" s="2" t="s">
        <v>2956</v>
      </c>
      <c r="B440" s="5">
        <v>43483</v>
      </c>
      <c r="C440" s="2" t="s">
        <v>3042</v>
      </c>
      <c r="D440" t="s">
        <v>6169</v>
      </c>
      <c r="E440" s="2">
        <v>2</v>
      </c>
      <c r="F440" s="2" t="str">
        <f>_xlfn.XLOOKUP(C440, customers!$A:$A, customers!$B:$B, 0)</f>
        <v>Morgen Seson</v>
      </c>
      <c r="G440" s="2" t="str">
        <f>IF(_xlfn.XLOOKUP(C440, customers!$A:$A, customers!$C:$C, "")="", "", _xlfn.XLOOKUP(C440, customers!$A:$A, customers!$C:$C, ""))</f>
        <v>msesonck@census.gov</v>
      </c>
      <c r="H440" s="2" t="str">
        <f>_xlfn.XLOOKUP(C440, customers!$A:$A, customers!$G:$G, 0)</f>
        <v>United States</v>
      </c>
      <c r="I440" t="str">
        <f>INDEX(products!$A:$G, MATCH(ORDERS!$D440, products!$A:$A, 0), MATCH(ORDERS!I$1, products!$A$1:$G$1, 0))</f>
        <v>Lib</v>
      </c>
      <c r="J440" t="str">
        <f>INDEX(products!$A:$G, MATCH(ORDERS!$D440, products!$A:$A, 0), MATCH(ORDERS!J$1, products!$A$1:$G$1, 0))</f>
        <v>D</v>
      </c>
      <c r="K440" s="6">
        <f>INDEX(products!$A:$G, MATCH(ORDERS!$D440, products!$A:$A, 0), MATCH(ORDERS!K$1, products!$A$1:$G$1, 0))</f>
        <v>0.5</v>
      </c>
      <c r="L440" s="8">
        <f>INDEX(products!$A:$G, MATCH(ORDERS!$D440, products!$A:$A, 0), MATCH(ORDERS!L$1, products!$A$1:$G$1, 0))</f>
        <v>7.77</v>
      </c>
      <c r="M440" s="8">
        <f t="shared" si="6"/>
        <v>15.54</v>
      </c>
      <c r="N440" t="str" cm="1">
        <f t="array" ref="N440">_xlfn.IFS(I440="Rob", "Robusta", I440="Exc", "Excelsa", I440="Ara", "Arabica", I440="Lib", "Liberica")</f>
        <v>Liberica</v>
      </c>
      <c r="O440" t="str" cm="1">
        <f t="array" ref="O440">_xlfn.IFS(J440="M", "Medium", J440="L", "Light", J440="D", "Dark")</f>
        <v>Dark</v>
      </c>
    </row>
    <row r="441" spans="1:15" x14ac:dyDescent="0.3">
      <c r="A441" s="2" t="s">
        <v>2962</v>
      </c>
      <c r="B441" s="5">
        <v>43562</v>
      </c>
      <c r="C441" s="2" t="s">
        <v>2963</v>
      </c>
      <c r="D441" t="s">
        <v>6176</v>
      </c>
      <c r="E441" s="2">
        <v>4</v>
      </c>
      <c r="F441" s="2" t="str">
        <f>_xlfn.XLOOKUP(C441, customers!$A:$A, customers!$B:$B, 0)</f>
        <v>Chickie Ragless</v>
      </c>
      <c r="G441" s="2" t="str">
        <f>IF(_xlfn.XLOOKUP(C441, customers!$A:$A, customers!$C:$C, "")="", "", _xlfn.XLOOKUP(C441, customers!$A:$A, customers!$C:$C, ""))</f>
        <v>craglessc7@webmd.com</v>
      </c>
      <c r="H441" s="2" t="str">
        <f>_xlfn.XLOOKUP(C441, customers!$A:$A, customers!$G:$G, 0)</f>
        <v>Ireland</v>
      </c>
      <c r="I441" t="str">
        <f>INDEX(products!$A:$G, MATCH(ORDERS!$D441, products!$A:$A, 0), MATCH(ORDERS!I$1, products!$A$1:$G$1, 0))</f>
        <v>Exc</v>
      </c>
      <c r="J441" t="str">
        <f>INDEX(products!$A:$G, MATCH(ORDERS!$D441, products!$A:$A, 0), MATCH(ORDERS!J$1, products!$A$1:$G$1, 0))</f>
        <v>L</v>
      </c>
      <c r="K441" s="6">
        <f>INDEX(products!$A:$G, MATCH(ORDERS!$D441, products!$A:$A, 0), MATCH(ORDERS!K$1, products!$A$1:$G$1, 0))</f>
        <v>0.5</v>
      </c>
      <c r="L441" s="8">
        <f>INDEX(products!$A:$G, MATCH(ORDERS!$D441, products!$A:$A, 0), MATCH(ORDERS!L$1, products!$A$1:$G$1, 0))</f>
        <v>8.91</v>
      </c>
      <c r="M441" s="8">
        <f t="shared" si="6"/>
        <v>35.64</v>
      </c>
      <c r="N441" t="str" cm="1">
        <f t="array" ref="N441">_xlfn.IFS(I441="Rob", "Robusta", I441="Exc", "Excelsa", I441="Ara", "Arabica", I441="Lib", "Liberica")</f>
        <v>Excelsa</v>
      </c>
      <c r="O441" t="str" cm="1">
        <f t="array" ref="O441">_xlfn.IFS(J441="M", "Medium", J441="L", "Light", J441="D", "Dark")</f>
        <v>Light</v>
      </c>
    </row>
    <row r="442" spans="1:15" x14ac:dyDescent="0.3">
      <c r="A442" s="2" t="s">
        <v>2968</v>
      </c>
      <c r="B442" s="5">
        <v>44230</v>
      </c>
      <c r="C442" s="2" t="s">
        <v>2969</v>
      </c>
      <c r="D442" t="s">
        <v>6175</v>
      </c>
      <c r="E442" s="2">
        <v>4</v>
      </c>
      <c r="F442" s="2" t="str">
        <f>_xlfn.XLOOKUP(C442, customers!$A:$A, customers!$B:$B, 0)</f>
        <v>Freda Hollows</v>
      </c>
      <c r="G442" s="2" t="str">
        <f>IF(_xlfn.XLOOKUP(C442, customers!$A:$A, customers!$C:$C, "")="", "", _xlfn.XLOOKUP(C442, customers!$A:$A, customers!$C:$C, ""))</f>
        <v>fhollowsc8@blogtalkradio.com</v>
      </c>
      <c r="H442" s="2" t="str">
        <f>_xlfn.XLOOKUP(C442, customers!$A:$A, customers!$G:$G, 0)</f>
        <v>United States</v>
      </c>
      <c r="I442" t="str">
        <f>INDEX(products!$A:$G, MATCH(ORDERS!$D442, products!$A:$A, 0), MATCH(ORDERS!I$1, products!$A$1:$G$1, 0))</f>
        <v>Ara</v>
      </c>
      <c r="J442" t="str">
        <f>INDEX(products!$A:$G, MATCH(ORDERS!$D442, products!$A:$A, 0), MATCH(ORDERS!J$1, products!$A$1:$G$1, 0))</f>
        <v>M</v>
      </c>
      <c r="K442" s="6">
        <f>INDEX(products!$A:$G, MATCH(ORDERS!$D442, products!$A:$A, 0), MATCH(ORDERS!K$1, products!$A$1:$G$1, 0))</f>
        <v>2.5</v>
      </c>
      <c r="L442" s="8">
        <f>INDEX(products!$A:$G, MATCH(ORDERS!$D442, products!$A:$A, 0), MATCH(ORDERS!L$1, products!$A$1:$G$1, 0))</f>
        <v>25.874999999999996</v>
      </c>
      <c r="M442" s="8">
        <f t="shared" si="6"/>
        <v>103.49999999999999</v>
      </c>
      <c r="N442" t="str" cm="1">
        <f t="array" ref="N442">_xlfn.IFS(I442="Rob", "Robusta", I442="Exc", "Excelsa", I442="Ara", "Arabica", I442="Lib", "Liberica")</f>
        <v>Arabica</v>
      </c>
      <c r="O442" t="str" cm="1">
        <f t="array" ref="O442">_xlfn.IFS(J442="M", "Medium", J442="L", "Light", J442="D", "Dark")</f>
        <v>Medium</v>
      </c>
    </row>
    <row r="443" spans="1:15" x14ac:dyDescent="0.3">
      <c r="A443" s="2" t="s">
        <v>2974</v>
      </c>
      <c r="B443" s="5">
        <v>43573</v>
      </c>
      <c r="C443" s="2" t="s">
        <v>2975</v>
      </c>
      <c r="D443" t="s">
        <v>6183</v>
      </c>
      <c r="E443" s="2">
        <v>3</v>
      </c>
      <c r="F443" s="2" t="str">
        <f>_xlfn.XLOOKUP(C443, customers!$A:$A, customers!$B:$B, 0)</f>
        <v>Livy Lathleiff</v>
      </c>
      <c r="G443" s="2" t="str">
        <f>IF(_xlfn.XLOOKUP(C443, customers!$A:$A, customers!$C:$C, "")="", "", _xlfn.XLOOKUP(C443, customers!$A:$A, customers!$C:$C, ""))</f>
        <v>llathleiffc9@nationalgeographic.com</v>
      </c>
      <c r="H443" s="2" t="str">
        <f>_xlfn.XLOOKUP(C443, customers!$A:$A, customers!$G:$G, 0)</f>
        <v>Ireland</v>
      </c>
      <c r="I443" t="str">
        <f>INDEX(products!$A:$G, MATCH(ORDERS!$D443, products!$A:$A, 0), MATCH(ORDERS!I$1, products!$A$1:$G$1, 0))</f>
        <v>Exc</v>
      </c>
      <c r="J443" t="str">
        <f>INDEX(products!$A:$G, MATCH(ORDERS!$D443, products!$A:$A, 0), MATCH(ORDERS!J$1, products!$A$1:$G$1, 0))</f>
        <v>D</v>
      </c>
      <c r="K443" s="6">
        <f>INDEX(products!$A:$G, MATCH(ORDERS!$D443, products!$A:$A, 0), MATCH(ORDERS!K$1, products!$A$1:$G$1, 0))</f>
        <v>1</v>
      </c>
      <c r="L443" s="8">
        <f>INDEX(products!$A:$G, MATCH(ORDERS!$D443, products!$A:$A, 0), MATCH(ORDERS!L$1, products!$A$1:$G$1, 0))</f>
        <v>12.15</v>
      </c>
      <c r="M443" s="8">
        <f t="shared" si="6"/>
        <v>36.450000000000003</v>
      </c>
      <c r="N443" t="str" cm="1">
        <f t="array" ref="N443">_xlfn.IFS(I443="Rob", "Robusta", I443="Exc", "Excelsa", I443="Ara", "Arabica", I443="Lib", "Liberica")</f>
        <v>Excelsa</v>
      </c>
      <c r="O443" t="str" cm="1">
        <f t="array" ref="O443">_xlfn.IFS(J443="M", "Medium", J443="L", "Light", J443="D", "Dark")</f>
        <v>Dark</v>
      </c>
    </row>
    <row r="444" spans="1:15" x14ac:dyDescent="0.3">
      <c r="A444" s="2" t="s">
        <v>2980</v>
      </c>
      <c r="B444" s="5">
        <v>44384</v>
      </c>
      <c r="C444" s="2" t="s">
        <v>2981</v>
      </c>
      <c r="D444" t="s">
        <v>6173</v>
      </c>
      <c r="E444" s="2">
        <v>5</v>
      </c>
      <c r="F444" s="2" t="str">
        <f>_xlfn.XLOOKUP(C444, customers!$A:$A, customers!$B:$B, 0)</f>
        <v>Koralle Heads</v>
      </c>
      <c r="G444" s="2" t="str">
        <f>IF(_xlfn.XLOOKUP(C444, customers!$A:$A, customers!$C:$C, "")="", "", _xlfn.XLOOKUP(C444, customers!$A:$A, customers!$C:$C, ""))</f>
        <v>kheadsca@jalbum.net</v>
      </c>
      <c r="H444" s="2" t="str">
        <f>_xlfn.XLOOKUP(C444, customers!$A:$A, customers!$G:$G, 0)</f>
        <v>United States</v>
      </c>
      <c r="I444" t="str">
        <f>INDEX(products!$A:$G, MATCH(ORDERS!$D444, products!$A:$A, 0), MATCH(ORDERS!I$1, products!$A$1:$G$1, 0))</f>
        <v>Rob</v>
      </c>
      <c r="J444" t="str">
        <f>INDEX(products!$A:$G, MATCH(ORDERS!$D444, products!$A:$A, 0), MATCH(ORDERS!J$1, products!$A$1:$G$1, 0))</f>
        <v>L</v>
      </c>
      <c r="K444" s="6">
        <f>INDEX(products!$A:$G, MATCH(ORDERS!$D444, products!$A:$A, 0), MATCH(ORDERS!K$1, products!$A$1:$G$1, 0))</f>
        <v>0.5</v>
      </c>
      <c r="L444" s="8">
        <f>INDEX(products!$A:$G, MATCH(ORDERS!$D444, products!$A:$A, 0), MATCH(ORDERS!L$1, products!$A$1:$G$1, 0))</f>
        <v>7.169999999999999</v>
      </c>
      <c r="M444" s="8">
        <f t="shared" si="6"/>
        <v>35.849999999999994</v>
      </c>
      <c r="N444" t="str" cm="1">
        <f t="array" ref="N444">_xlfn.IFS(I444="Rob", "Robusta", I444="Exc", "Excelsa", I444="Ara", "Arabica", I444="Lib", "Liberica")</f>
        <v>Robusta</v>
      </c>
      <c r="O444" t="str" cm="1">
        <f t="array" ref="O444">_xlfn.IFS(J444="M", "Medium", J444="L", "Light", J444="D", "Dark")</f>
        <v>Light</v>
      </c>
    </row>
    <row r="445" spans="1:15" x14ac:dyDescent="0.3">
      <c r="A445" s="2" t="s">
        <v>2986</v>
      </c>
      <c r="B445" s="5">
        <v>44250</v>
      </c>
      <c r="C445" s="2" t="s">
        <v>2987</v>
      </c>
      <c r="D445" t="s">
        <v>6184</v>
      </c>
      <c r="E445" s="2">
        <v>5</v>
      </c>
      <c r="F445" s="2" t="str">
        <f>_xlfn.XLOOKUP(C445, customers!$A:$A, customers!$B:$B, 0)</f>
        <v>Theo Bowne</v>
      </c>
      <c r="G445" s="2" t="str">
        <f>IF(_xlfn.XLOOKUP(C445, customers!$A:$A, customers!$C:$C, "")="", "", _xlfn.XLOOKUP(C445, customers!$A:$A, customers!$C:$C, ""))</f>
        <v>tbownecb@unicef.org</v>
      </c>
      <c r="H445" s="2" t="str">
        <f>_xlfn.XLOOKUP(C445, customers!$A:$A, customers!$G:$G, 0)</f>
        <v>Ireland</v>
      </c>
      <c r="I445" t="str">
        <f>INDEX(products!$A:$G, MATCH(ORDERS!$D445, products!$A:$A, 0), MATCH(ORDERS!I$1, products!$A$1:$G$1, 0))</f>
        <v>Exc</v>
      </c>
      <c r="J445" t="str">
        <f>INDEX(products!$A:$G, MATCH(ORDERS!$D445, products!$A:$A, 0), MATCH(ORDERS!J$1, products!$A$1:$G$1, 0))</f>
        <v>L</v>
      </c>
      <c r="K445" s="6">
        <f>INDEX(products!$A:$G, MATCH(ORDERS!$D445, products!$A:$A, 0), MATCH(ORDERS!K$1, products!$A$1:$G$1, 0))</f>
        <v>0.2</v>
      </c>
      <c r="L445" s="8">
        <f>INDEX(products!$A:$G, MATCH(ORDERS!$D445, products!$A:$A, 0), MATCH(ORDERS!L$1, products!$A$1:$G$1, 0))</f>
        <v>4.4550000000000001</v>
      </c>
      <c r="M445" s="8">
        <f t="shared" si="6"/>
        <v>22.274999999999999</v>
      </c>
      <c r="N445" t="str" cm="1">
        <f t="array" ref="N445">_xlfn.IFS(I445="Rob", "Robusta", I445="Exc", "Excelsa", I445="Ara", "Arabica", I445="Lib", "Liberica")</f>
        <v>Excelsa</v>
      </c>
      <c r="O445" t="str" cm="1">
        <f t="array" ref="O445">_xlfn.IFS(J445="M", "Medium", J445="L", "Light", J445="D", "Dark")</f>
        <v>Light</v>
      </c>
    </row>
    <row r="446" spans="1:15" x14ac:dyDescent="0.3">
      <c r="A446" s="2" t="s">
        <v>2992</v>
      </c>
      <c r="B446" s="5">
        <v>44418</v>
      </c>
      <c r="C446" s="2" t="s">
        <v>2993</v>
      </c>
      <c r="D446" t="s">
        <v>6156</v>
      </c>
      <c r="E446" s="2">
        <v>6</v>
      </c>
      <c r="F446" s="2" t="str">
        <f>_xlfn.XLOOKUP(C446, customers!$A:$A, customers!$B:$B, 0)</f>
        <v>Rasia Jacquemard</v>
      </c>
      <c r="G446" s="2" t="str">
        <f>IF(_xlfn.XLOOKUP(C446, customers!$A:$A, customers!$C:$C, "")="", "", _xlfn.XLOOKUP(C446, customers!$A:$A, customers!$C:$C, ""))</f>
        <v>rjacquemardcc@acquirethisname.com</v>
      </c>
      <c r="H446" s="2" t="str">
        <f>_xlfn.XLOOKUP(C446, customers!$A:$A, customers!$G:$G, 0)</f>
        <v>Ireland</v>
      </c>
      <c r="I446" t="str">
        <f>INDEX(products!$A:$G, MATCH(ORDERS!$D446, products!$A:$A, 0), MATCH(ORDERS!I$1, products!$A$1:$G$1, 0))</f>
        <v>Exc</v>
      </c>
      <c r="J446" t="str">
        <f>INDEX(products!$A:$G, MATCH(ORDERS!$D446, products!$A:$A, 0), MATCH(ORDERS!J$1, products!$A$1:$G$1, 0))</f>
        <v>M</v>
      </c>
      <c r="K446" s="6">
        <f>INDEX(products!$A:$G, MATCH(ORDERS!$D446, products!$A:$A, 0), MATCH(ORDERS!K$1, products!$A$1:$G$1, 0))</f>
        <v>0.2</v>
      </c>
      <c r="L446" s="8">
        <f>INDEX(products!$A:$G, MATCH(ORDERS!$D446, products!$A:$A, 0), MATCH(ORDERS!L$1, products!$A$1:$G$1, 0))</f>
        <v>4.125</v>
      </c>
      <c r="M446" s="8">
        <f t="shared" si="6"/>
        <v>24.75</v>
      </c>
      <c r="N446" t="str" cm="1">
        <f t="array" ref="N446">_xlfn.IFS(I446="Rob", "Robusta", I446="Exc", "Excelsa", I446="Ara", "Arabica", I446="Lib", "Liberica")</f>
        <v>Excelsa</v>
      </c>
      <c r="O446" t="str" cm="1">
        <f t="array" ref="O446">_xlfn.IFS(J446="M", "Medium", J446="L", "Light", J446="D", "Dark")</f>
        <v>Medium</v>
      </c>
    </row>
    <row r="447" spans="1:15" x14ac:dyDescent="0.3">
      <c r="A447" s="2" t="s">
        <v>2999</v>
      </c>
      <c r="B447" s="5">
        <v>43784</v>
      </c>
      <c r="C447" s="2" t="s">
        <v>3000</v>
      </c>
      <c r="D447" t="s">
        <v>6181</v>
      </c>
      <c r="E447" s="2">
        <v>2</v>
      </c>
      <c r="F447" s="2" t="str">
        <f>_xlfn.XLOOKUP(C447, customers!$A:$A, customers!$B:$B, 0)</f>
        <v>Kizzie Warman</v>
      </c>
      <c r="G447" s="2" t="str">
        <f>IF(_xlfn.XLOOKUP(C447, customers!$A:$A, customers!$C:$C, "")="", "", _xlfn.XLOOKUP(C447, customers!$A:$A, customers!$C:$C, ""))</f>
        <v>kwarmancd@printfriendly.com</v>
      </c>
      <c r="H447" s="2" t="str">
        <f>_xlfn.XLOOKUP(C447, customers!$A:$A, customers!$G:$G, 0)</f>
        <v>Ireland</v>
      </c>
      <c r="I447" t="str">
        <f>INDEX(products!$A:$G, MATCH(ORDERS!$D447, products!$A:$A, 0), MATCH(ORDERS!I$1, products!$A$1:$G$1, 0))</f>
        <v>Lib</v>
      </c>
      <c r="J447" t="str">
        <f>INDEX(products!$A:$G, MATCH(ORDERS!$D447, products!$A:$A, 0), MATCH(ORDERS!J$1, products!$A$1:$G$1, 0))</f>
        <v>M</v>
      </c>
      <c r="K447" s="6">
        <f>INDEX(products!$A:$G, MATCH(ORDERS!$D447, products!$A:$A, 0), MATCH(ORDERS!K$1, products!$A$1:$G$1, 0))</f>
        <v>2.5</v>
      </c>
      <c r="L447" s="8">
        <f>INDEX(products!$A:$G, MATCH(ORDERS!$D447, products!$A:$A, 0), MATCH(ORDERS!L$1, products!$A$1:$G$1, 0))</f>
        <v>33.464999999999996</v>
      </c>
      <c r="M447" s="8">
        <f t="shared" si="6"/>
        <v>66.929999999999993</v>
      </c>
      <c r="N447" t="str" cm="1">
        <f t="array" ref="N447">_xlfn.IFS(I447="Rob", "Robusta", I447="Exc", "Excelsa", I447="Ara", "Arabica", I447="Lib", "Liberica")</f>
        <v>Liberica</v>
      </c>
      <c r="O447" t="str" cm="1">
        <f t="array" ref="O447">_xlfn.IFS(J447="M", "Medium", J447="L", "Light", J447="D", "Dark")</f>
        <v>Medium</v>
      </c>
    </row>
    <row r="448" spans="1:15" x14ac:dyDescent="0.3">
      <c r="A448" s="2" t="s">
        <v>3004</v>
      </c>
      <c r="B448" s="5">
        <v>43816</v>
      </c>
      <c r="C448" s="2" t="s">
        <v>3005</v>
      </c>
      <c r="D448" t="s">
        <v>6160</v>
      </c>
      <c r="E448" s="2">
        <v>1</v>
      </c>
      <c r="F448" s="2" t="str">
        <f>_xlfn.XLOOKUP(C448, customers!$A:$A, customers!$B:$B, 0)</f>
        <v>Wain Cholomin</v>
      </c>
      <c r="G448" s="2" t="str">
        <f>IF(_xlfn.XLOOKUP(C448, customers!$A:$A, customers!$C:$C, "")="", "", _xlfn.XLOOKUP(C448, customers!$A:$A, customers!$C:$C, ""))</f>
        <v>wcholomince@about.com</v>
      </c>
      <c r="H448" s="2" t="str">
        <f>_xlfn.XLOOKUP(C448, customers!$A:$A, customers!$G:$G, 0)</f>
        <v>United Kingdom</v>
      </c>
      <c r="I448" t="str">
        <f>INDEX(products!$A:$G, MATCH(ORDERS!$D448, products!$A:$A, 0), MATCH(ORDERS!I$1, products!$A$1:$G$1, 0))</f>
        <v>Lib</v>
      </c>
      <c r="J448" t="str">
        <f>INDEX(products!$A:$G, MATCH(ORDERS!$D448, products!$A:$A, 0), MATCH(ORDERS!J$1, products!$A$1:$G$1, 0))</f>
        <v>M</v>
      </c>
      <c r="K448" s="6">
        <f>INDEX(products!$A:$G, MATCH(ORDERS!$D448, products!$A:$A, 0), MATCH(ORDERS!K$1, products!$A$1:$G$1, 0))</f>
        <v>0.5</v>
      </c>
      <c r="L448" s="8">
        <f>INDEX(products!$A:$G, MATCH(ORDERS!$D448, products!$A:$A, 0), MATCH(ORDERS!L$1, products!$A$1:$G$1, 0))</f>
        <v>8.73</v>
      </c>
      <c r="M448" s="8">
        <f t="shared" si="6"/>
        <v>8.73</v>
      </c>
      <c r="N448" t="str" cm="1">
        <f t="array" ref="N448">_xlfn.IFS(I448="Rob", "Robusta", I448="Exc", "Excelsa", I448="Ara", "Arabica", I448="Lib", "Liberica")</f>
        <v>Liberica</v>
      </c>
      <c r="O448" t="str" cm="1">
        <f t="array" ref="O448">_xlfn.IFS(J448="M", "Medium", J448="L", "Light", J448="D", "Dark")</f>
        <v>Medium</v>
      </c>
    </row>
    <row r="449" spans="1:15" x14ac:dyDescent="0.3">
      <c r="A449" s="2" t="s">
        <v>3010</v>
      </c>
      <c r="B449" s="5">
        <v>43908</v>
      </c>
      <c r="C449" s="2" t="s">
        <v>3011</v>
      </c>
      <c r="D449" t="s">
        <v>6146</v>
      </c>
      <c r="E449" s="2">
        <v>3</v>
      </c>
      <c r="F449" s="2" t="str">
        <f>_xlfn.XLOOKUP(C449, customers!$A:$A, customers!$B:$B, 0)</f>
        <v>Arleen Braidman</v>
      </c>
      <c r="G449" s="2" t="str">
        <f>IF(_xlfn.XLOOKUP(C449, customers!$A:$A, customers!$C:$C, "")="", "", _xlfn.XLOOKUP(C449, customers!$A:$A, customers!$C:$C, ""))</f>
        <v>abraidmancf@census.gov</v>
      </c>
      <c r="H449" s="2" t="str">
        <f>_xlfn.XLOOKUP(C449, customers!$A:$A, customers!$G:$G, 0)</f>
        <v>United States</v>
      </c>
      <c r="I449" t="str">
        <f>INDEX(products!$A:$G, MATCH(ORDERS!$D449, products!$A:$A, 0), MATCH(ORDERS!I$1, products!$A$1:$G$1, 0))</f>
        <v>Rob</v>
      </c>
      <c r="J449" t="str">
        <f>INDEX(products!$A:$G, MATCH(ORDERS!$D449, products!$A:$A, 0), MATCH(ORDERS!J$1, products!$A$1:$G$1, 0))</f>
        <v>M</v>
      </c>
      <c r="K449" s="6">
        <f>INDEX(products!$A:$G, MATCH(ORDERS!$D449, products!$A:$A, 0), MATCH(ORDERS!K$1, products!$A$1:$G$1, 0))</f>
        <v>0.5</v>
      </c>
      <c r="L449" s="8">
        <f>INDEX(products!$A:$G, MATCH(ORDERS!$D449, products!$A:$A, 0), MATCH(ORDERS!L$1, products!$A$1:$G$1, 0))</f>
        <v>5.97</v>
      </c>
      <c r="M449" s="8">
        <f t="shared" si="6"/>
        <v>17.91</v>
      </c>
      <c r="N449" t="str" cm="1">
        <f t="array" ref="N449">_xlfn.IFS(I449="Rob", "Robusta", I449="Exc", "Excelsa", I449="Ara", "Arabica", I449="Lib", "Liberica")</f>
        <v>Robusta</v>
      </c>
      <c r="O449" t="str" cm="1">
        <f t="array" ref="O449">_xlfn.IFS(J449="M", "Medium", J449="L", "Light", J449="D", "Dark")</f>
        <v>Medium</v>
      </c>
    </row>
    <row r="450" spans="1:15" x14ac:dyDescent="0.3">
      <c r="A450" s="2" t="s">
        <v>3015</v>
      </c>
      <c r="B450" s="5">
        <v>44718</v>
      </c>
      <c r="C450" s="2" t="s">
        <v>3016</v>
      </c>
      <c r="D450" t="s">
        <v>6173</v>
      </c>
      <c r="E450" s="2">
        <v>1</v>
      </c>
      <c r="F450" s="2" t="str">
        <f>_xlfn.XLOOKUP(C450, customers!$A:$A, customers!$B:$B, 0)</f>
        <v>Pru Durban</v>
      </c>
      <c r="G450" s="2" t="str">
        <f>IF(_xlfn.XLOOKUP(C450, customers!$A:$A, customers!$C:$C, "")="", "", _xlfn.XLOOKUP(C450, customers!$A:$A, customers!$C:$C, ""))</f>
        <v>pdurbancg@symantec.com</v>
      </c>
      <c r="H450" s="2" t="str">
        <f>_xlfn.XLOOKUP(C450, customers!$A:$A, customers!$G:$G, 0)</f>
        <v>Ireland</v>
      </c>
      <c r="I450" t="str">
        <f>INDEX(products!$A:$G, MATCH(ORDERS!$D450, products!$A:$A, 0), MATCH(ORDERS!I$1, products!$A$1:$G$1, 0))</f>
        <v>Rob</v>
      </c>
      <c r="J450" t="str">
        <f>INDEX(products!$A:$G, MATCH(ORDERS!$D450, products!$A:$A, 0), MATCH(ORDERS!J$1, products!$A$1:$G$1, 0))</f>
        <v>L</v>
      </c>
      <c r="K450" s="6">
        <f>INDEX(products!$A:$G, MATCH(ORDERS!$D450, products!$A:$A, 0), MATCH(ORDERS!K$1, products!$A$1:$G$1, 0))</f>
        <v>0.5</v>
      </c>
      <c r="L450" s="8">
        <f>INDEX(products!$A:$G, MATCH(ORDERS!$D450, products!$A:$A, 0), MATCH(ORDERS!L$1, products!$A$1:$G$1, 0))</f>
        <v>7.169999999999999</v>
      </c>
      <c r="M450" s="8">
        <f t="shared" si="6"/>
        <v>7.169999999999999</v>
      </c>
      <c r="N450" t="str" cm="1">
        <f t="array" ref="N450">_xlfn.IFS(I450="Rob", "Robusta", I450="Exc", "Excelsa", I450="Ara", "Arabica", I450="Lib", "Liberica")</f>
        <v>Robusta</v>
      </c>
      <c r="O450" t="str" cm="1">
        <f t="array" ref="O450">_xlfn.IFS(J450="M", "Medium", J450="L", "Light", J450="D", "Dark")</f>
        <v>Light</v>
      </c>
    </row>
    <row r="451" spans="1:15" x14ac:dyDescent="0.3">
      <c r="A451" s="2" t="s">
        <v>3021</v>
      </c>
      <c r="B451" s="5">
        <v>44336</v>
      </c>
      <c r="C451" s="2" t="s">
        <v>3022</v>
      </c>
      <c r="D451" t="s">
        <v>6163</v>
      </c>
      <c r="E451" s="2">
        <v>2</v>
      </c>
      <c r="F451" s="2" t="str">
        <f>_xlfn.XLOOKUP(C451, customers!$A:$A, customers!$B:$B, 0)</f>
        <v>Antone Harrold</v>
      </c>
      <c r="G451" s="2" t="str">
        <f>IF(_xlfn.XLOOKUP(C451, customers!$A:$A, customers!$C:$C, "")="", "", _xlfn.XLOOKUP(C451, customers!$A:$A, customers!$C:$C, ""))</f>
        <v>aharroldch@miibeian.gov.cn</v>
      </c>
      <c r="H451" s="2" t="str">
        <f>_xlfn.XLOOKUP(C451, customers!$A:$A, customers!$G:$G, 0)</f>
        <v>United States</v>
      </c>
      <c r="I451" t="str">
        <f>INDEX(products!$A:$G, MATCH(ORDERS!$D451, products!$A:$A, 0), MATCH(ORDERS!I$1, products!$A$1:$G$1, 0))</f>
        <v>Rob</v>
      </c>
      <c r="J451" t="str">
        <f>INDEX(products!$A:$G, MATCH(ORDERS!$D451, products!$A:$A, 0), MATCH(ORDERS!J$1, products!$A$1:$G$1, 0))</f>
        <v>D</v>
      </c>
      <c r="K451" s="6">
        <f>INDEX(products!$A:$G, MATCH(ORDERS!$D451, products!$A:$A, 0), MATCH(ORDERS!K$1, products!$A$1:$G$1, 0))</f>
        <v>0.2</v>
      </c>
      <c r="L451" s="8">
        <f>INDEX(products!$A:$G, MATCH(ORDERS!$D451, products!$A:$A, 0), MATCH(ORDERS!L$1, products!$A$1:$G$1, 0))</f>
        <v>2.6849999999999996</v>
      </c>
      <c r="M451" s="8">
        <f t="shared" ref="M451:M514" si="7">L451*E451</f>
        <v>5.3699999999999992</v>
      </c>
      <c r="N451" t="str" cm="1">
        <f t="array" ref="N451">_xlfn.IFS(I451="Rob", "Robusta", I451="Exc", "Excelsa", I451="Ara", "Arabica", I451="Lib", "Liberica")</f>
        <v>Robusta</v>
      </c>
      <c r="O451" t="str" cm="1">
        <f t="array" ref="O451">_xlfn.IFS(J451="M", "Medium", J451="L", "Light", J451="D", "Dark")</f>
        <v>Dark</v>
      </c>
    </row>
    <row r="452" spans="1:15" x14ac:dyDescent="0.3">
      <c r="A452" s="2" t="s">
        <v>3027</v>
      </c>
      <c r="B452" s="5">
        <v>44207</v>
      </c>
      <c r="C452" s="2" t="s">
        <v>3028</v>
      </c>
      <c r="D452" t="s">
        <v>6145</v>
      </c>
      <c r="E452" s="2">
        <v>5</v>
      </c>
      <c r="F452" s="2" t="str">
        <f>_xlfn.XLOOKUP(C452, customers!$A:$A, customers!$B:$B, 0)</f>
        <v>Sim Pamphilon</v>
      </c>
      <c r="G452" s="2" t="str">
        <f>IF(_xlfn.XLOOKUP(C452, customers!$A:$A, customers!$C:$C, "")="", "", _xlfn.XLOOKUP(C452, customers!$A:$A, customers!$C:$C, ""))</f>
        <v>spamphilonci@mlb.com</v>
      </c>
      <c r="H452" s="2" t="str">
        <f>_xlfn.XLOOKUP(C452, customers!$A:$A, customers!$G:$G, 0)</f>
        <v>Ireland</v>
      </c>
      <c r="I452" t="str">
        <f>INDEX(products!$A:$G, MATCH(ORDERS!$D452, products!$A:$A, 0), MATCH(ORDERS!I$1, products!$A$1:$G$1, 0))</f>
        <v>Lib</v>
      </c>
      <c r="J452" t="str">
        <f>INDEX(products!$A:$G, MATCH(ORDERS!$D452, products!$A:$A, 0), MATCH(ORDERS!J$1, products!$A$1:$G$1, 0))</f>
        <v>L</v>
      </c>
      <c r="K452" s="6">
        <f>INDEX(products!$A:$G, MATCH(ORDERS!$D452, products!$A:$A, 0), MATCH(ORDERS!K$1, products!$A$1:$G$1, 0))</f>
        <v>0.2</v>
      </c>
      <c r="L452" s="8">
        <f>INDEX(products!$A:$G, MATCH(ORDERS!$D452, products!$A:$A, 0), MATCH(ORDERS!L$1, products!$A$1:$G$1, 0))</f>
        <v>4.7549999999999999</v>
      </c>
      <c r="M452" s="8">
        <f t="shared" si="7"/>
        <v>23.774999999999999</v>
      </c>
      <c r="N452" t="str" cm="1">
        <f t="array" ref="N452">_xlfn.IFS(I452="Rob", "Robusta", I452="Exc", "Excelsa", I452="Ara", "Arabica", I452="Lib", "Liberica")</f>
        <v>Liberica</v>
      </c>
      <c r="O452" t="str" cm="1">
        <f t="array" ref="O452">_xlfn.IFS(J452="M", "Medium", J452="L", "Light", J452="D", "Dark")</f>
        <v>Light</v>
      </c>
    </row>
    <row r="453" spans="1:15" x14ac:dyDescent="0.3">
      <c r="A453" s="2" t="s">
        <v>3035</v>
      </c>
      <c r="B453" s="5">
        <v>43518</v>
      </c>
      <c r="C453" s="2" t="s">
        <v>3036</v>
      </c>
      <c r="D453" t="s">
        <v>6149</v>
      </c>
      <c r="E453" s="2">
        <v>2</v>
      </c>
      <c r="F453" s="2" t="str">
        <f>_xlfn.XLOOKUP(C453, customers!$A:$A, customers!$B:$B, 0)</f>
        <v>Mohandis Spurden</v>
      </c>
      <c r="G453" s="2" t="str">
        <f>IF(_xlfn.XLOOKUP(C453, customers!$A:$A, customers!$C:$C, "")="", "", _xlfn.XLOOKUP(C453, customers!$A:$A, customers!$C:$C, ""))</f>
        <v>mspurdencj@exblog.jp</v>
      </c>
      <c r="H453" s="2" t="str">
        <f>_xlfn.XLOOKUP(C453, customers!$A:$A, customers!$G:$G, 0)</f>
        <v>United States</v>
      </c>
      <c r="I453" t="str">
        <f>INDEX(products!$A:$G, MATCH(ORDERS!$D453, products!$A:$A, 0), MATCH(ORDERS!I$1, products!$A$1:$G$1, 0))</f>
        <v>Rob</v>
      </c>
      <c r="J453" t="str">
        <f>INDEX(products!$A:$G, MATCH(ORDERS!$D453, products!$A:$A, 0), MATCH(ORDERS!J$1, products!$A$1:$G$1, 0))</f>
        <v>D</v>
      </c>
      <c r="K453" s="6">
        <f>INDEX(products!$A:$G, MATCH(ORDERS!$D453, products!$A:$A, 0), MATCH(ORDERS!K$1, products!$A$1:$G$1, 0))</f>
        <v>2.5</v>
      </c>
      <c r="L453" s="8">
        <f>INDEX(products!$A:$G, MATCH(ORDERS!$D453, products!$A:$A, 0), MATCH(ORDERS!L$1, products!$A$1:$G$1, 0))</f>
        <v>20.584999999999997</v>
      </c>
      <c r="M453" s="8">
        <f t="shared" si="7"/>
        <v>41.169999999999995</v>
      </c>
      <c r="N453" t="str" cm="1">
        <f t="array" ref="N453">_xlfn.IFS(I453="Rob", "Robusta", I453="Exc", "Excelsa", I453="Ara", "Arabica", I453="Lib", "Liberica")</f>
        <v>Robusta</v>
      </c>
      <c r="O453" t="str" cm="1">
        <f t="array" ref="O453">_xlfn.IFS(J453="M", "Medium", J453="L", "Light", J453="D", "Dark")</f>
        <v>Dark</v>
      </c>
    </row>
    <row r="454" spans="1:15" x14ac:dyDescent="0.3">
      <c r="A454" s="2" t="s">
        <v>3041</v>
      </c>
      <c r="B454" s="5">
        <v>44524</v>
      </c>
      <c r="C454" s="2" t="s">
        <v>3042</v>
      </c>
      <c r="D454" t="s">
        <v>6167</v>
      </c>
      <c r="E454" s="2">
        <v>3</v>
      </c>
      <c r="F454" s="2" t="str">
        <f>_xlfn.XLOOKUP(C454, customers!$A:$A, customers!$B:$B, 0)</f>
        <v>Morgen Seson</v>
      </c>
      <c r="G454" s="2" t="str">
        <f>IF(_xlfn.XLOOKUP(C454, customers!$A:$A, customers!$C:$C, "")="", "", _xlfn.XLOOKUP(C454, customers!$A:$A, customers!$C:$C, ""))</f>
        <v>msesonck@census.gov</v>
      </c>
      <c r="H454" s="2" t="str">
        <f>_xlfn.XLOOKUP(C454, customers!$A:$A, customers!$G:$G, 0)</f>
        <v>United States</v>
      </c>
      <c r="I454" t="str">
        <f>INDEX(products!$A:$G, MATCH(ORDERS!$D454, products!$A:$A, 0), MATCH(ORDERS!I$1, products!$A$1:$G$1, 0))</f>
        <v>Ara</v>
      </c>
      <c r="J454" t="str">
        <f>INDEX(products!$A:$G, MATCH(ORDERS!$D454, products!$A:$A, 0), MATCH(ORDERS!J$1, products!$A$1:$G$1, 0))</f>
        <v>L</v>
      </c>
      <c r="K454" s="6">
        <f>INDEX(products!$A:$G, MATCH(ORDERS!$D454, products!$A:$A, 0), MATCH(ORDERS!K$1, products!$A$1:$G$1, 0))</f>
        <v>0.2</v>
      </c>
      <c r="L454" s="8">
        <f>INDEX(products!$A:$G, MATCH(ORDERS!$D454, products!$A:$A, 0), MATCH(ORDERS!L$1, products!$A$1:$G$1, 0))</f>
        <v>3.8849999999999998</v>
      </c>
      <c r="M454" s="8">
        <f t="shared" si="7"/>
        <v>11.654999999999999</v>
      </c>
      <c r="N454" t="str" cm="1">
        <f t="array" ref="N454">_xlfn.IFS(I454="Rob", "Robusta", I454="Exc", "Excelsa", I454="Ara", "Arabica", I454="Lib", "Liberica")</f>
        <v>Arabica</v>
      </c>
      <c r="O454" t="str" cm="1">
        <f t="array" ref="O454">_xlfn.IFS(J454="M", "Medium", J454="L", "Light", J454="D", "Dark")</f>
        <v>Light</v>
      </c>
    </row>
    <row r="455" spans="1:15" x14ac:dyDescent="0.3">
      <c r="A455" s="2" t="s">
        <v>3047</v>
      </c>
      <c r="B455" s="5">
        <v>44579</v>
      </c>
      <c r="C455" s="2" t="s">
        <v>3048</v>
      </c>
      <c r="D455" t="s">
        <v>6161</v>
      </c>
      <c r="E455" s="2">
        <v>4</v>
      </c>
      <c r="F455" s="2" t="str">
        <f>_xlfn.XLOOKUP(C455, customers!$A:$A, customers!$B:$B, 0)</f>
        <v>Nalani Pirrone</v>
      </c>
      <c r="G455" s="2" t="str">
        <f>IF(_xlfn.XLOOKUP(C455, customers!$A:$A, customers!$C:$C, "")="", "", _xlfn.XLOOKUP(C455, customers!$A:$A, customers!$C:$C, ""))</f>
        <v>npirronecl@weibo.com</v>
      </c>
      <c r="H455" s="2" t="str">
        <f>_xlfn.XLOOKUP(C455, customers!$A:$A, customers!$G:$G, 0)</f>
        <v>United States</v>
      </c>
      <c r="I455" t="str">
        <f>INDEX(products!$A:$G, MATCH(ORDERS!$D455, products!$A:$A, 0), MATCH(ORDERS!I$1, products!$A$1:$G$1, 0))</f>
        <v>Lib</v>
      </c>
      <c r="J455" t="str">
        <f>INDEX(products!$A:$G, MATCH(ORDERS!$D455, products!$A:$A, 0), MATCH(ORDERS!J$1, products!$A$1:$G$1, 0))</f>
        <v>L</v>
      </c>
      <c r="K455" s="6">
        <f>INDEX(products!$A:$G, MATCH(ORDERS!$D455, products!$A:$A, 0), MATCH(ORDERS!K$1, products!$A$1:$G$1, 0))</f>
        <v>0.5</v>
      </c>
      <c r="L455" s="8">
        <f>INDEX(products!$A:$G, MATCH(ORDERS!$D455, products!$A:$A, 0), MATCH(ORDERS!L$1, products!$A$1:$G$1, 0))</f>
        <v>9.51</v>
      </c>
      <c r="M455" s="8">
        <f t="shared" si="7"/>
        <v>38.04</v>
      </c>
      <c r="N455" t="str" cm="1">
        <f t="array" ref="N455">_xlfn.IFS(I455="Rob", "Robusta", I455="Exc", "Excelsa", I455="Ara", "Arabica", I455="Lib", "Liberica")</f>
        <v>Liberica</v>
      </c>
      <c r="O455" t="str" cm="1">
        <f t="array" ref="O455">_xlfn.IFS(J455="M", "Medium", J455="L", "Light", J455="D", "Dark")</f>
        <v>Light</v>
      </c>
    </row>
    <row r="456" spans="1:15" x14ac:dyDescent="0.3">
      <c r="A456" s="2" t="s">
        <v>3053</v>
      </c>
      <c r="B456" s="5">
        <v>44421</v>
      </c>
      <c r="C456" s="2" t="s">
        <v>3054</v>
      </c>
      <c r="D456" t="s">
        <v>6149</v>
      </c>
      <c r="E456" s="2">
        <v>4</v>
      </c>
      <c r="F456" s="2" t="str">
        <f>_xlfn.XLOOKUP(C456, customers!$A:$A, customers!$B:$B, 0)</f>
        <v>Reube Cawley</v>
      </c>
      <c r="G456" s="2" t="str">
        <f>IF(_xlfn.XLOOKUP(C456, customers!$A:$A, customers!$C:$C, "")="", "", _xlfn.XLOOKUP(C456, customers!$A:$A, customers!$C:$C, ""))</f>
        <v>rcawleycm@yellowbook.com</v>
      </c>
      <c r="H456" s="2" t="str">
        <f>_xlfn.XLOOKUP(C456, customers!$A:$A, customers!$G:$G, 0)</f>
        <v>Ireland</v>
      </c>
      <c r="I456" t="str">
        <f>INDEX(products!$A:$G, MATCH(ORDERS!$D456, products!$A:$A, 0), MATCH(ORDERS!I$1, products!$A$1:$G$1, 0))</f>
        <v>Rob</v>
      </c>
      <c r="J456" t="str">
        <f>INDEX(products!$A:$G, MATCH(ORDERS!$D456, products!$A:$A, 0), MATCH(ORDERS!J$1, products!$A$1:$G$1, 0))</f>
        <v>D</v>
      </c>
      <c r="K456" s="6">
        <f>INDEX(products!$A:$G, MATCH(ORDERS!$D456, products!$A:$A, 0), MATCH(ORDERS!K$1, products!$A$1:$G$1, 0))</f>
        <v>2.5</v>
      </c>
      <c r="L456" s="8">
        <f>INDEX(products!$A:$G, MATCH(ORDERS!$D456, products!$A:$A, 0), MATCH(ORDERS!L$1, products!$A$1:$G$1, 0))</f>
        <v>20.584999999999997</v>
      </c>
      <c r="M456" s="8">
        <f t="shared" si="7"/>
        <v>82.339999999999989</v>
      </c>
      <c r="N456" t="str" cm="1">
        <f t="array" ref="N456">_xlfn.IFS(I456="Rob", "Robusta", I456="Exc", "Excelsa", I456="Ara", "Arabica", I456="Lib", "Liberica")</f>
        <v>Robusta</v>
      </c>
      <c r="O456" t="str" cm="1">
        <f t="array" ref="O456">_xlfn.IFS(J456="M", "Medium", J456="L", "Light", J456="D", "Dark")</f>
        <v>Dark</v>
      </c>
    </row>
    <row r="457" spans="1:15" x14ac:dyDescent="0.3">
      <c r="A457" s="2" t="s">
        <v>3058</v>
      </c>
      <c r="B457" s="5">
        <v>43841</v>
      </c>
      <c r="C457" s="2" t="s">
        <v>3059</v>
      </c>
      <c r="D457" t="s">
        <v>6145</v>
      </c>
      <c r="E457" s="2">
        <v>2</v>
      </c>
      <c r="F457" s="2" t="str">
        <f>_xlfn.XLOOKUP(C457, customers!$A:$A, customers!$B:$B, 0)</f>
        <v>Stan Barribal</v>
      </c>
      <c r="G457" s="2" t="str">
        <f>IF(_xlfn.XLOOKUP(C457, customers!$A:$A, customers!$C:$C, "")="", "", _xlfn.XLOOKUP(C457, customers!$A:$A, customers!$C:$C, ""))</f>
        <v>sbarribalcn@microsoft.com</v>
      </c>
      <c r="H457" s="2" t="str">
        <f>_xlfn.XLOOKUP(C457, customers!$A:$A, customers!$G:$G, 0)</f>
        <v>Ireland</v>
      </c>
      <c r="I457" t="str">
        <f>INDEX(products!$A:$G, MATCH(ORDERS!$D457, products!$A:$A, 0), MATCH(ORDERS!I$1, products!$A$1:$G$1, 0))</f>
        <v>Lib</v>
      </c>
      <c r="J457" t="str">
        <f>INDEX(products!$A:$G, MATCH(ORDERS!$D457, products!$A:$A, 0), MATCH(ORDERS!J$1, products!$A$1:$G$1, 0))</f>
        <v>L</v>
      </c>
      <c r="K457" s="6">
        <f>INDEX(products!$A:$G, MATCH(ORDERS!$D457, products!$A:$A, 0), MATCH(ORDERS!K$1, products!$A$1:$G$1, 0))</f>
        <v>0.2</v>
      </c>
      <c r="L457" s="8">
        <f>INDEX(products!$A:$G, MATCH(ORDERS!$D457, products!$A:$A, 0), MATCH(ORDERS!L$1, products!$A$1:$G$1, 0))</f>
        <v>4.7549999999999999</v>
      </c>
      <c r="M457" s="8">
        <f t="shared" si="7"/>
        <v>9.51</v>
      </c>
      <c r="N457" t="str" cm="1">
        <f t="array" ref="N457">_xlfn.IFS(I457="Rob", "Robusta", I457="Exc", "Excelsa", I457="Ara", "Arabica", I457="Lib", "Liberica")</f>
        <v>Liberica</v>
      </c>
      <c r="O457" t="str" cm="1">
        <f t="array" ref="O457">_xlfn.IFS(J457="M", "Medium", J457="L", "Light", J457="D", "Dark")</f>
        <v>Light</v>
      </c>
    </row>
    <row r="458" spans="1:15" x14ac:dyDescent="0.3">
      <c r="A458" s="2" t="s">
        <v>3064</v>
      </c>
      <c r="B458" s="5">
        <v>44017</v>
      </c>
      <c r="C458" s="2" t="s">
        <v>3065</v>
      </c>
      <c r="D458" t="s">
        <v>6149</v>
      </c>
      <c r="E458" s="2">
        <v>2</v>
      </c>
      <c r="F458" s="2" t="str">
        <f>_xlfn.XLOOKUP(C458, customers!$A:$A, customers!$B:$B, 0)</f>
        <v>Agnes Adamides</v>
      </c>
      <c r="G458" s="2" t="str">
        <f>IF(_xlfn.XLOOKUP(C458, customers!$A:$A, customers!$C:$C, "")="", "", _xlfn.XLOOKUP(C458, customers!$A:$A, customers!$C:$C, ""))</f>
        <v>aadamidesco@bizjournals.com</v>
      </c>
      <c r="H458" s="2" t="str">
        <f>_xlfn.XLOOKUP(C458, customers!$A:$A, customers!$G:$G, 0)</f>
        <v>United Kingdom</v>
      </c>
      <c r="I458" t="str">
        <f>INDEX(products!$A:$G, MATCH(ORDERS!$D458, products!$A:$A, 0), MATCH(ORDERS!I$1, products!$A$1:$G$1, 0))</f>
        <v>Rob</v>
      </c>
      <c r="J458" t="str">
        <f>INDEX(products!$A:$G, MATCH(ORDERS!$D458, products!$A:$A, 0), MATCH(ORDERS!J$1, products!$A$1:$G$1, 0))</f>
        <v>D</v>
      </c>
      <c r="K458" s="6">
        <f>INDEX(products!$A:$G, MATCH(ORDERS!$D458, products!$A:$A, 0), MATCH(ORDERS!K$1, products!$A$1:$G$1, 0))</f>
        <v>2.5</v>
      </c>
      <c r="L458" s="8">
        <f>INDEX(products!$A:$G, MATCH(ORDERS!$D458, products!$A:$A, 0), MATCH(ORDERS!L$1, products!$A$1:$G$1, 0))</f>
        <v>20.584999999999997</v>
      </c>
      <c r="M458" s="8">
        <f t="shared" si="7"/>
        <v>41.169999999999995</v>
      </c>
      <c r="N458" t="str" cm="1">
        <f t="array" ref="N458">_xlfn.IFS(I458="Rob", "Robusta", I458="Exc", "Excelsa", I458="Ara", "Arabica", I458="Lib", "Liberica")</f>
        <v>Robusta</v>
      </c>
      <c r="O458" t="str" cm="1">
        <f t="array" ref="O458">_xlfn.IFS(J458="M", "Medium", J458="L", "Light", J458="D", "Dark")</f>
        <v>Dark</v>
      </c>
    </row>
    <row r="459" spans="1:15" x14ac:dyDescent="0.3">
      <c r="A459" s="2" t="s">
        <v>3070</v>
      </c>
      <c r="B459" s="5">
        <v>43671</v>
      </c>
      <c r="C459" s="2" t="s">
        <v>3071</v>
      </c>
      <c r="D459" t="s">
        <v>6161</v>
      </c>
      <c r="E459" s="2">
        <v>5</v>
      </c>
      <c r="F459" s="2" t="str">
        <f>_xlfn.XLOOKUP(C459, customers!$A:$A, customers!$B:$B, 0)</f>
        <v>Carmelita Thowes</v>
      </c>
      <c r="G459" s="2" t="str">
        <f>IF(_xlfn.XLOOKUP(C459, customers!$A:$A, customers!$C:$C, "")="", "", _xlfn.XLOOKUP(C459, customers!$A:$A, customers!$C:$C, ""))</f>
        <v>cthowescp@craigslist.org</v>
      </c>
      <c r="H459" s="2" t="str">
        <f>_xlfn.XLOOKUP(C459, customers!$A:$A, customers!$G:$G, 0)</f>
        <v>United States</v>
      </c>
      <c r="I459" t="str">
        <f>INDEX(products!$A:$G, MATCH(ORDERS!$D459, products!$A:$A, 0), MATCH(ORDERS!I$1, products!$A$1:$G$1, 0))</f>
        <v>Lib</v>
      </c>
      <c r="J459" t="str">
        <f>INDEX(products!$A:$G, MATCH(ORDERS!$D459, products!$A:$A, 0), MATCH(ORDERS!J$1, products!$A$1:$G$1, 0))</f>
        <v>L</v>
      </c>
      <c r="K459" s="6">
        <f>INDEX(products!$A:$G, MATCH(ORDERS!$D459, products!$A:$A, 0), MATCH(ORDERS!K$1, products!$A$1:$G$1, 0))</f>
        <v>0.5</v>
      </c>
      <c r="L459" s="8">
        <f>INDEX(products!$A:$G, MATCH(ORDERS!$D459, products!$A:$A, 0), MATCH(ORDERS!L$1, products!$A$1:$G$1, 0))</f>
        <v>9.51</v>
      </c>
      <c r="M459" s="8">
        <f t="shared" si="7"/>
        <v>47.55</v>
      </c>
      <c r="N459" t="str" cm="1">
        <f t="array" ref="N459">_xlfn.IFS(I459="Rob", "Robusta", I459="Exc", "Excelsa", I459="Ara", "Arabica", I459="Lib", "Liberica")</f>
        <v>Liberica</v>
      </c>
      <c r="O459" t="str" cm="1">
        <f t="array" ref="O459">_xlfn.IFS(J459="M", "Medium", J459="L", "Light", J459="D", "Dark")</f>
        <v>Light</v>
      </c>
    </row>
    <row r="460" spans="1:15" x14ac:dyDescent="0.3">
      <c r="A460" s="2" t="s">
        <v>3076</v>
      </c>
      <c r="B460" s="5">
        <v>44707</v>
      </c>
      <c r="C460" s="2" t="s">
        <v>3077</v>
      </c>
      <c r="D460" t="s">
        <v>6155</v>
      </c>
      <c r="E460" s="2">
        <v>4</v>
      </c>
      <c r="F460" s="2" t="str">
        <f>_xlfn.XLOOKUP(C460, customers!$A:$A, customers!$B:$B, 0)</f>
        <v>Rodolfo Willoway</v>
      </c>
      <c r="G460" s="2" t="str">
        <f>IF(_xlfn.XLOOKUP(C460, customers!$A:$A, customers!$C:$C, "")="", "", _xlfn.XLOOKUP(C460, customers!$A:$A, customers!$C:$C, ""))</f>
        <v>rwillowaycq@admin.ch</v>
      </c>
      <c r="H460" s="2" t="str">
        <f>_xlfn.XLOOKUP(C460, customers!$A:$A, customers!$G:$G, 0)</f>
        <v>United States</v>
      </c>
      <c r="I460" t="str">
        <f>INDEX(products!$A:$G, MATCH(ORDERS!$D460, products!$A:$A, 0), MATCH(ORDERS!I$1, products!$A$1:$G$1, 0))</f>
        <v>Ara</v>
      </c>
      <c r="J460" t="str">
        <f>INDEX(products!$A:$G, MATCH(ORDERS!$D460, products!$A:$A, 0), MATCH(ORDERS!J$1, products!$A$1:$G$1, 0))</f>
        <v>M</v>
      </c>
      <c r="K460" s="6">
        <f>INDEX(products!$A:$G, MATCH(ORDERS!$D460, products!$A:$A, 0), MATCH(ORDERS!K$1, products!$A$1:$G$1, 0))</f>
        <v>1</v>
      </c>
      <c r="L460" s="8">
        <f>INDEX(products!$A:$G, MATCH(ORDERS!$D460, products!$A:$A, 0), MATCH(ORDERS!L$1, products!$A$1:$G$1, 0))</f>
        <v>11.25</v>
      </c>
      <c r="M460" s="8">
        <f t="shared" si="7"/>
        <v>45</v>
      </c>
      <c r="N460" t="str" cm="1">
        <f t="array" ref="N460">_xlfn.IFS(I460="Rob", "Robusta", I460="Exc", "Excelsa", I460="Ara", "Arabica", I460="Lib", "Liberica")</f>
        <v>Arabica</v>
      </c>
      <c r="O460" t="str" cm="1">
        <f t="array" ref="O460">_xlfn.IFS(J460="M", "Medium", J460="L", "Light", J460="D", "Dark")</f>
        <v>Medium</v>
      </c>
    </row>
    <row r="461" spans="1:15" x14ac:dyDescent="0.3">
      <c r="A461" s="2" t="s">
        <v>3082</v>
      </c>
      <c r="B461" s="5">
        <v>43840</v>
      </c>
      <c r="C461" s="2" t="s">
        <v>3083</v>
      </c>
      <c r="D461" t="s">
        <v>6145</v>
      </c>
      <c r="E461" s="2">
        <v>5</v>
      </c>
      <c r="F461" s="2" t="str">
        <f>_xlfn.XLOOKUP(C461, customers!$A:$A, customers!$B:$B, 0)</f>
        <v>Alvis Elwin</v>
      </c>
      <c r="G461" s="2" t="str">
        <f>IF(_xlfn.XLOOKUP(C461, customers!$A:$A, customers!$C:$C, "")="", "", _xlfn.XLOOKUP(C461, customers!$A:$A, customers!$C:$C, ""))</f>
        <v>aelwincr@privacy.gov.au</v>
      </c>
      <c r="H461" s="2" t="str">
        <f>_xlfn.XLOOKUP(C461, customers!$A:$A, customers!$G:$G, 0)</f>
        <v>United States</v>
      </c>
      <c r="I461" t="str">
        <f>INDEX(products!$A:$G, MATCH(ORDERS!$D461, products!$A:$A, 0), MATCH(ORDERS!I$1, products!$A$1:$G$1, 0))</f>
        <v>Lib</v>
      </c>
      <c r="J461" t="str">
        <f>INDEX(products!$A:$G, MATCH(ORDERS!$D461, products!$A:$A, 0), MATCH(ORDERS!J$1, products!$A$1:$G$1, 0))</f>
        <v>L</v>
      </c>
      <c r="K461" s="6">
        <f>INDEX(products!$A:$G, MATCH(ORDERS!$D461, products!$A:$A, 0), MATCH(ORDERS!K$1, products!$A$1:$G$1, 0))</f>
        <v>0.2</v>
      </c>
      <c r="L461" s="8">
        <f>INDEX(products!$A:$G, MATCH(ORDERS!$D461, products!$A:$A, 0), MATCH(ORDERS!L$1, products!$A$1:$G$1, 0))</f>
        <v>4.7549999999999999</v>
      </c>
      <c r="M461" s="8">
        <f t="shared" si="7"/>
        <v>23.774999999999999</v>
      </c>
      <c r="N461" t="str" cm="1">
        <f t="array" ref="N461">_xlfn.IFS(I461="Rob", "Robusta", I461="Exc", "Excelsa", I461="Ara", "Arabica", I461="Lib", "Liberica")</f>
        <v>Liberica</v>
      </c>
      <c r="O461" t="str" cm="1">
        <f t="array" ref="O461">_xlfn.IFS(J461="M", "Medium", J461="L", "Light", J461="D", "Dark")</f>
        <v>Light</v>
      </c>
    </row>
    <row r="462" spans="1:15" x14ac:dyDescent="0.3">
      <c r="A462" s="2" t="s">
        <v>3088</v>
      </c>
      <c r="B462" s="5">
        <v>43602</v>
      </c>
      <c r="C462" s="2" t="s">
        <v>3089</v>
      </c>
      <c r="D462" t="s">
        <v>6172</v>
      </c>
      <c r="E462" s="2">
        <v>3</v>
      </c>
      <c r="F462" s="2" t="str">
        <f>_xlfn.XLOOKUP(C462, customers!$A:$A, customers!$B:$B, 0)</f>
        <v>Araldo Bilbrook</v>
      </c>
      <c r="G462" s="2" t="str">
        <f>IF(_xlfn.XLOOKUP(C462, customers!$A:$A, customers!$C:$C, "")="", "", _xlfn.XLOOKUP(C462, customers!$A:$A, customers!$C:$C, ""))</f>
        <v>abilbrookcs@booking.com</v>
      </c>
      <c r="H462" s="2" t="str">
        <f>_xlfn.XLOOKUP(C462, customers!$A:$A, customers!$G:$G, 0)</f>
        <v>Ireland</v>
      </c>
      <c r="I462" t="str">
        <f>INDEX(products!$A:$G, MATCH(ORDERS!$D462, products!$A:$A, 0), MATCH(ORDERS!I$1, products!$A$1:$G$1, 0))</f>
        <v>Rob</v>
      </c>
      <c r="J462" t="str">
        <f>INDEX(products!$A:$G, MATCH(ORDERS!$D462, products!$A:$A, 0), MATCH(ORDERS!J$1, products!$A$1:$G$1, 0))</f>
        <v>D</v>
      </c>
      <c r="K462" s="6">
        <f>INDEX(products!$A:$G, MATCH(ORDERS!$D462, products!$A:$A, 0), MATCH(ORDERS!K$1, products!$A$1:$G$1, 0))</f>
        <v>0.5</v>
      </c>
      <c r="L462" s="8">
        <f>INDEX(products!$A:$G, MATCH(ORDERS!$D462, products!$A:$A, 0), MATCH(ORDERS!L$1, products!$A$1:$G$1, 0))</f>
        <v>5.3699999999999992</v>
      </c>
      <c r="M462" s="8">
        <f t="shared" si="7"/>
        <v>16.11</v>
      </c>
      <c r="N462" t="str" cm="1">
        <f t="array" ref="N462">_xlfn.IFS(I462="Rob", "Robusta", I462="Exc", "Excelsa", I462="Ara", "Arabica", I462="Lib", "Liberica")</f>
        <v>Robusta</v>
      </c>
      <c r="O462" t="str" cm="1">
        <f t="array" ref="O462">_xlfn.IFS(J462="M", "Medium", J462="L", "Light", J462="D", "Dark")</f>
        <v>Dark</v>
      </c>
    </row>
    <row r="463" spans="1:15" x14ac:dyDescent="0.3">
      <c r="A463" s="2" t="s">
        <v>3094</v>
      </c>
      <c r="B463" s="5">
        <v>44036</v>
      </c>
      <c r="C463" s="2" t="s">
        <v>3095</v>
      </c>
      <c r="D463" t="s">
        <v>6163</v>
      </c>
      <c r="E463" s="2">
        <v>4</v>
      </c>
      <c r="F463" s="2" t="str">
        <f>_xlfn.XLOOKUP(C463, customers!$A:$A, customers!$B:$B, 0)</f>
        <v>Ransell McKall</v>
      </c>
      <c r="G463" s="2" t="str">
        <f>IF(_xlfn.XLOOKUP(C463, customers!$A:$A, customers!$C:$C, "")="", "", _xlfn.XLOOKUP(C463, customers!$A:$A, customers!$C:$C, ""))</f>
        <v>rmckallct@sakura.ne.jp</v>
      </c>
      <c r="H463" s="2" t="str">
        <f>_xlfn.XLOOKUP(C463, customers!$A:$A, customers!$G:$G, 0)</f>
        <v>United Kingdom</v>
      </c>
      <c r="I463" t="str">
        <f>INDEX(products!$A:$G, MATCH(ORDERS!$D463, products!$A:$A, 0), MATCH(ORDERS!I$1, products!$A$1:$G$1, 0))</f>
        <v>Rob</v>
      </c>
      <c r="J463" t="str">
        <f>INDEX(products!$A:$G, MATCH(ORDERS!$D463, products!$A:$A, 0), MATCH(ORDERS!J$1, products!$A$1:$G$1, 0))</f>
        <v>D</v>
      </c>
      <c r="K463" s="6">
        <f>INDEX(products!$A:$G, MATCH(ORDERS!$D463, products!$A:$A, 0), MATCH(ORDERS!K$1, products!$A$1:$G$1, 0))</f>
        <v>0.2</v>
      </c>
      <c r="L463" s="8">
        <f>INDEX(products!$A:$G, MATCH(ORDERS!$D463, products!$A:$A, 0), MATCH(ORDERS!L$1, products!$A$1:$G$1, 0))</f>
        <v>2.6849999999999996</v>
      </c>
      <c r="M463" s="8">
        <f t="shared" si="7"/>
        <v>10.739999999999998</v>
      </c>
      <c r="N463" t="str" cm="1">
        <f t="array" ref="N463">_xlfn.IFS(I463="Rob", "Robusta", I463="Exc", "Excelsa", I463="Ara", "Arabica", I463="Lib", "Liberica")</f>
        <v>Robusta</v>
      </c>
      <c r="O463" t="str" cm="1">
        <f t="array" ref="O463">_xlfn.IFS(J463="M", "Medium", J463="L", "Light", J463="D", "Dark")</f>
        <v>Dark</v>
      </c>
    </row>
    <row r="464" spans="1:15" x14ac:dyDescent="0.3">
      <c r="A464" s="2" t="s">
        <v>3100</v>
      </c>
      <c r="B464" s="5">
        <v>44124</v>
      </c>
      <c r="C464" s="2" t="s">
        <v>3101</v>
      </c>
      <c r="D464" t="s">
        <v>6147</v>
      </c>
      <c r="E464" s="2">
        <v>5</v>
      </c>
      <c r="F464" s="2" t="str">
        <f>_xlfn.XLOOKUP(C464, customers!$A:$A, customers!$B:$B, 0)</f>
        <v>Borg Daile</v>
      </c>
      <c r="G464" s="2" t="str">
        <f>IF(_xlfn.XLOOKUP(C464, customers!$A:$A, customers!$C:$C, "")="", "", _xlfn.XLOOKUP(C464, customers!$A:$A, customers!$C:$C, ""))</f>
        <v>bdailecu@vistaprint.com</v>
      </c>
      <c r="H464" s="2" t="str">
        <f>_xlfn.XLOOKUP(C464, customers!$A:$A, customers!$G:$G, 0)</f>
        <v>United States</v>
      </c>
      <c r="I464" t="str">
        <f>INDEX(products!$A:$G, MATCH(ORDERS!$D464, products!$A:$A, 0), MATCH(ORDERS!I$1, products!$A$1:$G$1, 0))</f>
        <v>Ara</v>
      </c>
      <c r="J464" t="str">
        <f>INDEX(products!$A:$G, MATCH(ORDERS!$D464, products!$A:$A, 0), MATCH(ORDERS!J$1, products!$A$1:$G$1, 0))</f>
        <v>D</v>
      </c>
      <c r="K464" s="6">
        <f>INDEX(products!$A:$G, MATCH(ORDERS!$D464, products!$A:$A, 0), MATCH(ORDERS!K$1, products!$A$1:$G$1, 0))</f>
        <v>1</v>
      </c>
      <c r="L464" s="8">
        <f>INDEX(products!$A:$G, MATCH(ORDERS!$D464, products!$A:$A, 0), MATCH(ORDERS!L$1, products!$A$1:$G$1, 0))</f>
        <v>9.9499999999999993</v>
      </c>
      <c r="M464" s="8">
        <f t="shared" si="7"/>
        <v>49.75</v>
      </c>
      <c r="N464" t="str" cm="1">
        <f t="array" ref="N464">_xlfn.IFS(I464="Rob", "Robusta", I464="Exc", "Excelsa", I464="Ara", "Arabica", I464="Lib", "Liberica")</f>
        <v>Arabica</v>
      </c>
      <c r="O464" t="str" cm="1">
        <f t="array" ref="O464">_xlfn.IFS(J464="M", "Medium", J464="L", "Light", J464="D", "Dark")</f>
        <v>Dark</v>
      </c>
    </row>
    <row r="465" spans="1:15" x14ac:dyDescent="0.3">
      <c r="A465" s="2" t="s">
        <v>3106</v>
      </c>
      <c r="B465" s="5">
        <v>43730</v>
      </c>
      <c r="C465" s="2" t="s">
        <v>3107</v>
      </c>
      <c r="D465" t="s">
        <v>6141</v>
      </c>
      <c r="E465" s="2">
        <v>2</v>
      </c>
      <c r="F465" s="2" t="str">
        <f>_xlfn.XLOOKUP(C465, customers!$A:$A, customers!$B:$B, 0)</f>
        <v>Adolphe Treherne</v>
      </c>
      <c r="G465" s="2" t="str">
        <f>IF(_xlfn.XLOOKUP(C465, customers!$A:$A, customers!$C:$C, "")="", "", _xlfn.XLOOKUP(C465, customers!$A:$A, customers!$C:$C, ""))</f>
        <v>atrehernecv@state.tx.us</v>
      </c>
      <c r="H465" s="2" t="str">
        <f>_xlfn.XLOOKUP(C465, customers!$A:$A, customers!$G:$G, 0)</f>
        <v>Ireland</v>
      </c>
      <c r="I465" t="str">
        <f>INDEX(products!$A:$G, MATCH(ORDERS!$D465, products!$A:$A, 0), MATCH(ORDERS!I$1, products!$A$1:$G$1, 0))</f>
        <v>Exc</v>
      </c>
      <c r="J465" t="str">
        <f>INDEX(products!$A:$G, MATCH(ORDERS!$D465, products!$A:$A, 0), MATCH(ORDERS!J$1, products!$A$1:$G$1, 0))</f>
        <v>M</v>
      </c>
      <c r="K465" s="6">
        <f>INDEX(products!$A:$G, MATCH(ORDERS!$D465, products!$A:$A, 0), MATCH(ORDERS!K$1, products!$A$1:$G$1, 0))</f>
        <v>1</v>
      </c>
      <c r="L465" s="8">
        <f>INDEX(products!$A:$G, MATCH(ORDERS!$D465, products!$A:$A, 0), MATCH(ORDERS!L$1, products!$A$1:$G$1, 0))</f>
        <v>13.75</v>
      </c>
      <c r="M465" s="8">
        <f t="shared" si="7"/>
        <v>27.5</v>
      </c>
      <c r="N465" t="str" cm="1">
        <f t="array" ref="N465">_xlfn.IFS(I465="Rob", "Robusta", I465="Exc", "Excelsa", I465="Ara", "Arabica", I465="Lib", "Liberica")</f>
        <v>Excelsa</v>
      </c>
      <c r="O465" t="str" cm="1">
        <f t="array" ref="O465">_xlfn.IFS(J465="M", "Medium", J465="L", "Light", J465="D", "Dark")</f>
        <v>Medium</v>
      </c>
    </row>
    <row r="466" spans="1:15" x14ac:dyDescent="0.3">
      <c r="A466" s="2" t="s">
        <v>3112</v>
      </c>
      <c r="B466" s="5">
        <v>43989</v>
      </c>
      <c r="C466" s="2" t="s">
        <v>3113</v>
      </c>
      <c r="D466" t="s">
        <v>6165</v>
      </c>
      <c r="E466" s="2">
        <v>4</v>
      </c>
      <c r="F466" s="2" t="str">
        <f>_xlfn.XLOOKUP(C466, customers!$A:$A, customers!$B:$B, 0)</f>
        <v>Annetta Brentnall</v>
      </c>
      <c r="G466" s="2" t="str">
        <f>IF(_xlfn.XLOOKUP(C466, customers!$A:$A, customers!$C:$C, "")="", "", _xlfn.XLOOKUP(C466, customers!$A:$A, customers!$C:$C, ""))</f>
        <v>abrentnallcw@biglobe.ne.jp</v>
      </c>
      <c r="H466" s="2" t="str">
        <f>_xlfn.XLOOKUP(C466, customers!$A:$A, customers!$G:$G, 0)</f>
        <v>United Kingdom</v>
      </c>
      <c r="I466" t="str">
        <f>INDEX(products!$A:$G, MATCH(ORDERS!$D466, products!$A:$A, 0), MATCH(ORDERS!I$1, products!$A$1:$G$1, 0))</f>
        <v>Lib</v>
      </c>
      <c r="J466" t="str">
        <f>INDEX(products!$A:$G, MATCH(ORDERS!$D466, products!$A:$A, 0), MATCH(ORDERS!J$1, products!$A$1:$G$1, 0))</f>
        <v>D</v>
      </c>
      <c r="K466" s="6">
        <f>INDEX(products!$A:$G, MATCH(ORDERS!$D466, products!$A:$A, 0), MATCH(ORDERS!K$1, products!$A$1:$G$1, 0))</f>
        <v>2.5</v>
      </c>
      <c r="L466" s="8">
        <f>INDEX(products!$A:$G, MATCH(ORDERS!$D466, products!$A:$A, 0), MATCH(ORDERS!L$1, products!$A$1:$G$1, 0))</f>
        <v>29.784999999999997</v>
      </c>
      <c r="M466" s="8">
        <f t="shared" si="7"/>
        <v>119.13999999999999</v>
      </c>
      <c r="N466" t="str" cm="1">
        <f t="array" ref="N466">_xlfn.IFS(I466="Rob", "Robusta", I466="Exc", "Excelsa", I466="Ara", "Arabica", I466="Lib", "Liberica")</f>
        <v>Liberica</v>
      </c>
      <c r="O466" t="str" cm="1">
        <f t="array" ref="O466">_xlfn.IFS(J466="M", "Medium", J466="L", "Light", J466="D", "Dark")</f>
        <v>Dark</v>
      </c>
    </row>
    <row r="467" spans="1:15" x14ac:dyDescent="0.3">
      <c r="A467" s="2" t="s">
        <v>3118</v>
      </c>
      <c r="B467" s="5">
        <v>43814</v>
      </c>
      <c r="C467" s="2" t="s">
        <v>3119</v>
      </c>
      <c r="D467" t="s">
        <v>6149</v>
      </c>
      <c r="E467" s="2">
        <v>1</v>
      </c>
      <c r="F467" s="2" t="str">
        <f>_xlfn.XLOOKUP(C467, customers!$A:$A, customers!$B:$B, 0)</f>
        <v>Dick Drinkall</v>
      </c>
      <c r="G467" s="2" t="str">
        <f>IF(_xlfn.XLOOKUP(C467, customers!$A:$A, customers!$C:$C, "")="", "", _xlfn.XLOOKUP(C467, customers!$A:$A, customers!$C:$C, ""))</f>
        <v>ddrinkallcx@psu.edu</v>
      </c>
      <c r="H467" s="2" t="str">
        <f>_xlfn.XLOOKUP(C467, customers!$A:$A, customers!$G:$G, 0)</f>
        <v>United States</v>
      </c>
      <c r="I467" t="str">
        <f>INDEX(products!$A:$G, MATCH(ORDERS!$D467, products!$A:$A, 0), MATCH(ORDERS!I$1, products!$A$1:$G$1, 0))</f>
        <v>Rob</v>
      </c>
      <c r="J467" t="str">
        <f>INDEX(products!$A:$G, MATCH(ORDERS!$D467, products!$A:$A, 0), MATCH(ORDERS!J$1, products!$A$1:$G$1, 0))</f>
        <v>D</v>
      </c>
      <c r="K467" s="6">
        <f>INDEX(products!$A:$G, MATCH(ORDERS!$D467, products!$A:$A, 0), MATCH(ORDERS!K$1, products!$A$1:$G$1, 0))</f>
        <v>2.5</v>
      </c>
      <c r="L467" s="8">
        <f>INDEX(products!$A:$G, MATCH(ORDERS!$D467, products!$A:$A, 0), MATCH(ORDERS!L$1, products!$A$1:$G$1, 0))</f>
        <v>20.584999999999997</v>
      </c>
      <c r="M467" s="8">
        <f t="shared" si="7"/>
        <v>20.584999999999997</v>
      </c>
      <c r="N467" t="str" cm="1">
        <f t="array" ref="N467">_xlfn.IFS(I467="Rob", "Robusta", I467="Exc", "Excelsa", I467="Ara", "Arabica", I467="Lib", "Liberica")</f>
        <v>Robusta</v>
      </c>
      <c r="O467" t="str" cm="1">
        <f t="array" ref="O467">_xlfn.IFS(J467="M", "Medium", J467="L", "Light", J467="D", "Dark")</f>
        <v>Dark</v>
      </c>
    </row>
    <row r="468" spans="1:15" x14ac:dyDescent="0.3">
      <c r="A468" s="2" t="s">
        <v>3124</v>
      </c>
      <c r="B468" s="5">
        <v>44171</v>
      </c>
      <c r="C468" s="2" t="s">
        <v>3125</v>
      </c>
      <c r="D468" t="s">
        <v>6154</v>
      </c>
      <c r="E468" s="2">
        <v>3</v>
      </c>
      <c r="F468" s="2" t="str">
        <f>_xlfn.XLOOKUP(C468, customers!$A:$A, customers!$B:$B, 0)</f>
        <v>Dagny Kornel</v>
      </c>
      <c r="G468" s="2" t="str">
        <f>IF(_xlfn.XLOOKUP(C468, customers!$A:$A, customers!$C:$C, "")="", "", _xlfn.XLOOKUP(C468, customers!$A:$A, customers!$C:$C, ""))</f>
        <v>dkornelcy@cyberchimps.com</v>
      </c>
      <c r="H468" s="2" t="str">
        <f>_xlfn.XLOOKUP(C468, customers!$A:$A, customers!$G:$G, 0)</f>
        <v>United States</v>
      </c>
      <c r="I468" t="str">
        <f>INDEX(products!$A:$G, MATCH(ORDERS!$D468, products!$A:$A, 0), MATCH(ORDERS!I$1, products!$A$1:$G$1, 0))</f>
        <v>Ara</v>
      </c>
      <c r="J468" t="str">
        <f>INDEX(products!$A:$G, MATCH(ORDERS!$D468, products!$A:$A, 0), MATCH(ORDERS!J$1, products!$A$1:$G$1, 0))</f>
        <v>D</v>
      </c>
      <c r="K468" s="6">
        <f>INDEX(products!$A:$G, MATCH(ORDERS!$D468, products!$A:$A, 0), MATCH(ORDERS!K$1, products!$A$1:$G$1, 0))</f>
        <v>0.2</v>
      </c>
      <c r="L468" s="8">
        <f>INDEX(products!$A:$G, MATCH(ORDERS!$D468, products!$A:$A, 0), MATCH(ORDERS!L$1, products!$A$1:$G$1, 0))</f>
        <v>2.9849999999999999</v>
      </c>
      <c r="M468" s="8">
        <f t="shared" si="7"/>
        <v>8.9550000000000001</v>
      </c>
      <c r="N468" t="str" cm="1">
        <f t="array" ref="N468">_xlfn.IFS(I468="Rob", "Robusta", I468="Exc", "Excelsa", I468="Ara", "Arabica", I468="Lib", "Liberica")</f>
        <v>Arabica</v>
      </c>
      <c r="O468" t="str" cm="1">
        <f t="array" ref="O468">_xlfn.IFS(J468="M", "Medium", J468="L", "Light", J468="D", "Dark")</f>
        <v>Dark</v>
      </c>
    </row>
    <row r="469" spans="1:15" x14ac:dyDescent="0.3">
      <c r="A469" s="2" t="s">
        <v>3130</v>
      </c>
      <c r="B469" s="5">
        <v>44536</v>
      </c>
      <c r="C469" s="2" t="s">
        <v>3131</v>
      </c>
      <c r="D469" t="s">
        <v>6158</v>
      </c>
      <c r="E469" s="2">
        <v>1</v>
      </c>
      <c r="F469" s="2" t="str">
        <f>_xlfn.XLOOKUP(C469, customers!$A:$A, customers!$B:$B, 0)</f>
        <v>Rhona Lequeux</v>
      </c>
      <c r="G469" s="2" t="str">
        <f>IF(_xlfn.XLOOKUP(C469, customers!$A:$A, customers!$C:$C, "")="", "", _xlfn.XLOOKUP(C469, customers!$A:$A, customers!$C:$C, ""))</f>
        <v>rlequeuxcz@newyorker.com</v>
      </c>
      <c r="H469" s="2" t="str">
        <f>_xlfn.XLOOKUP(C469, customers!$A:$A, customers!$G:$G, 0)</f>
        <v>United States</v>
      </c>
      <c r="I469" t="str">
        <f>INDEX(products!$A:$G, MATCH(ORDERS!$D469, products!$A:$A, 0), MATCH(ORDERS!I$1, products!$A$1:$G$1, 0))</f>
        <v>Ara</v>
      </c>
      <c r="J469" t="str">
        <f>INDEX(products!$A:$G, MATCH(ORDERS!$D469, products!$A:$A, 0), MATCH(ORDERS!J$1, products!$A$1:$G$1, 0))</f>
        <v>D</v>
      </c>
      <c r="K469" s="6">
        <f>INDEX(products!$A:$G, MATCH(ORDERS!$D469, products!$A:$A, 0), MATCH(ORDERS!K$1, products!$A$1:$G$1, 0))</f>
        <v>0.5</v>
      </c>
      <c r="L469" s="8">
        <f>INDEX(products!$A:$G, MATCH(ORDERS!$D469, products!$A:$A, 0), MATCH(ORDERS!L$1, products!$A$1:$G$1, 0))</f>
        <v>5.97</v>
      </c>
      <c r="M469" s="8">
        <f t="shared" si="7"/>
        <v>5.97</v>
      </c>
      <c r="N469" t="str" cm="1">
        <f t="array" ref="N469">_xlfn.IFS(I469="Rob", "Robusta", I469="Exc", "Excelsa", I469="Ara", "Arabica", I469="Lib", "Liberica")</f>
        <v>Arabica</v>
      </c>
      <c r="O469" t="str" cm="1">
        <f t="array" ref="O469">_xlfn.IFS(J469="M", "Medium", J469="L", "Light", J469="D", "Dark")</f>
        <v>Dark</v>
      </c>
    </row>
    <row r="470" spans="1:15" x14ac:dyDescent="0.3">
      <c r="A470" s="2" t="s">
        <v>3136</v>
      </c>
      <c r="B470" s="5">
        <v>44023</v>
      </c>
      <c r="C470" s="2" t="s">
        <v>3137</v>
      </c>
      <c r="D470" t="s">
        <v>6141</v>
      </c>
      <c r="E470" s="2">
        <v>3</v>
      </c>
      <c r="F470" s="2" t="str">
        <f>_xlfn.XLOOKUP(C470, customers!$A:$A, customers!$B:$B, 0)</f>
        <v>Julius Mccaull</v>
      </c>
      <c r="G470" s="2" t="str">
        <f>IF(_xlfn.XLOOKUP(C470, customers!$A:$A, customers!$C:$C, "")="", "", _xlfn.XLOOKUP(C470, customers!$A:$A, customers!$C:$C, ""))</f>
        <v>jmccaulld0@parallels.com</v>
      </c>
      <c r="H470" s="2" t="str">
        <f>_xlfn.XLOOKUP(C470, customers!$A:$A, customers!$G:$G, 0)</f>
        <v>United States</v>
      </c>
      <c r="I470" t="str">
        <f>INDEX(products!$A:$G, MATCH(ORDERS!$D470, products!$A:$A, 0), MATCH(ORDERS!I$1, products!$A$1:$G$1, 0))</f>
        <v>Exc</v>
      </c>
      <c r="J470" t="str">
        <f>INDEX(products!$A:$G, MATCH(ORDERS!$D470, products!$A:$A, 0), MATCH(ORDERS!J$1, products!$A$1:$G$1, 0))</f>
        <v>M</v>
      </c>
      <c r="K470" s="6">
        <f>INDEX(products!$A:$G, MATCH(ORDERS!$D470, products!$A:$A, 0), MATCH(ORDERS!K$1, products!$A$1:$G$1, 0))</f>
        <v>1</v>
      </c>
      <c r="L470" s="8">
        <f>INDEX(products!$A:$G, MATCH(ORDERS!$D470, products!$A:$A, 0), MATCH(ORDERS!L$1, products!$A$1:$G$1, 0))</f>
        <v>13.75</v>
      </c>
      <c r="M470" s="8">
        <f t="shared" si="7"/>
        <v>41.25</v>
      </c>
      <c r="N470" t="str" cm="1">
        <f t="array" ref="N470">_xlfn.IFS(I470="Rob", "Robusta", I470="Exc", "Excelsa", I470="Ara", "Arabica", I470="Lib", "Liberica")</f>
        <v>Excelsa</v>
      </c>
      <c r="O470" t="str" cm="1">
        <f t="array" ref="O470">_xlfn.IFS(J470="M", "Medium", J470="L", "Light", J470="D", "Dark")</f>
        <v>Medium</v>
      </c>
    </row>
    <row r="471" spans="1:15" x14ac:dyDescent="0.3">
      <c r="A471" s="2" t="s">
        <v>3141</v>
      </c>
      <c r="B471" s="5">
        <v>44375</v>
      </c>
      <c r="C471" s="2" t="s">
        <v>3194</v>
      </c>
      <c r="D471" t="s">
        <v>6184</v>
      </c>
      <c r="E471" s="2">
        <v>5</v>
      </c>
      <c r="F471" s="2" t="str">
        <f>_xlfn.XLOOKUP(C471, customers!$A:$A, customers!$B:$B, 0)</f>
        <v>Ailey Brash</v>
      </c>
      <c r="G471" s="2" t="str">
        <f>IF(_xlfn.XLOOKUP(C471, customers!$A:$A, customers!$C:$C, "")="", "", _xlfn.XLOOKUP(C471, customers!$A:$A, customers!$C:$C, ""))</f>
        <v>abrashda@plala.or.jp</v>
      </c>
      <c r="H471" s="2" t="str">
        <f>_xlfn.XLOOKUP(C471, customers!$A:$A, customers!$G:$G, 0)</f>
        <v>United States</v>
      </c>
      <c r="I471" t="str">
        <f>INDEX(products!$A:$G, MATCH(ORDERS!$D471, products!$A:$A, 0), MATCH(ORDERS!I$1, products!$A$1:$G$1, 0))</f>
        <v>Exc</v>
      </c>
      <c r="J471" t="str">
        <f>INDEX(products!$A:$G, MATCH(ORDERS!$D471, products!$A:$A, 0), MATCH(ORDERS!J$1, products!$A$1:$G$1, 0))</f>
        <v>L</v>
      </c>
      <c r="K471" s="6">
        <f>INDEX(products!$A:$G, MATCH(ORDERS!$D471, products!$A:$A, 0), MATCH(ORDERS!K$1, products!$A$1:$G$1, 0))</f>
        <v>0.2</v>
      </c>
      <c r="L471" s="8">
        <f>INDEX(products!$A:$G, MATCH(ORDERS!$D471, products!$A:$A, 0), MATCH(ORDERS!L$1, products!$A$1:$G$1, 0))</f>
        <v>4.4550000000000001</v>
      </c>
      <c r="M471" s="8">
        <f t="shared" si="7"/>
        <v>22.274999999999999</v>
      </c>
      <c r="N471" t="str" cm="1">
        <f t="array" ref="N471">_xlfn.IFS(I471="Rob", "Robusta", I471="Exc", "Excelsa", I471="Ara", "Arabica", I471="Lib", "Liberica")</f>
        <v>Excelsa</v>
      </c>
      <c r="O471" t="str" cm="1">
        <f t="array" ref="O471">_xlfn.IFS(J471="M", "Medium", J471="L", "Light", J471="D", "Dark")</f>
        <v>Light</v>
      </c>
    </row>
    <row r="472" spans="1:15" x14ac:dyDescent="0.3">
      <c r="A472" s="2" t="s">
        <v>3147</v>
      </c>
      <c r="B472" s="5">
        <v>44656</v>
      </c>
      <c r="C472" s="2" t="s">
        <v>3148</v>
      </c>
      <c r="D472" t="s">
        <v>6157</v>
      </c>
      <c r="E472" s="2">
        <v>1</v>
      </c>
      <c r="F472" s="2" t="str">
        <f>_xlfn.XLOOKUP(C472, customers!$A:$A, customers!$B:$B, 0)</f>
        <v>Alberto Hutchinson</v>
      </c>
      <c r="G472" s="2" t="str">
        <f>IF(_xlfn.XLOOKUP(C472, customers!$A:$A, customers!$C:$C, "")="", "", _xlfn.XLOOKUP(C472, customers!$A:$A, customers!$C:$C, ""))</f>
        <v>ahutchinsond2@imgur.com</v>
      </c>
      <c r="H472" s="2" t="str">
        <f>_xlfn.XLOOKUP(C472, customers!$A:$A, customers!$G:$G, 0)</f>
        <v>United States</v>
      </c>
      <c r="I472" t="str">
        <f>INDEX(products!$A:$G, MATCH(ORDERS!$D472, products!$A:$A, 0), MATCH(ORDERS!I$1, products!$A$1:$G$1, 0))</f>
        <v>Ara</v>
      </c>
      <c r="J472" t="str">
        <f>INDEX(products!$A:$G, MATCH(ORDERS!$D472, products!$A:$A, 0), MATCH(ORDERS!J$1, products!$A$1:$G$1, 0))</f>
        <v>M</v>
      </c>
      <c r="K472" s="6">
        <f>INDEX(products!$A:$G, MATCH(ORDERS!$D472, products!$A:$A, 0), MATCH(ORDERS!K$1, products!$A$1:$G$1, 0))</f>
        <v>0.5</v>
      </c>
      <c r="L472" s="8">
        <f>INDEX(products!$A:$G, MATCH(ORDERS!$D472, products!$A:$A, 0), MATCH(ORDERS!L$1, products!$A$1:$G$1, 0))</f>
        <v>6.75</v>
      </c>
      <c r="M472" s="8">
        <f t="shared" si="7"/>
        <v>6.75</v>
      </c>
      <c r="N472" t="str" cm="1">
        <f t="array" ref="N472">_xlfn.IFS(I472="Rob", "Robusta", I472="Exc", "Excelsa", I472="Ara", "Arabica", I472="Lib", "Liberica")</f>
        <v>Arabica</v>
      </c>
      <c r="O472" t="str" cm="1">
        <f t="array" ref="O472">_xlfn.IFS(J472="M", "Medium", J472="L", "Light", J472="D", "Dark")</f>
        <v>Medium</v>
      </c>
    </row>
    <row r="473" spans="1:15" x14ac:dyDescent="0.3">
      <c r="A473" s="2" t="s">
        <v>3153</v>
      </c>
      <c r="B473" s="5">
        <v>44644</v>
      </c>
      <c r="C473" s="2" t="s">
        <v>3154</v>
      </c>
      <c r="D473" t="s">
        <v>6181</v>
      </c>
      <c r="E473" s="2">
        <v>4</v>
      </c>
      <c r="F473" s="2" t="str">
        <f>_xlfn.XLOOKUP(C473, customers!$A:$A, customers!$B:$B, 0)</f>
        <v>Lamond Gheeraert</v>
      </c>
      <c r="G473" s="2" t="str">
        <f>IF(_xlfn.XLOOKUP(C473, customers!$A:$A, customers!$C:$C, "")="", "", _xlfn.XLOOKUP(C473, customers!$A:$A, customers!$C:$C, ""))</f>
        <v/>
      </c>
      <c r="H473" s="2" t="str">
        <f>_xlfn.XLOOKUP(C473, customers!$A:$A, customers!$G:$G, 0)</f>
        <v>United States</v>
      </c>
      <c r="I473" t="str">
        <f>INDEX(products!$A:$G, MATCH(ORDERS!$D473, products!$A:$A, 0), MATCH(ORDERS!I$1, products!$A$1:$G$1, 0))</f>
        <v>Lib</v>
      </c>
      <c r="J473" t="str">
        <f>INDEX(products!$A:$G, MATCH(ORDERS!$D473, products!$A:$A, 0), MATCH(ORDERS!J$1, products!$A$1:$G$1, 0))</f>
        <v>M</v>
      </c>
      <c r="K473" s="6">
        <f>INDEX(products!$A:$G, MATCH(ORDERS!$D473, products!$A:$A, 0), MATCH(ORDERS!K$1, products!$A$1:$G$1, 0))</f>
        <v>2.5</v>
      </c>
      <c r="L473" s="8">
        <f>INDEX(products!$A:$G, MATCH(ORDERS!$D473, products!$A:$A, 0), MATCH(ORDERS!L$1, products!$A$1:$G$1, 0))</f>
        <v>33.464999999999996</v>
      </c>
      <c r="M473" s="8">
        <f t="shared" si="7"/>
        <v>133.85999999999999</v>
      </c>
      <c r="N473" t="str" cm="1">
        <f t="array" ref="N473">_xlfn.IFS(I473="Rob", "Robusta", I473="Exc", "Excelsa", I473="Ara", "Arabica", I473="Lib", "Liberica")</f>
        <v>Liberica</v>
      </c>
      <c r="O473" t="str" cm="1">
        <f t="array" ref="O473">_xlfn.IFS(J473="M", "Medium", J473="L", "Light", J473="D", "Dark")</f>
        <v>Medium</v>
      </c>
    </row>
    <row r="474" spans="1:15" x14ac:dyDescent="0.3">
      <c r="A474" s="2" t="s">
        <v>3158</v>
      </c>
      <c r="B474" s="5">
        <v>43869</v>
      </c>
      <c r="C474" s="2" t="s">
        <v>3159</v>
      </c>
      <c r="D474" t="s">
        <v>6154</v>
      </c>
      <c r="E474" s="2">
        <v>2</v>
      </c>
      <c r="F474" s="2" t="str">
        <f>_xlfn.XLOOKUP(C474, customers!$A:$A, customers!$B:$B, 0)</f>
        <v>Roxine Drivers</v>
      </c>
      <c r="G474" s="2" t="str">
        <f>IF(_xlfn.XLOOKUP(C474, customers!$A:$A, customers!$C:$C, "")="", "", _xlfn.XLOOKUP(C474, customers!$A:$A, customers!$C:$C, ""))</f>
        <v>rdriversd4@hexun.com</v>
      </c>
      <c r="H474" s="2" t="str">
        <f>_xlfn.XLOOKUP(C474, customers!$A:$A, customers!$G:$G, 0)</f>
        <v>United States</v>
      </c>
      <c r="I474" t="str">
        <f>INDEX(products!$A:$G, MATCH(ORDERS!$D474, products!$A:$A, 0), MATCH(ORDERS!I$1, products!$A$1:$G$1, 0))</f>
        <v>Ara</v>
      </c>
      <c r="J474" t="str">
        <f>INDEX(products!$A:$G, MATCH(ORDERS!$D474, products!$A:$A, 0), MATCH(ORDERS!J$1, products!$A$1:$G$1, 0))</f>
        <v>D</v>
      </c>
      <c r="K474" s="6">
        <f>INDEX(products!$A:$G, MATCH(ORDERS!$D474, products!$A:$A, 0), MATCH(ORDERS!K$1, products!$A$1:$G$1, 0))</f>
        <v>0.2</v>
      </c>
      <c r="L474" s="8">
        <f>INDEX(products!$A:$G, MATCH(ORDERS!$D474, products!$A:$A, 0), MATCH(ORDERS!L$1, products!$A$1:$G$1, 0))</f>
        <v>2.9849999999999999</v>
      </c>
      <c r="M474" s="8">
        <f t="shared" si="7"/>
        <v>5.97</v>
      </c>
      <c r="N474" t="str" cm="1">
        <f t="array" ref="N474">_xlfn.IFS(I474="Rob", "Robusta", I474="Exc", "Excelsa", I474="Ara", "Arabica", I474="Lib", "Liberica")</f>
        <v>Arabica</v>
      </c>
      <c r="O474" t="str" cm="1">
        <f t="array" ref="O474">_xlfn.IFS(J474="M", "Medium", J474="L", "Light", J474="D", "Dark")</f>
        <v>Dark</v>
      </c>
    </row>
    <row r="475" spans="1:15" x14ac:dyDescent="0.3">
      <c r="A475" s="2" t="s">
        <v>3164</v>
      </c>
      <c r="B475" s="5">
        <v>44603</v>
      </c>
      <c r="C475" s="2" t="s">
        <v>3165</v>
      </c>
      <c r="D475" t="s">
        <v>6140</v>
      </c>
      <c r="E475" s="2">
        <v>2</v>
      </c>
      <c r="F475" s="2" t="str">
        <f>_xlfn.XLOOKUP(C475, customers!$A:$A, customers!$B:$B, 0)</f>
        <v>Heloise Zeal</v>
      </c>
      <c r="G475" s="2" t="str">
        <f>IF(_xlfn.XLOOKUP(C475, customers!$A:$A, customers!$C:$C, "")="", "", _xlfn.XLOOKUP(C475, customers!$A:$A, customers!$C:$C, ""))</f>
        <v>hzeald5@google.de</v>
      </c>
      <c r="H475" s="2" t="str">
        <f>_xlfn.XLOOKUP(C475, customers!$A:$A, customers!$G:$G, 0)</f>
        <v>United States</v>
      </c>
      <c r="I475" t="str">
        <f>INDEX(products!$A:$G, MATCH(ORDERS!$D475, products!$A:$A, 0), MATCH(ORDERS!I$1, products!$A$1:$G$1, 0))</f>
        <v>Ara</v>
      </c>
      <c r="J475" t="str">
        <f>INDEX(products!$A:$G, MATCH(ORDERS!$D475, products!$A:$A, 0), MATCH(ORDERS!J$1, products!$A$1:$G$1, 0))</f>
        <v>L</v>
      </c>
      <c r="K475" s="6">
        <f>INDEX(products!$A:$G, MATCH(ORDERS!$D475, products!$A:$A, 0), MATCH(ORDERS!K$1, products!$A$1:$G$1, 0))</f>
        <v>1</v>
      </c>
      <c r="L475" s="8">
        <f>INDEX(products!$A:$G, MATCH(ORDERS!$D475, products!$A:$A, 0), MATCH(ORDERS!L$1, products!$A$1:$G$1, 0))</f>
        <v>12.95</v>
      </c>
      <c r="M475" s="8">
        <f t="shared" si="7"/>
        <v>25.9</v>
      </c>
      <c r="N475" t="str" cm="1">
        <f t="array" ref="N475">_xlfn.IFS(I475="Rob", "Robusta", I475="Exc", "Excelsa", I475="Ara", "Arabica", I475="Lib", "Liberica")</f>
        <v>Arabica</v>
      </c>
      <c r="O475" t="str" cm="1">
        <f t="array" ref="O475">_xlfn.IFS(J475="M", "Medium", J475="L", "Light", J475="D", "Dark")</f>
        <v>Light</v>
      </c>
    </row>
    <row r="476" spans="1:15" x14ac:dyDescent="0.3">
      <c r="A476" s="2" t="s">
        <v>3170</v>
      </c>
      <c r="B476" s="5">
        <v>44014</v>
      </c>
      <c r="C476" s="2" t="s">
        <v>3171</v>
      </c>
      <c r="D476" t="s">
        <v>6166</v>
      </c>
      <c r="E476" s="2">
        <v>1</v>
      </c>
      <c r="F476" s="2" t="str">
        <f>_xlfn.XLOOKUP(C476, customers!$A:$A, customers!$B:$B, 0)</f>
        <v>Granger Smallcombe</v>
      </c>
      <c r="G476" s="2" t="str">
        <f>IF(_xlfn.XLOOKUP(C476, customers!$A:$A, customers!$C:$C, "")="", "", _xlfn.XLOOKUP(C476, customers!$A:$A, customers!$C:$C, ""))</f>
        <v>gsmallcombed6@ucla.edu</v>
      </c>
      <c r="H476" s="2" t="str">
        <f>_xlfn.XLOOKUP(C476, customers!$A:$A, customers!$G:$G, 0)</f>
        <v>Ireland</v>
      </c>
      <c r="I476" t="str">
        <f>INDEX(products!$A:$G, MATCH(ORDERS!$D476, products!$A:$A, 0), MATCH(ORDERS!I$1, products!$A$1:$G$1, 0))</f>
        <v>Exc</v>
      </c>
      <c r="J476" t="str">
        <f>INDEX(products!$A:$G, MATCH(ORDERS!$D476, products!$A:$A, 0), MATCH(ORDERS!J$1, products!$A$1:$G$1, 0))</f>
        <v>M</v>
      </c>
      <c r="K476" s="6">
        <f>INDEX(products!$A:$G, MATCH(ORDERS!$D476, products!$A:$A, 0), MATCH(ORDERS!K$1, products!$A$1:$G$1, 0))</f>
        <v>2.5</v>
      </c>
      <c r="L476" s="8">
        <f>INDEX(products!$A:$G, MATCH(ORDERS!$D476, products!$A:$A, 0), MATCH(ORDERS!L$1, products!$A$1:$G$1, 0))</f>
        <v>31.624999999999996</v>
      </c>
      <c r="M476" s="8">
        <f t="shared" si="7"/>
        <v>31.624999999999996</v>
      </c>
      <c r="N476" t="str" cm="1">
        <f t="array" ref="N476">_xlfn.IFS(I476="Rob", "Robusta", I476="Exc", "Excelsa", I476="Ara", "Arabica", I476="Lib", "Liberica")</f>
        <v>Excelsa</v>
      </c>
      <c r="O476" t="str" cm="1">
        <f t="array" ref="O476">_xlfn.IFS(J476="M", "Medium", J476="L", "Light", J476="D", "Dark")</f>
        <v>Medium</v>
      </c>
    </row>
    <row r="477" spans="1:15" x14ac:dyDescent="0.3">
      <c r="A477" s="2" t="s">
        <v>3176</v>
      </c>
      <c r="B477" s="5">
        <v>44767</v>
      </c>
      <c r="C477" s="2" t="s">
        <v>3177</v>
      </c>
      <c r="D477" t="s">
        <v>6159</v>
      </c>
      <c r="E477" s="2">
        <v>2</v>
      </c>
      <c r="F477" s="2" t="str">
        <f>_xlfn.XLOOKUP(C477, customers!$A:$A, customers!$B:$B, 0)</f>
        <v>Daryn Dibley</v>
      </c>
      <c r="G477" s="2" t="str">
        <f>IF(_xlfn.XLOOKUP(C477, customers!$A:$A, customers!$C:$C, "")="", "", _xlfn.XLOOKUP(C477, customers!$A:$A, customers!$C:$C, ""))</f>
        <v>ddibleyd7@feedburner.com</v>
      </c>
      <c r="H477" s="2" t="str">
        <f>_xlfn.XLOOKUP(C477, customers!$A:$A, customers!$G:$G, 0)</f>
        <v>United States</v>
      </c>
      <c r="I477" t="str">
        <f>INDEX(products!$A:$G, MATCH(ORDERS!$D477, products!$A:$A, 0), MATCH(ORDERS!I$1, products!$A$1:$G$1, 0))</f>
        <v>Lib</v>
      </c>
      <c r="J477" t="str">
        <f>INDEX(products!$A:$G, MATCH(ORDERS!$D477, products!$A:$A, 0), MATCH(ORDERS!J$1, products!$A$1:$G$1, 0))</f>
        <v>M</v>
      </c>
      <c r="K477" s="6">
        <f>INDEX(products!$A:$G, MATCH(ORDERS!$D477, products!$A:$A, 0), MATCH(ORDERS!K$1, products!$A$1:$G$1, 0))</f>
        <v>0.2</v>
      </c>
      <c r="L477" s="8">
        <f>INDEX(products!$A:$G, MATCH(ORDERS!$D477, products!$A:$A, 0), MATCH(ORDERS!L$1, products!$A$1:$G$1, 0))</f>
        <v>4.3650000000000002</v>
      </c>
      <c r="M477" s="8">
        <f t="shared" si="7"/>
        <v>8.73</v>
      </c>
      <c r="N477" t="str" cm="1">
        <f t="array" ref="N477">_xlfn.IFS(I477="Rob", "Robusta", I477="Exc", "Excelsa", I477="Ara", "Arabica", I477="Lib", "Liberica")</f>
        <v>Liberica</v>
      </c>
      <c r="O477" t="str" cm="1">
        <f t="array" ref="O477">_xlfn.IFS(J477="M", "Medium", J477="L", "Light", J477="D", "Dark")</f>
        <v>Medium</v>
      </c>
    </row>
    <row r="478" spans="1:15" x14ac:dyDescent="0.3">
      <c r="A478" s="2" t="s">
        <v>3181</v>
      </c>
      <c r="B478" s="5">
        <v>44274</v>
      </c>
      <c r="C478" s="2" t="s">
        <v>3182</v>
      </c>
      <c r="D478" t="s">
        <v>6184</v>
      </c>
      <c r="E478" s="2">
        <v>6</v>
      </c>
      <c r="F478" s="2" t="str">
        <f>_xlfn.XLOOKUP(C478, customers!$A:$A, customers!$B:$B, 0)</f>
        <v>Gardy Dimitriou</v>
      </c>
      <c r="G478" s="2" t="str">
        <f>IF(_xlfn.XLOOKUP(C478, customers!$A:$A, customers!$C:$C, "")="", "", _xlfn.XLOOKUP(C478, customers!$A:$A, customers!$C:$C, ""))</f>
        <v>gdimitrioud8@chronoengine.com</v>
      </c>
      <c r="H478" s="2" t="str">
        <f>_xlfn.XLOOKUP(C478, customers!$A:$A, customers!$G:$G, 0)</f>
        <v>United States</v>
      </c>
      <c r="I478" t="str">
        <f>INDEX(products!$A:$G, MATCH(ORDERS!$D478, products!$A:$A, 0), MATCH(ORDERS!I$1, products!$A$1:$G$1, 0))</f>
        <v>Exc</v>
      </c>
      <c r="J478" t="str">
        <f>INDEX(products!$A:$G, MATCH(ORDERS!$D478, products!$A:$A, 0), MATCH(ORDERS!J$1, products!$A$1:$G$1, 0))</f>
        <v>L</v>
      </c>
      <c r="K478" s="6">
        <f>INDEX(products!$A:$G, MATCH(ORDERS!$D478, products!$A:$A, 0), MATCH(ORDERS!K$1, products!$A$1:$G$1, 0))</f>
        <v>0.2</v>
      </c>
      <c r="L478" s="8">
        <f>INDEX(products!$A:$G, MATCH(ORDERS!$D478, products!$A:$A, 0), MATCH(ORDERS!L$1, products!$A$1:$G$1, 0))</f>
        <v>4.4550000000000001</v>
      </c>
      <c r="M478" s="8">
        <f t="shared" si="7"/>
        <v>26.73</v>
      </c>
      <c r="N478" t="str" cm="1">
        <f t="array" ref="N478">_xlfn.IFS(I478="Rob", "Robusta", I478="Exc", "Excelsa", I478="Ara", "Arabica", I478="Lib", "Liberica")</f>
        <v>Excelsa</v>
      </c>
      <c r="O478" t="str" cm="1">
        <f t="array" ref="O478">_xlfn.IFS(J478="M", "Medium", J478="L", "Light", J478="D", "Dark")</f>
        <v>Light</v>
      </c>
    </row>
    <row r="479" spans="1:15" x14ac:dyDescent="0.3">
      <c r="A479" s="2" t="s">
        <v>3187</v>
      </c>
      <c r="B479" s="5">
        <v>43962</v>
      </c>
      <c r="C479" s="2" t="s">
        <v>3188</v>
      </c>
      <c r="D479" t="s">
        <v>6159</v>
      </c>
      <c r="E479" s="2">
        <v>6</v>
      </c>
      <c r="F479" s="2" t="str">
        <f>_xlfn.XLOOKUP(C479, customers!$A:$A, customers!$B:$B, 0)</f>
        <v>Fanny Flanagan</v>
      </c>
      <c r="G479" s="2" t="str">
        <f>IF(_xlfn.XLOOKUP(C479, customers!$A:$A, customers!$C:$C, "")="", "", _xlfn.XLOOKUP(C479, customers!$A:$A, customers!$C:$C, ""))</f>
        <v>fflanagand9@woothemes.com</v>
      </c>
      <c r="H479" s="2" t="str">
        <f>_xlfn.XLOOKUP(C479, customers!$A:$A, customers!$G:$G, 0)</f>
        <v>United States</v>
      </c>
      <c r="I479" t="str">
        <f>INDEX(products!$A:$G, MATCH(ORDERS!$D479, products!$A:$A, 0), MATCH(ORDERS!I$1, products!$A$1:$G$1, 0))</f>
        <v>Lib</v>
      </c>
      <c r="J479" t="str">
        <f>INDEX(products!$A:$G, MATCH(ORDERS!$D479, products!$A:$A, 0), MATCH(ORDERS!J$1, products!$A$1:$G$1, 0))</f>
        <v>M</v>
      </c>
      <c r="K479" s="6">
        <f>INDEX(products!$A:$G, MATCH(ORDERS!$D479, products!$A:$A, 0), MATCH(ORDERS!K$1, products!$A$1:$G$1, 0))</f>
        <v>0.2</v>
      </c>
      <c r="L479" s="8">
        <f>INDEX(products!$A:$G, MATCH(ORDERS!$D479, products!$A:$A, 0), MATCH(ORDERS!L$1, products!$A$1:$G$1, 0))</f>
        <v>4.3650000000000002</v>
      </c>
      <c r="M479" s="8">
        <f t="shared" si="7"/>
        <v>26.19</v>
      </c>
      <c r="N479" t="str" cm="1">
        <f t="array" ref="N479">_xlfn.IFS(I479="Rob", "Robusta", I479="Exc", "Excelsa", I479="Ara", "Arabica", I479="Lib", "Liberica")</f>
        <v>Liberica</v>
      </c>
      <c r="O479" t="str" cm="1">
        <f t="array" ref="O479">_xlfn.IFS(J479="M", "Medium", J479="L", "Light", J479="D", "Dark")</f>
        <v>Medium</v>
      </c>
    </row>
    <row r="480" spans="1:15" x14ac:dyDescent="0.3">
      <c r="A480" s="2" t="s">
        <v>3193</v>
      </c>
      <c r="B480" s="5">
        <v>43624</v>
      </c>
      <c r="C480" s="2" t="s">
        <v>3194</v>
      </c>
      <c r="D480" t="s">
        <v>6177</v>
      </c>
      <c r="E480" s="2">
        <v>6</v>
      </c>
      <c r="F480" s="2" t="str">
        <f>_xlfn.XLOOKUP(C480, customers!$A:$A, customers!$B:$B, 0)</f>
        <v>Ailey Brash</v>
      </c>
      <c r="G480" s="2" t="str">
        <f>IF(_xlfn.XLOOKUP(C480, customers!$A:$A, customers!$C:$C, "")="", "", _xlfn.XLOOKUP(C480, customers!$A:$A, customers!$C:$C, ""))</f>
        <v>abrashda@plala.or.jp</v>
      </c>
      <c r="H480" s="2" t="str">
        <f>_xlfn.XLOOKUP(C480, customers!$A:$A, customers!$G:$G, 0)</f>
        <v>United States</v>
      </c>
      <c r="I480" t="str">
        <f>INDEX(products!$A:$G, MATCH(ORDERS!$D480, products!$A:$A, 0), MATCH(ORDERS!I$1, products!$A$1:$G$1, 0))</f>
        <v>Rob</v>
      </c>
      <c r="J480" t="str">
        <f>INDEX(products!$A:$G, MATCH(ORDERS!$D480, products!$A:$A, 0), MATCH(ORDERS!J$1, products!$A$1:$G$1, 0))</f>
        <v>D</v>
      </c>
      <c r="K480" s="6">
        <f>INDEX(products!$A:$G, MATCH(ORDERS!$D480, products!$A:$A, 0), MATCH(ORDERS!K$1, products!$A$1:$G$1, 0))</f>
        <v>1</v>
      </c>
      <c r="L480" s="8">
        <f>INDEX(products!$A:$G, MATCH(ORDERS!$D480, products!$A:$A, 0), MATCH(ORDERS!L$1, products!$A$1:$G$1, 0))</f>
        <v>8.9499999999999993</v>
      </c>
      <c r="M480" s="8">
        <f t="shared" si="7"/>
        <v>53.699999999999996</v>
      </c>
      <c r="N480" t="str" cm="1">
        <f t="array" ref="N480">_xlfn.IFS(I480="Rob", "Robusta", I480="Exc", "Excelsa", I480="Ara", "Arabica", I480="Lib", "Liberica")</f>
        <v>Robusta</v>
      </c>
      <c r="O480" t="str" cm="1">
        <f t="array" ref="O480">_xlfn.IFS(J480="M", "Medium", J480="L", "Light", J480="D", "Dark")</f>
        <v>Dark</v>
      </c>
    </row>
    <row r="481" spans="1:15" x14ac:dyDescent="0.3">
      <c r="A481" s="2" t="s">
        <v>3193</v>
      </c>
      <c r="B481" s="5">
        <v>43624</v>
      </c>
      <c r="C481" s="2" t="s">
        <v>3194</v>
      </c>
      <c r="D481" t="s">
        <v>6166</v>
      </c>
      <c r="E481" s="2">
        <v>4</v>
      </c>
      <c r="F481" s="2" t="str">
        <f>_xlfn.XLOOKUP(C481, customers!$A:$A, customers!$B:$B, 0)</f>
        <v>Ailey Brash</v>
      </c>
      <c r="G481" s="2" t="str">
        <f>IF(_xlfn.XLOOKUP(C481, customers!$A:$A, customers!$C:$C, "")="", "", _xlfn.XLOOKUP(C481, customers!$A:$A, customers!$C:$C, ""))</f>
        <v>abrashda@plala.or.jp</v>
      </c>
      <c r="H481" s="2" t="str">
        <f>_xlfn.XLOOKUP(C481, customers!$A:$A, customers!$G:$G, 0)</f>
        <v>United States</v>
      </c>
      <c r="I481" t="str">
        <f>INDEX(products!$A:$G, MATCH(ORDERS!$D481, products!$A:$A, 0), MATCH(ORDERS!I$1, products!$A$1:$G$1, 0))</f>
        <v>Exc</v>
      </c>
      <c r="J481" t="str">
        <f>INDEX(products!$A:$G, MATCH(ORDERS!$D481, products!$A:$A, 0), MATCH(ORDERS!J$1, products!$A$1:$G$1, 0))</f>
        <v>M</v>
      </c>
      <c r="K481" s="6">
        <f>INDEX(products!$A:$G, MATCH(ORDERS!$D481, products!$A:$A, 0), MATCH(ORDERS!K$1, products!$A$1:$G$1, 0))</f>
        <v>2.5</v>
      </c>
      <c r="L481" s="8">
        <f>INDEX(products!$A:$G, MATCH(ORDERS!$D481, products!$A:$A, 0), MATCH(ORDERS!L$1, products!$A$1:$G$1, 0))</f>
        <v>31.624999999999996</v>
      </c>
      <c r="M481" s="8">
        <f t="shared" si="7"/>
        <v>126.49999999999999</v>
      </c>
      <c r="N481" t="str" cm="1">
        <f t="array" ref="N481">_xlfn.IFS(I481="Rob", "Robusta", I481="Exc", "Excelsa", I481="Ara", "Arabica", I481="Lib", "Liberica")</f>
        <v>Excelsa</v>
      </c>
      <c r="O481" t="str" cm="1">
        <f t="array" ref="O481">_xlfn.IFS(J481="M", "Medium", J481="L", "Light", J481="D", "Dark")</f>
        <v>Medium</v>
      </c>
    </row>
    <row r="482" spans="1:15" x14ac:dyDescent="0.3">
      <c r="A482" s="2" t="s">
        <v>3193</v>
      </c>
      <c r="B482" s="5">
        <v>43624</v>
      </c>
      <c r="C482" s="2" t="s">
        <v>3194</v>
      </c>
      <c r="D482" t="s">
        <v>6156</v>
      </c>
      <c r="E482" s="2">
        <v>1</v>
      </c>
      <c r="F482" s="2" t="str">
        <f>_xlfn.XLOOKUP(C482, customers!$A:$A, customers!$B:$B, 0)</f>
        <v>Ailey Brash</v>
      </c>
      <c r="G482" s="2" t="str">
        <f>IF(_xlfn.XLOOKUP(C482, customers!$A:$A, customers!$C:$C, "")="", "", _xlfn.XLOOKUP(C482, customers!$A:$A, customers!$C:$C, ""))</f>
        <v>abrashda@plala.or.jp</v>
      </c>
      <c r="H482" s="2" t="str">
        <f>_xlfn.XLOOKUP(C482, customers!$A:$A, customers!$G:$G, 0)</f>
        <v>United States</v>
      </c>
      <c r="I482" t="str">
        <f>INDEX(products!$A:$G, MATCH(ORDERS!$D482, products!$A:$A, 0), MATCH(ORDERS!I$1, products!$A$1:$G$1, 0))</f>
        <v>Exc</v>
      </c>
      <c r="J482" t="str">
        <f>INDEX(products!$A:$G, MATCH(ORDERS!$D482, products!$A:$A, 0), MATCH(ORDERS!J$1, products!$A$1:$G$1, 0))</f>
        <v>M</v>
      </c>
      <c r="K482" s="6">
        <f>INDEX(products!$A:$G, MATCH(ORDERS!$D482, products!$A:$A, 0), MATCH(ORDERS!K$1, products!$A$1:$G$1, 0))</f>
        <v>0.2</v>
      </c>
      <c r="L482" s="8">
        <f>INDEX(products!$A:$G, MATCH(ORDERS!$D482, products!$A:$A, 0), MATCH(ORDERS!L$1, products!$A$1:$G$1, 0))</f>
        <v>4.125</v>
      </c>
      <c r="M482" s="8">
        <f t="shared" si="7"/>
        <v>4.125</v>
      </c>
      <c r="N482" t="str" cm="1">
        <f t="array" ref="N482">_xlfn.IFS(I482="Rob", "Robusta", I482="Exc", "Excelsa", I482="Ara", "Arabica", I482="Lib", "Liberica")</f>
        <v>Excelsa</v>
      </c>
      <c r="O482" t="str" cm="1">
        <f t="array" ref="O482">_xlfn.IFS(J482="M", "Medium", J482="L", "Light", J482="D", "Dark")</f>
        <v>Medium</v>
      </c>
    </row>
    <row r="483" spans="1:15" x14ac:dyDescent="0.3">
      <c r="A483" s="2" t="s">
        <v>3208</v>
      </c>
      <c r="B483" s="5">
        <v>43747</v>
      </c>
      <c r="C483" s="2" t="s">
        <v>3209</v>
      </c>
      <c r="D483" t="s">
        <v>6179</v>
      </c>
      <c r="E483" s="2">
        <v>2</v>
      </c>
      <c r="F483" s="2" t="str">
        <f>_xlfn.XLOOKUP(C483, customers!$A:$A, customers!$B:$B, 0)</f>
        <v>Nanny Izhakov</v>
      </c>
      <c r="G483" s="2" t="str">
        <f>IF(_xlfn.XLOOKUP(C483, customers!$A:$A, customers!$C:$C, "")="", "", _xlfn.XLOOKUP(C483, customers!$A:$A, customers!$C:$C, ""))</f>
        <v>nizhakovdd@aol.com</v>
      </c>
      <c r="H483" s="2" t="str">
        <f>_xlfn.XLOOKUP(C483, customers!$A:$A, customers!$G:$G, 0)</f>
        <v>United Kingdom</v>
      </c>
      <c r="I483" t="str">
        <f>INDEX(products!$A:$G, MATCH(ORDERS!$D483, products!$A:$A, 0), MATCH(ORDERS!I$1, products!$A$1:$G$1, 0))</f>
        <v>Rob</v>
      </c>
      <c r="J483" t="str">
        <f>INDEX(products!$A:$G, MATCH(ORDERS!$D483, products!$A:$A, 0), MATCH(ORDERS!J$1, products!$A$1:$G$1, 0))</f>
        <v>L</v>
      </c>
      <c r="K483" s="6">
        <f>INDEX(products!$A:$G, MATCH(ORDERS!$D483, products!$A:$A, 0), MATCH(ORDERS!K$1, products!$A$1:$G$1, 0))</f>
        <v>1</v>
      </c>
      <c r="L483" s="8">
        <f>INDEX(products!$A:$G, MATCH(ORDERS!$D483, products!$A:$A, 0), MATCH(ORDERS!L$1, products!$A$1:$G$1, 0))</f>
        <v>11.95</v>
      </c>
      <c r="M483" s="8">
        <f t="shared" si="7"/>
        <v>23.9</v>
      </c>
      <c r="N483" t="str" cm="1">
        <f t="array" ref="N483">_xlfn.IFS(I483="Rob", "Robusta", I483="Exc", "Excelsa", I483="Ara", "Arabica", I483="Lib", "Liberica")</f>
        <v>Robusta</v>
      </c>
      <c r="O483" t="str" cm="1">
        <f t="array" ref="O483">_xlfn.IFS(J483="M", "Medium", J483="L", "Light", J483="D", "Dark")</f>
        <v>Light</v>
      </c>
    </row>
    <row r="484" spans="1:15" x14ac:dyDescent="0.3">
      <c r="A484" s="2" t="s">
        <v>3214</v>
      </c>
      <c r="B484" s="5">
        <v>44247</v>
      </c>
      <c r="C484" s="2" t="s">
        <v>3215</v>
      </c>
      <c r="D484" t="s">
        <v>6185</v>
      </c>
      <c r="E484" s="2">
        <v>5</v>
      </c>
      <c r="F484" s="2" t="str">
        <f>_xlfn.XLOOKUP(C484, customers!$A:$A, customers!$B:$B, 0)</f>
        <v>Stanly Keets</v>
      </c>
      <c r="G484" s="2" t="str">
        <f>IF(_xlfn.XLOOKUP(C484, customers!$A:$A, customers!$C:$C, "")="", "", _xlfn.XLOOKUP(C484, customers!$A:$A, customers!$C:$C, ""))</f>
        <v>skeetsde@answers.com</v>
      </c>
      <c r="H484" s="2" t="str">
        <f>_xlfn.XLOOKUP(C484, customers!$A:$A, customers!$G:$G, 0)</f>
        <v>United States</v>
      </c>
      <c r="I484" t="str">
        <f>INDEX(products!$A:$G, MATCH(ORDERS!$D484, products!$A:$A, 0), MATCH(ORDERS!I$1, products!$A$1:$G$1, 0))</f>
        <v>Exc</v>
      </c>
      <c r="J484" t="str">
        <f>INDEX(products!$A:$G, MATCH(ORDERS!$D484, products!$A:$A, 0), MATCH(ORDERS!J$1, products!$A$1:$G$1, 0))</f>
        <v>D</v>
      </c>
      <c r="K484" s="6">
        <f>INDEX(products!$A:$G, MATCH(ORDERS!$D484, products!$A:$A, 0), MATCH(ORDERS!K$1, products!$A$1:$G$1, 0))</f>
        <v>2.5</v>
      </c>
      <c r="L484" s="8">
        <f>INDEX(products!$A:$G, MATCH(ORDERS!$D484, products!$A:$A, 0), MATCH(ORDERS!L$1, products!$A$1:$G$1, 0))</f>
        <v>27.945</v>
      </c>
      <c r="M484" s="8">
        <f t="shared" si="7"/>
        <v>139.72499999999999</v>
      </c>
      <c r="N484" t="str" cm="1">
        <f t="array" ref="N484">_xlfn.IFS(I484="Rob", "Robusta", I484="Exc", "Excelsa", I484="Ara", "Arabica", I484="Lib", "Liberica")</f>
        <v>Excelsa</v>
      </c>
      <c r="O484" t="str" cm="1">
        <f t="array" ref="O484">_xlfn.IFS(J484="M", "Medium", J484="L", "Light", J484="D", "Dark")</f>
        <v>Dark</v>
      </c>
    </row>
    <row r="485" spans="1:15" x14ac:dyDescent="0.3">
      <c r="A485" s="2" t="s">
        <v>3220</v>
      </c>
      <c r="B485" s="5">
        <v>43790</v>
      </c>
      <c r="C485" s="2" t="s">
        <v>3221</v>
      </c>
      <c r="D485" t="s">
        <v>6165</v>
      </c>
      <c r="E485" s="2">
        <v>2</v>
      </c>
      <c r="F485" s="2" t="str">
        <f>_xlfn.XLOOKUP(C485, customers!$A:$A, customers!$B:$B, 0)</f>
        <v>Orion Dyott</v>
      </c>
      <c r="G485" s="2" t="str">
        <f>IF(_xlfn.XLOOKUP(C485, customers!$A:$A, customers!$C:$C, "")="", "", _xlfn.XLOOKUP(C485, customers!$A:$A, customers!$C:$C, ""))</f>
        <v/>
      </c>
      <c r="H485" s="2" t="str">
        <f>_xlfn.XLOOKUP(C485, customers!$A:$A, customers!$G:$G, 0)</f>
        <v>United States</v>
      </c>
      <c r="I485" t="str">
        <f>INDEX(products!$A:$G, MATCH(ORDERS!$D485, products!$A:$A, 0), MATCH(ORDERS!I$1, products!$A$1:$G$1, 0))</f>
        <v>Lib</v>
      </c>
      <c r="J485" t="str">
        <f>INDEX(products!$A:$G, MATCH(ORDERS!$D485, products!$A:$A, 0), MATCH(ORDERS!J$1, products!$A$1:$G$1, 0))</f>
        <v>D</v>
      </c>
      <c r="K485" s="6">
        <f>INDEX(products!$A:$G, MATCH(ORDERS!$D485, products!$A:$A, 0), MATCH(ORDERS!K$1, products!$A$1:$G$1, 0))</f>
        <v>2.5</v>
      </c>
      <c r="L485" s="8">
        <f>INDEX(products!$A:$G, MATCH(ORDERS!$D485, products!$A:$A, 0), MATCH(ORDERS!L$1, products!$A$1:$G$1, 0))</f>
        <v>29.784999999999997</v>
      </c>
      <c r="M485" s="8">
        <f t="shared" si="7"/>
        <v>59.569999999999993</v>
      </c>
      <c r="N485" t="str" cm="1">
        <f t="array" ref="N485">_xlfn.IFS(I485="Rob", "Robusta", I485="Exc", "Excelsa", I485="Ara", "Arabica", I485="Lib", "Liberica")</f>
        <v>Liberica</v>
      </c>
      <c r="O485" t="str" cm="1">
        <f t="array" ref="O485">_xlfn.IFS(J485="M", "Medium", J485="L", "Light", J485="D", "Dark")</f>
        <v>Dark</v>
      </c>
    </row>
    <row r="486" spans="1:15" x14ac:dyDescent="0.3">
      <c r="A486" s="2" t="s">
        <v>3225</v>
      </c>
      <c r="B486" s="5">
        <v>44479</v>
      </c>
      <c r="C486" s="2" t="s">
        <v>3226</v>
      </c>
      <c r="D486" t="s">
        <v>6161</v>
      </c>
      <c r="E486" s="2">
        <v>6</v>
      </c>
      <c r="F486" s="2" t="str">
        <f>_xlfn.XLOOKUP(C486, customers!$A:$A, customers!$B:$B, 0)</f>
        <v>Keefer Cake</v>
      </c>
      <c r="G486" s="2" t="str">
        <f>IF(_xlfn.XLOOKUP(C486, customers!$A:$A, customers!$C:$C, "")="", "", _xlfn.XLOOKUP(C486, customers!$A:$A, customers!$C:$C, ""))</f>
        <v>kcakedg@huffingtonpost.com</v>
      </c>
      <c r="H486" s="2" t="str">
        <f>_xlfn.XLOOKUP(C486, customers!$A:$A, customers!$G:$G, 0)</f>
        <v>United States</v>
      </c>
      <c r="I486" t="str">
        <f>INDEX(products!$A:$G, MATCH(ORDERS!$D486, products!$A:$A, 0), MATCH(ORDERS!I$1, products!$A$1:$G$1, 0))</f>
        <v>Lib</v>
      </c>
      <c r="J486" t="str">
        <f>INDEX(products!$A:$G, MATCH(ORDERS!$D486, products!$A:$A, 0), MATCH(ORDERS!J$1, products!$A$1:$G$1, 0))</f>
        <v>L</v>
      </c>
      <c r="K486" s="6">
        <f>INDEX(products!$A:$G, MATCH(ORDERS!$D486, products!$A:$A, 0), MATCH(ORDERS!K$1, products!$A$1:$G$1, 0))</f>
        <v>0.5</v>
      </c>
      <c r="L486" s="8">
        <f>INDEX(products!$A:$G, MATCH(ORDERS!$D486, products!$A:$A, 0), MATCH(ORDERS!L$1, products!$A$1:$G$1, 0))</f>
        <v>9.51</v>
      </c>
      <c r="M486" s="8">
        <f t="shared" si="7"/>
        <v>57.06</v>
      </c>
      <c r="N486" t="str" cm="1">
        <f t="array" ref="N486">_xlfn.IFS(I486="Rob", "Robusta", I486="Exc", "Excelsa", I486="Ara", "Arabica", I486="Lib", "Liberica")</f>
        <v>Liberica</v>
      </c>
      <c r="O486" t="str" cm="1">
        <f t="array" ref="O486">_xlfn.IFS(J486="M", "Medium", J486="L", "Light", J486="D", "Dark")</f>
        <v>Light</v>
      </c>
    </row>
    <row r="487" spans="1:15" x14ac:dyDescent="0.3">
      <c r="A487" s="2" t="s">
        <v>3230</v>
      </c>
      <c r="B487" s="5">
        <v>44413</v>
      </c>
      <c r="C487" s="2" t="s">
        <v>3231</v>
      </c>
      <c r="D487" t="s">
        <v>6178</v>
      </c>
      <c r="E487" s="2">
        <v>6</v>
      </c>
      <c r="F487" s="2" t="str">
        <f>_xlfn.XLOOKUP(C487, customers!$A:$A, customers!$B:$B, 0)</f>
        <v>Morna Hansed</v>
      </c>
      <c r="G487" s="2" t="str">
        <f>IF(_xlfn.XLOOKUP(C487, customers!$A:$A, customers!$C:$C, "")="", "", _xlfn.XLOOKUP(C487, customers!$A:$A, customers!$C:$C, ""))</f>
        <v>mhanseddh@instagram.com</v>
      </c>
      <c r="H487" s="2" t="str">
        <f>_xlfn.XLOOKUP(C487, customers!$A:$A, customers!$G:$G, 0)</f>
        <v>Ireland</v>
      </c>
      <c r="I487" t="str">
        <f>INDEX(products!$A:$G, MATCH(ORDERS!$D487, products!$A:$A, 0), MATCH(ORDERS!I$1, products!$A$1:$G$1, 0))</f>
        <v>Rob</v>
      </c>
      <c r="J487" t="str">
        <f>INDEX(products!$A:$G, MATCH(ORDERS!$D487, products!$A:$A, 0), MATCH(ORDERS!J$1, products!$A$1:$G$1, 0))</f>
        <v>L</v>
      </c>
      <c r="K487" s="6">
        <f>INDEX(products!$A:$G, MATCH(ORDERS!$D487, products!$A:$A, 0), MATCH(ORDERS!K$1, products!$A$1:$G$1, 0))</f>
        <v>0.2</v>
      </c>
      <c r="L487" s="8">
        <f>INDEX(products!$A:$G, MATCH(ORDERS!$D487, products!$A:$A, 0), MATCH(ORDERS!L$1, products!$A$1:$G$1, 0))</f>
        <v>3.5849999999999995</v>
      </c>
      <c r="M487" s="8">
        <f t="shared" si="7"/>
        <v>21.509999999999998</v>
      </c>
      <c r="N487" t="str" cm="1">
        <f t="array" ref="N487">_xlfn.IFS(I487="Rob", "Robusta", I487="Exc", "Excelsa", I487="Ara", "Arabica", I487="Lib", "Liberica")</f>
        <v>Robusta</v>
      </c>
      <c r="O487" t="str" cm="1">
        <f t="array" ref="O487">_xlfn.IFS(J487="M", "Medium", J487="L", "Light", J487="D", "Dark")</f>
        <v>Light</v>
      </c>
    </row>
    <row r="488" spans="1:15" x14ac:dyDescent="0.3">
      <c r="A488" s="2" t="s">
        <v>3236</v>
      </c>
      <c r="B488" s="5">
        <v>44043</v>
      </c>
      <c r="C488" s="2" t="s">
        <v>3237</v>
      </c>
      <c r="D488" t="s">
        <v>6160</v>
      </c>
      <c r="E488" s="2">
        <v>6</v>
      </c>
      <c r="F488" s="2" t="str">
        <f>_xlfn.XLOOKUP(C488, customers!$A:$A, customers!$B:$B, 0)</f>
        <v>Franny Kienlein</v>
      </c>
      <c r="G488" s="2" t="str">
        <f>IF(_xlfn.XLOOKUP(C488, customers!$A:$A, customers!$C:$C, "")="", "", _xlfn.XLOOKUP(C488, customers!$A:$A, customers!$C:$C, ""))</f>
        <v>fkienleindi@trellian.com</v>
      </c>
      <c r="H488" s="2" t="str">
        <f>_xlfn.XLOOKUP(C488, customers!$A:$A, customers!$G:$G, 0)</f>
        <v>Ireland</v>
      </c>
      <c r="I488" t="str">
        <f>INDEX(products!$A:$G, MATCH(ORDERS!$D488, products!$A:$A, 0), MATCH(ORDERS!I$1, products!$A$1:$G$1, 0))</f>
        <v>Lib</v>
      </c>
      <c r="J488" t="str">
        <f>INDEX(products!$A:$G, MATCH(ORDERS!$D488, products!$A:$A, 0), MATCH(ORDERS!J$1, products!$A$1:$G$1, 0))</f>
        <v>M</v>
      </c>
      <c r="K488" s="6">
        <f>INDEX(products!$A:$G, MATCH(ORDERS!$D488, products!$A:$A, 0), MATCH(ORDERS!K$1, products!$A$1:$G$1, 0))</f>
        <v>0.5</v>
      </c>
      <c r="L488" s="8">
        <f>INDEX(products!$A:$G, MATCH(ORDERS!$D488, products!$A:$A, 0), MATCH(ORDERS!L$1, products!$A$1:$G$1, 0))</f>
        <v>8.73</v>
      </c>
      <c r="M488" s="8">
        <f t="shared" si="7"/>
        <v>52.38</v>
      </c>
      <c r="N488" t="str" cm="1">
        <f t="array" ref="N488">_xlfn.IFS(I488="Rob", "Robusta", I488="Exc", "Excelsa", I488="Ara", "Arabica", I488="Lib", "Liberica")</f>
        <v>Liberica</v>
      </c>
      <c r="O488" t="str" cm="1">
        <f t="array" ref="O488">_xlfn.IFS(J488="M", "Medium", J488="L", "Light", J488="D", "Dark")</f>
        <v>Medium</v>
      </c>
    </row>
    <row r="489" spans="1:15" x14ac:dyDescent="0.3">
      <c r="A489" s="2" t="s">
        <v>3242</v>
      </c>
      <c r="B489" s="5">
        <v>44093</v>
      </c>
      <c r="C489" s="2" t="s">
        <v>3243</v>
      </c>
      <c r="D489" t="s">
        <v>6183</v>
      </c>
      <c r="E489" s="2">
        <v>6</v>
      </c>
      <c r="F489" s="2" t="str">
        <f>_xlfn.XLOOKUP(C489, customers!$A:$A, customers!$B:$B, 0)</f>
        <v>Klarika Egglestone</v>
      </c>
      <c r="G489" s="2" t="str">
        <f>IF(_xlfn.XLOOKUP(C489, customers!$A:$A, customers!$C:$C, "")="", "", _xlfn.XLOOKUP(C489, customers!$A:$A, customers!$C:$C, ""))</f>
        <v>kegglestonedj@sphinn.com</v>
      </c>
      <c r="H489" s="2" t="str">
        <f>_xlfn.XLOOKUP(C489, customers!$A:$A, customers!$G:$G, 0)</f>
        <v>Ireland</v>
      </c>
      <c r="I489" t="str">
        <f>INDEX(products!$A:$G, MATCH(ORDERS!$D489, products!$A:$A, 0), MATCH(ORDERS!I$1, products!$A$1:$G$1, 0))</f>
        <v>Exc</v>
      </c>
      <c r="J489" t="str">
        <f>INDEX(products!$A:$G, MATCH(ORDERS!$D489, products!$A:$A, 0), MATCH(ORDERS!J$1, products!$A$1:$G$1, 0))</f>
        <v>D</v>
      </c>
      <c r="K489" s="6">
        <f>INDEX(products!$A:$G, MATCH(ORDERS!$D489, products!$A:$A, 0), MATCH(ORDERS!K$1, products!$A$1:$G$1, 0))</f>
        <v>1</v>
      </c>
      <c r="L489" s="8">
        <f>INDEX(products!$A:$G, MATCH(ORDERS!$D489, products!$A:$A, 0), MATCH(ORDERS!L$1, products!$A$1:$G$1, 0))</f>
        <v>12.15</v>
      </c>
      <c r="M489" s="8">
        <f t="shared" si="7"/>
        <v>72.900000000000006</v>
      </c>
      <c r="N489" t="str" cm="1">
        <f t="array" ref="N489">_xlfn.IFS(I489="Rob", "Robusta", I489="Exc", "Excelsa", I489="Ara", "Arabica", I489="Lib", "Liberica")</f>
        <v>Excelsa</v>
      </c>
      <c r="O489" t="str" cm="1">
        <f t="array" ref="O489">_xlfn.IFS(J489="M", "Medium", J489="L", "Light", J489="D", "Dark")</f>
        <v>Dark</v>
      </c>
    </row>
    <row r="490" spans="1:15" x14ac:dyDescent="0.3">
      <c r="A490" s="2" t="s">
        <v>3248</v>
      </c>
      <c r="B490" s="5">
        <v>43954</v>
      </c>
      <c r="C490" s="2" t="s">
        <v>3249</v>
      </c>
      <c r="D490" t="s">
        <v>6174</v>
      </c>
      <c r="E490" s="2">
        <v>5</v>
      </c>
      <c r="F490" s="2" t="str">
        <f>_xlfn.XLOOKUP(C490, customers!$A:$A, customers!$B:$B, 0)</f>
        <v>Becky Semkins</v>
      </c>
      <c r="G490" s="2" t="str">
        <f>IF(_xlfn.XLOOKUP(C490, customers!$A:$A, customers!$C:$C, "")="", "", _xlfn.XLOOKUP(C490, customers!$A:$A, customers!$C:$C, ""))</f>
        <v>bsemkinsdk@unc.edu</v>
      </c>
      <c r="H490" s="2" t="str">
        <f>_xlfn.XLOOKUP(C490, customers!$A:$A, customers!$G:$G, 0)</f>
        <v>Ireland</v>
      </c>
      <c r="I490" t="str">
        <f>INDEX(products!$A:$G, MATCH(ORDERS!$D490, products!$A:$A, 0), MATCH(ORDERS!I$1, products!$A$1:$G$1, 0))</f>
        <v>Rob</v>
      </c>
      <c r="J490" t="str">
        <f>INDEX(products!$A:$G, MATCH(ORDERS!$D490, products!$A:$A, 0), MATCH(ORDERS!J$1, products!$A$1:$G$1, 0))</f>
        <v>M</v>
      </c>
      <c r="K490" s="6">
        <f>INDEX(products!$A:$G, MATCH(ORDERS!$D490, products!$A:$A, 0), MATCH(ORDERS!K$1, products!$A$1:$G$1, 0))</f>
        <v>0.2</v>
      </c>
      <c r="L490" s="8">
        <f>INDEX(products!$A:$G, MATCH(ORDERS!$D490, products!$A:$A, 0), MATCH(ORDERS!L$1, products!$A$1:$G$1, 0))</f>
        <v>2.9849999999999999</v>
      </c>
      <c r="M490" s="8">
        <f t="shared" si="7"/>
        <v>14.924999999999999</v>
      </c>
      <c r="N490" t="str" cm="1">
        <f t="array" ref="N490">_xlfn.IFS(I490="Rob", "Robusta", I490="Exc", "Excelsa", I490="Ara", "Arabica", I490="Lib", "Liberica")</f>
        <v>Robusta</v>
      </c>
      <c r="O490" t="str" cm="1">
        <f t="array" ref="O490">_xlfn.IFS(J490="M", "Medium", J490="L", "Light", J490="D", "Dark")</f>
        <v>Medium</v>
      </c>
    </row>
    <row r="491" spans="1:15" x14ac:dyDescent="0.3">
      <c r="A491" s="2" t="s">
        <v>3254</v>
      </c>
      <c r="B491" s="5">
        <v>43654</v>
      </c>
      <c r="C491" s="2" t="s">
        <v>3255</v>
      </c>
      <c r="D491" t="s">
        <v>6170</v>
      </c>
      <c r="E491" s="2">
        <v>6</v>
      </c>
      <c r="F491" s="2" t="str">
        <f>_xlfn.XLOOKUP(C491, customers!$A:$A, customers!$B:$B, 0)</f>
        <v>Sean Lorenzetti</v>
      </c>
      <c r="G491" s="2" t="str">
        <f>IF(_xlfn.XLOOKUP(C491, customers!$A:$A, customers!$C:$C, "")="", "", _xlfn.XLOOKUP(C491, customers!$A:$A, customers!$C:$C, ""))</f>
        <v>slorenzettidl@is.gd</v>
      </c>
      <c r="H491" s="2" t="str">
        <f>_xlfn.XLOOKUP(C491, customers!$A:$A, customers!$G:$G, 0)</f>
        <v>United States</v>
      </c>
      <c r="I491" t="str">
        <f>INDEX(products!$A:$G, MATCH(ORDERS!$D491, products!$A:$A, 0), MATCH(ORDERS!I$1, products!$A$1:$G$1, 0))</f>
        <v>Lib</v>
      </c>
      <c r="J491" t="str">
        <f>INDEX(products!$A:$G, MATCH(ORDERS!$D491, products!$A:$A, 0), MATCH(ORDERS!J$1, products!$A$1:$G$1, 0))</f>
        <v>L</v>
      </c>
      <c r="K491" s="6">
        <f>INDEX(products!$A:$G, MATCH(ORDERS!$D491, products!$A:$A, 0), MATCH(ORDERS!K$1, products!$A$1:$G$1, 0))</f>
        <v>1</v>
      </c>
      <c r="L491" s="8">
        <f>INDEX(products!$A:$G, MATCH(ORDERS!$D491, products!$A:$A, 0), MATCH(ORDERS!L$1, products!$A$1:$G$1, 0))</f>
        <v>15.85</v>
      </c>
      <c r="M491" s="8">
        <f t="shared" si="7"/>
        <v>95.1</v>
      </c>
      <c r="N491" t="str" cm="1">
        <f t="array" ref="N491">_xlfn.IFS(I491="Rob", "Robusta", I491="Exc", "Excelsa", I491="Ara", "Arabica", I491="Lib", "Liberica")</f>
        <v>Liberica</v>
      </c>
      <c r="O491" t="str" cm="1">
        <f t="array" ref="O491">_xlfn.IFS(J491="M", "Medium", J491="L", "Light", J491="D", "Dark")</f>
        <v>Light</v>
      </c>
    </row>
    <row r="492" spans="1:15" x14ac:dyDescent="0.3">
      <c r="A492" s="2" t="s">
        <v>3260</v>
      </c>
      <c r="B492" s="5">
        <v>43764</v>
      </c>
      <c r="C492" s="2" t="s">
        <v>3261</v>
      </c>
      <c r="D492" t="s">
        <v>6169</v>
      </c>
      <c r="E492" s="2">
        <v>2</v>
      </c>
      <c r="F492" s="2" t="str">
        <f>_xlfn.XLOOKUP(C492, customers!$A:$A, customers!$B:$B, 0)</f>
        <v>Bob Giannazzi</v>
      </c>
      <c r="G492" s="2" t="str">
        <f>IF(_xlfn.XLOOKUP(C492, customers!$A:$A, customers!$C:$C, "")="", "", _xlfn.XLOOKUP(C492, customers!$A:$A, customers!$C:$C, ""))</f>
        <v>bgiannazzidm@apple.com</v>
      </c>
      <c r="H492" s="2" t="str">
        <f>_xlfn.XLOOKUP(C492, customers!$A:$A, customers!$G:$G, 0)</f>
        <v>United States</v>
      </c>
      <c r="I492" t="str">
        <f>INDEX(products!$A:$G, MATCH(ORDERS!$D492, products!$A:$A, 0), MATCH(ORDERS!I$1, products!$A$1:$G$1, 0))</f>
        <v>Lib</v>
      </c>
      <c r="J492" t="str">
        <f>INDEX(products!$A:$G, MATCH(ORDERS!$D492, products!$A:$A, 0), MATCH(ORDERS!J$1, products!$A$1:$G$1, 0))</f>
        <v>D</v>
      </c>
      <c r="K492" s="6">
        <f>INDEX(products!$A:$G, MATCH(ORDERS!$D492, products!$A:$A, 0), MATCH(ORDERS!K$1, products!$A$1:$G$1, 0))</f>
        <v>0.5</v>
      </c>
      <c r="L492" s="8">
        <f>INDEX(products!$A:$G, MATCH(ORDERS!$D492, products!$A:$A, 0), MATCH(ORDERS!L$1, products!$A$1:$G$1, 0))</f>
        <v>7.77</v>
      </c>
      <c r="M492" s="8">
        <f t="shared" si="7"/>
        <v>15.54</v>
      </c>
      <c r="N492" t="str" cm="1">
        <f t="array" ref="N492">_xlfn.IFS(I492="Rob", "Robusta", I492="Exc", "Excelsa", I492="Ara", "Arabica", I492="Lib", "Liberica")</f>
        <v>Liberica</v>
      </c>
      <c r="O492" t="str" cm="1">
        <f t="array" ref="O492">_xlfn.IFS(J492="M", "Medium", J492="L", "Light", J492="D", "Dark")</f>
        <v>Dark</v>
      </c>
    </row>
    <row r="493" spans="1:15" x14ac:dyDescent="0.3">
      <c r="A493" s="2" t="s">
        <v>3266</v>
      </c>
      <c r="B493" s="5">
        <v>44101</v>
      </c>
      <c r="C493" s="2" t="s">
        <v>3267</v>
      </c>
      <c r="D493" t="s">
        <v>6150</v>
      </c>
      <c r="E493" s="2">
        <v>6</v>
      </c>
      <c r="F493" s="2" t="str">
        <f>_xlfn.XLOOKUP(C493, customers!$A:$A, customers!$B:$B, 0)</f>
        <v>Kendra Backshell</v>
      </c>
      <c r="G493" s="2" t="str">
        <f>IF(_xlfn.XLOOKUP(C493, customers!$A:$A, customers!$C:$C, "")="", "", _xlfn.XLOOKUP(C493, customers!$A:$A, customers!$C:$C, ""))</f>
        <v/>
      </c>
      <c r="H493" s="2" t="str">
        <f>_xlfn.XLOOKUP(C493, customers!$A:$A, customers!$G:$G, 0)</f>
        <v>United States</v>
      </c>
      <c r="I493" t="str">
        <f>INDEX(products!$A:$G, MATCH(ORDERS!$D493, products!$A:$A, 0), MATCH(ORDERS!I$1, products!$A$1:$G$1, 0))</f>
        <v>Lib</v>
      </c>
      <c r="J493" t="str">
        <f>INDEX(products!$A:$G, MATCH(ORDERS!$D493, products!$A:$A, 0), MATCH(ORDERS!J$1, products!$A$1:$G$1, 0))</f>
        <v>D</v>
      </c>
      <c r="K493" s="6">
        <f>INDEX(products!$A:$G, MATCH(ORDERS!$D493, products!$A:$A, 0), MATCH(ORDERS!K$1, products!$A$1:$G$1, 0))</f>
        <v>0.2</v>
      </c>
      <c r="L493" s="8">
        <f>INDEX(products!$A:$G, MATCH(ORDERS!$D493, products!$A:$A, 0), MATCH(ORDERS!L$1, products!$A$1:$G$1, 0))</f>
        <v>3.8849999999999998</v>
      </c>
      <c r="M493" s="8">
        <f t="shared" si="7"/>
        <v>23.31</v>
      </c>
      <c r="N493" t="str" cm="1">
        <f t="array" ref="N493">_xlfn.IFS(I493="Rob", "Robusta", I493="Exc", "Excelsa", I493="Ara", "Arabica", I493="Lib", "Liberica")</f>
        <v>Liberica</v>
      </c>
      <c r="O493" t="str" cm="1">
        <f t="array" ref="O493">_xlfn.IFS(J493="M", "Medium", J493="L", "Light", J493="D", "Dark")</f>
        <v>Dark</v>
      </c>
    </row>
    <row r="494" spans="1:15" x14ac:dyDescent="0.3">
      <c r="A494" s="2" t="s">
        <v>3271</v>
      </c>
      <c r="B494" s="5">
        <v>44620</v>
      </c>
      <c r="C494" s="2" t="s">
        <v>3272</v>
      </c>
      <c r="D494" t="s">
        <v>6156</v>
      </c>
      <c r="E494" s="2">
        <v>1</v>
      </c>
      <c r="F494" s="2" t="str">
        <f>_xlfn.XLOOKUP(C494, customers!$A:$A, customers!$B:$B, 0)</f>
        <v>Uriah Lethbrig</v>
      </c>
      <c r="G494" s="2" t="str">
        <f>IF(_xlfn.XLOOKUP(C494, customers!$A:$A, customers!$C:$C, "")="", "", _xlfn.XLOOKUP(C494, customers!$A:$A, customers!$C:$C, ""))</f>
        <v>ulethbrigdo@hc360.com</v>
      </c>
      <c r="H494" s="2" t="str">
        <f>_xlfn.XLOOKUP(C494, customers!$A:$A, customers!$G:$G, 0)</f>
        <v>United States</v>
      </c>
      <c r="I494" t="str">
        <f>INDEX(products!$A:$G, MATCH(ORDERS!$D494, products!$A:$A, 0), MATCH(ORDERS!I$1, products!$A$1:$G$1, 0))</f>
        <v>Exc</v>
      </c>
      <c r="J494" t="str">
        <f>INDEX(products!$A:$G, MATCH(ORDERS!$D494, products!$A:$A, 0), MATCH(ORDERS!J$1, products!$A$1:$G$1, 0))</f>
        <v>M</v>
      </c>
      <c r="K494" s="6">
        <f>INDEX(products!$A:$G, MATCH(ORDERS!$D494, products!$A:$A, 0), MATCH(ORDERS!K$1, products!$A$1:$G$1, 0))</f>
        <v>0.2</v>
      </c>
      <c r="L494" s="8">
        <f>INDEX(products!$A:$G, MATCH(ORDERS!$D494, products!$A:$A, 0), MATCH(ORDERS!L$1, products!$A$1:$G$1, 0))</f>
        <v>4.125</v>
      </c>
      <c r="M494" s="8">
        <f t="shared" si="7"/>
        <v>4.125</v>
      </c>
      <c r="N494" t="str" cm="1">
        <f t="array" ref="N494">_xlfn.IFS(I494="Rob", "Robusta", I494="Exc", "Excelsa", I494="Ara", "Arabica", I494="Lib", "Liberica")</f>
        <v>Excelsa</v>
      </c>
      <c r="O494" t="str" cm="1">
        <f t="array" ref="O494">_xlfn.IFS(J494="M", "Medium", J494="L", "Light", J494="D", "Dark")</f>
        <v>Medium</v>
      </c>
    </row>
    <row r="495" spans="1:15" x14ac:dyDescent="0.3">
      <c r="A495" s="2" t="s">
        <v>3277</v>
      </c>
      <c r="B495" s="5">
        <v>44090</v>
      </c>
      <c r="C495" s="2" t="s">
        <v>3278</v>
      </c>
      <c r="D495" t="s">
        <v>6146</v>
      </c>
      <c r="E495" s="2">
        <v>6</v>
      </c>
      <c r="F495" s="2" t="str">
        <f>_xlfn.XLOOKUP(C495, customers!$A:$A, customers!$B:$B, 0)</f>
        <v>Sky Farnish</v>
      </c>
      <c r="G495" s="2" t="str">
        <f>IF(_xlfn.XLOOKUP(C495, customers!$A:$A, customers!$C:$C, "")="", "", _xlfn.XLOOKUP(C495, customers!$A:$A, customers!$C:$C, ""))</f>
        <v>sfarnishdp@dmoz.org</v>
      </c>
      <c r="H495" s="2" t="str">
        <f>_xlfn.XLOOKUP(C495, customers!$A:$A, customers!$G:$G, 0)</f>
        <v>United Kingdom</v>
      </c>
      <c r="I495" t="str">
        <f>INDEX(products!$A:$G, MATCH(ORDERS!$D495, products!$A:$A, 0), MATCH(ORDERS!I$1, products!$A$1:$G$1, 0))</f>
        <v>Rob</v>
      </c>
      <c r="J495" t="str">
        <f>INDEX(products!$A:$G, MATCH(ORDERS!$D495, products!$A:$A, 0), MATCH(ORDERS!J$1, products!$A$1:$G$1, 0))</f>
        <v>M</v>
      </c>
      <c r="K495" s="6">
        <f>INDEX(products!$A:$G, MATCH(ORDERS!$D495, products!$A:$A, 0), MATCH(ORDERS!K$1, products!$A$1:$G$1, 0))</f>
        <v>0.5</v>
      </c>
      <c r="L495" s="8">
        <f>INDEX(products!$A:$G, MATCH(ORDERS!$D495, products!$A:$A, 0), MATCH(ORDERS!L$1, products!$A$1:$G$1, 0))</f>
        <v>5.97</v>
      </c>
      <c r="M495" s="8">
        <f t="shared" si="7"/>
        <v>35.82</v>
      </c>
      <c r="N495" t="str" cm="1">
        <f t="array" ref="N495">_xlfn.IFS(I495="Rob", "Robusta", I495="Exc", "Excelsa", I495="Ara", "Arabica", I495="Lib", "Liberica")</f>
        <v>Robusta</v>
      </c>
      <c r="O495" t="str" cm="1">
        <f t="array" ref="O495">_xlfn.IFS(J495="M", "Medium", J495="L", "Light", J495="D", "Dark")</f>
        <v>Medium</v>
      </c>
    </row>
    <row r="496" spans="1:15" x14ac:dyDescent="0.3">
      <c r="A496" s="2" t="s">
        <v>3283</v>
      </c>
      <c r="B496" s="5">
        <v>44132</v>
      </c>
      <c r="C496" s="2" t="s">
        <v>3284</v>
      </c>
      <c r="D496" t="s">
        <v>6170</v>
      </c>
      <c r="E496" s="2">
        <v>2</v>
      </c>
      <c r="F496" s="2" t="str">
        <f>_xlfn.XLOOKUP(C496, customers!$A:$A, customers!$B:$B, 0)</f>
        <v>Felicia Jecock</v>
      </c>
      <c r="G496" s="2" t="str">
        <f>IF(_xlfn.XLOOKUP(C496, customers!$A:$A, customers!$C:$C, "")="", "", _xlfn.XLOOKUP(C496, customers!$A:$A, customers!$C:$C, ""))</f>
        <v>fjecockdq@unicef.org</v>
      </c>
      <c r="H496" s="2" t="str">
        <f>_xlfn.XLOOKUP(C496, customers!$A:$A, customers!$G:$G, 0)</f>
        <v>United States</v>
      </c>
      <c r="I496" t="str">
        <f>INDEX(products!$A:$G, MATCH(ORDERS!$D496, products!$A:$A, 0), MATCH(ORDERS!I$1, products!$A$1:$G$1, 0))</f>
        <v>Lib</v>
      </c>
      <c r="J496" t="str">
        <f>INDEX(products!$A:$G, MATCH(ORDERS!$D496, products!$A:$A, 0), MATCH(ORDERS!J$1, products!$A$1:$G$1, 0))</f>
        <v>L</v>
      </c>
      <c r="K496" s="6">
        <f>INDEX(products!$A:$G, MATCH(ORDERS!$D496, products!$A:$A, 0), MATCH(ORDERS!K$1, products!$A$1:$G$1, 0))</f>
        <v>1</v>
      </c>
      <c r="L496" s="8">
        <f>INDEX(products!$A:$G, MATCH(ORDERS!$D496, products!$A:$A, 0), MATCH(ORDERS!L$1, products!$A$1:$G$1, 0))</f>
        <v>15.85</v>
      </c>
      <c r="M496" s="8">
        <f t="shared" si="7"/>
        <v>31.7</v>
      </c>
      <c r="N496" t="str" cm="1">
        <f t="array" ref="N496">_xlfn.IFS(I496="Rob", "Robusta", I496="Exc", "Excelsa", I496="Ara", "Arabica", I496="Lib", "Liberica")</f>
        <v>Liberica</v>
      </c>
      <c r="O496" t="str" cm="1">
        <f t="array" ref="O496">_xlfn.IFS(J496="M", "Medium", J496="L", "Light", J496="D", "Dark")</f>
        <v>Light</v>
      </c>
    </row>
    <row r="497" spans="1:15" x14ac:dyDescent="0.3">
      <c r="A497" s="2" t="s">
        <v>3289</v>
      </c>
      <c r="B497" s="5">
        <v>43710</v>
      </c>
      <c r="C497" s="2" t="s">
        <v>3290</v>
      </c>
      <c r="D497" t="s">
        <v>6170</v>
      </c>
      <c r="E497" s="2">
        <v>5</v>
      </c>
      <c r="F497" s="2" t="str">
        <f>_xlfn.XLOOKUP(C497, customers!$A:$A, customers!$B:$B, 0)</f>
        <v>Currey MacAllister</v>
      </c>
      <c r="G497" s="2" t="str">
        <f>IF(_xlfn.XLOOKUP(C497, customers!$A:$A, customers!$C:$C, "")="", "", _xlfn.XLOOKUP(C497, customers!$A:$A, customers!$C:$C, ""))</f>
        <v/>
      </c>
      <c r="H497" s="2" t="str">
        <f>_xlfn.XLOOKUP(C497, customers!$A:$A, customers!$G:$G, 0)</f>
        <v>United States</v>
      </c>
      <c r="I497" t="str">
        <f>INDEX(products!$A:$G, MATCH(ORDERS!$D497, products!$A:$A, 0), MATCH(ORDERS!I$1, products!$A$1:$G$1, 0))</f>
        <v>Lib</v>
      </c>
      <c r="J497" t="str">
        <f>INDEX(products!$A:$G, MATCH(ORDERS!$D497, products!$A:$A, 0), MATCH(ORDERS!J$1, products!$A$1:$G$1, 0))</f>
        <v>L</v>
      </c>
      <c r="K497" s="6">
        <f>INDEX(products!$A:$G, MATCH(ORDERS!$D497, products!$A:$A, 0), MATCH(ORDERS!K$1, products!$A$1:$G$1, 0))</f>
        <v>1</v>
      </c>
      <c r="L497" s="8">
        <f>INDEX(products!$A:$G, MATCH(ORDERS!$D497, products!$A:$A, 0), MATCH(ORDERS!L$1, products!$A$1:$G$1, 0))</f>
        <v>15.85</v>
      </c>
      <c r="M497" s="8">
        <f t="shared" si="7"/>
        <v>79.25</v>
      </c>
      <c r="N497" t="str" cm="1">
        <f t="array" ref="N497">_xlfn.IFS(I497="Rob", "Robusta", I497="Exc", "Excelsa", I497="Ara", "Arabica", I497="Lib", "Liberica")</f>
        <v>Liberica</v>
      </c>
      <c r="O497" t="str" cm="1">
        <f t="array" ref="O497">_xlfn.IFS(J497="M", "Medium", J497="L", "Light", J497="D", "Dark")</f>
        <v>Light</v>
      </c>
    </row>
    <row r="498" spans="1:15" x14ac:dyDescent="0.3">
      <c r="A498" s="2" t="s">
        <v>3294</v>
      </c>
      <c r="B498" s="5">
        <v>44438</v>
      </c>
      <c r="C498" s="2" t="s">
        <v>3295</v>
      </c>
      <c r="D498" t="s">
        <v>6153</v>
      </c>
      <c r="E498" s="2">
        <v>3</v>
      </c>
      <c r="F498" s="2" t="str">
        <f>_xlfn.XLOOKUP(C498, customers!$A:$A, customers!$B:$B, 0)</f>
        <v>Hamlen Pallister</v>
      </c>
      <c r="G498" s="2" t="str">
        <f>IF(_xlfn.XLOOKUP(C498, customers!$A:$A, customers!$C:$C, "")="", "", _xlfn.XLOOKUP(C498, customers!$A:$A, customers!$C:$C, ""))</f>
        <v>hpallisterds@ning.com</v>
      </c>
      <c r="H498" s="2" t="str">
        <f>_xlfn.XLOOKUP(C498, customers!$A:$A, customers!$G:$G, 0)</f>
        <v>United States</v>
      </c>
      <c r="I498" t="str">
        <f>INDEX(products!$A:$G, MATCH(ORDERS!$D498, products!$A:$A, 0), MATCH(ORDERS!I$1, products!$A$1:$G$1, 0))</f>
        <v>Exc</v>
      </c>
      <c r="J498" t="str">
        <f>INDEX(products!$A:$G, MATCH(ORDERS!$D498, products!$A:$A, 0), MATCH(ORDERS!J$1, products!$A$1:$G$1, 0))</f>
        <v>D</v>
      </c>
      <c r="K498" s="6">
        <f>INDEX(products!$A:$G, MATCH(ORDERS!$D498, products!$A:$A, 0), MATCH(ORDERS!K$1, products!$A$1:$G$1, 0))</f>
        <v>0.2</v>
      </c>
      <c r="L498" s="8">
        <f>INDEX(products!$A:$G, MATCH(ORDERS!$D498, products!$A:$A, 0), MATCH(ORDERS!L$1, products!$A$1:$G$1, 0))</f>
        <v>3.645</v>
      </c>
      <c r="M498" s="8">
        <f t="shared" si="7"/>
        <v>10.935</v>
      </c>
      <c r="N498" t="str" cm="1">
        <f t="array" ref="N498">_xlfn.IFS(I498="Rob", "Robusta", I498="Exc", "Excelsa", I498="Ara", "Arabica", I498="Lib", "Liberica")</f>
        <v>Excelsa</v>
      </c>
      <c r="O498" t="str" cm="1">
        <f t="array" ref="O498">_xlfn.IFS(J498="M", "Medium", J498="L", "Light", J498="D", "Dark")</f>
        <v>Dark</v>
      </c>
    </row>
    <row r="499" spans="1:15" x14ac:dyDescent="0.3">
      <c r="A499" s="2" t="s">
        <v>3300</v>
      </c>
      <c r="B499" s="5">
        <v>44351</v>
      </c>
      <c r="C499" s="2" t="s">
        <v>3301</v>
      </c>
      <c r="D499" t="s">
        <v>6147</v>
      </c>
      <c r="E499" s="2">
        <v>4</v>
      </c>
      <c r="F499" s="2" t="str">
        <f>_xlfn.XLOOKUP(C499, customers!$A:$A, customers!$B:$B, 0)</f>
        <v>Chantal Mersh</v>
      </c>
      <c r="G499" s="2" t="str">
        <f>IF(_xlfn.XLOOKUP(C499, customers!$A:$A, customers!$C:$C, "")="", "", _xlfn.XLOOKUP(C499, customers!$A:$A, customers!$C:$C, ""))</f>
        <v>cmershdt@drupal.org</v>
      </c>
      <c r="H499" s="2" t="str">
        <f>_xlfn.XLOOKUP(C499, customers!$A:$A, customers!$G:$G, 0)</f>
        <v>Ireland</v>
      </c>
      <c r="I499" t="str">
        <f>INDEX(products!$A:$G, MATCH(ORDERS!$D499, products!$A:$A, 0), MATCH(ORDERS!I$1, products!$A$1:$G$1, 0))</f>
        <v>Ara</v>
      </c>
      <c r="J499" t="str">
        <f>INDEX(products!$A:$G, MATCH(ORDERS!$D499, products!$A:$A, 0), MATCH(ORDERS!J$1, products!$A$1:$G$1, 0))</f>
        <v>D</v>
      </c>
      <c r="K499" s="6">
        <f>INDEX(products!$A:$G, MATCH(ORDERS!$D499, products!$A:$A, 0), MATCH(ORDERS!K$1, products!$A$1:$G$1, 0))</f>
        <v>1</v>
      </c>
      <c r="L499" s="8">
        <f>INDEX(products!$A:$G, MATCH(ORDERS!$D499, products!$A:$A, 0), MATCH(ORDERS!L$1, products!$A$1:$G$1, 0))</f>
        <v>9.9499999999999993</v>
      </c>
      <c r="M499" s="8">
        <f t="shared" si="7"/>
        <v>39.799999999999997</v>
      </c>
      <c r="N499" t="str" cm="1">
        <f t="array" ref="N499">_xlfn.IFS(I499="Rob", "Robusta", I499="Exc", "Excelsa", I499="Ara", "Arabica", I499="Lib", "Liberica")</f>
        <v>Arabica</v>
      </c>
      <c r="O499" t="str" cm="1">
        <f t="array" ref="O499">_xlfn.IFS(J499="M", "Medium", J499="L", "Light", J499="D", "Dark")</f>
        <v>Dark</v>
      </c>
    </row>
    <row r="500" spans="1:15" x14ac:dyDescent="0.3">
      <c r="A500" s="2" t="s">
        <v>3307</v>
      </c>
      <c r="B500" s="5">
        <v>44159</v>
      </c>
      <c r="C500" s="2" t="s">
        <v>3368</v>
      </c>
      <c r="D500" t="s">
        <v>6138</v>
      </c>
      <c r="E500" s="2">
        <v>5</v>
      </c>
      <c r="F500" s="2" t="str">
        <f>_xlfn.XLOOKUP(C500, customers!$A:$A, customers!$B:$B, 0)</f>
        <v>Marja Urion</v>
      </c>
      <c r="G500" s="2" t="str">
        <f>IF(_xlfn.XLOOKUP(C500, customers!$A:$A, customers!$C:$C, "")="", "", _xlfn.XLOOKUP(C500, customers!$A:$A, customers!$C:$C, ""))</f>
        <v>murione5@alexa.com</v>
      </c>
      <c r="H500" s="2" t="str">
        <f>_xlfn.XLOOKUP(C500, customers!$A:$A, customers!$G:$G, 0)</f>
        <v>Ireland</v>
      </c>
      <c r="I500" t="str">
        <f>INDEX(products!$A:$G, MATCH(ORDERS!$D500, products!$A:$A, 0), MATCH(ORDERS!I$1, products!$A$1:$G$1, 0))</f>
        <v>Rob</v>
      </c>
      <c r="J500" t="str">
        <f>INDEX(products!$A:$G, MATCH(ORDERS!$D500, products!$A:$A, 0), MATCH(ORDERS!J$1, products!$A$1:$G$1, 0))</f>
        <v>M</v>
      </c>
      <c r="K500" s="6">
        <f>INDEX(products!$A:$G, MATCH(ORDERS!$D500, products!$A:$A, 0), MATCH(ORDERS!K$1, products!$A$1:$G$1, 0))</f>
        <v>1</v>
      </c>
      <c r="L500" s="8">
        <f>INDEX(products!$A:$G, MATCH(ORDERS!$D500, products!$A:$A, 0), MATCH(ORDERS!L$1, products!$A$1:$G$1, 0))</f>
        <v>9.9499999999999993</v>
      </c>
      <c r="M500" s="8">
        <f t="shared" si="7"/>
        <v>49.75</v>
      </c>
      <c r="N500" t="str" cm="1">
        <f t="array" ref="N500">_xlfn.IFS(I500="Rob", "Robusta", I500="Exc", "Excelsa", I500="Ara", "Arabica", I500="Lib", "Liberica")</f>
        <v>Robusta</v>
      </c>
      <c r="O500" t="str" cm="1">
        <f t="array" ref="O500">_xlfn.IFS(J500="M", "Medium", J500="L", "Light", J500="D", "Dark")</f>
        <v>Medium</v>
      </c>
    </row>
    <row r="501" spans="1:15" x14ac:dyDescent="0.3">
      <c r="A501" s="2" t="s">
        <v>3313</v>
      </c>
      <c r="B501" s="5">
        <v>44003</v>
      </c>
      <c r="C501" s="2" t="s">
        <v>3314</v>
      </c>
      <c r="D501" t="s">
        <v>6163</v>
      </c>
      <c r="E501" s="2">
        <v>3</v>
      </c>
      <c r="F501" s="2" t="str">
        <f>_xlfn.XLOOKUP(C501, customers!$A:$A, customers!$B:$B, 0)</f>
        <v>Malynda Purbrick</v>
      </c>
      <c r="G501" s="2" t="str">
        <f>IF(_xlfn.XLOOKUP(C501, customers!$A:$A, customers!$C:$C, "")="", "", _xlfn.XLOOKUP(C501, customers!$A:$A, customers!$C:$C, ""))</f>
        <v/>
      </c>
      <c r="H501" s="2" t="str">
        <f>_xlfn.XLOOKUP(C501, customers!$A:$A, customers!$G:$G, 0)</f>
        <v>Ireland</v>
      </c>
      <c r="I501" t="str">
        <f>INDEX(products!$A:$G, MATCH(ORDERS!$D501, products!$A:$A, 0), MATCH(ORDERS!I$1, products!$A$1:$G$1, 0))</f>
        <v>Rob</v>
      </c>
      <c r="J501" t="str">
        <f>INDEX(products!$A:$G, MATCH(ORDERS!$D501, products!$A:$A, 0), MATCH(ORDERS!J$1, products!$A$1:$G$1, 0))</f>
        <v>D</v>
      </c>
      <c r="K501" s="6">
        <f>INDEX(products!$A:$G, MATCH(ORDERS!$D501, products!$A:$A, 0), MATCH(ORDERS!K$1, products!$A$1:$G$1, 0))</f>
        <v>0.2</v>
      </c>
      <c r="L501" s="8">
        <f>INDEX(products!$A:$G, MATCH(ORDERS!$D501, products!$A:$A, 0), MATCH(ORDERS!L$1, products!$A$1:$G$1, 0))</f>
        <v>2.6849999999999996</v>
      </c>
      <c r="M501" s="8">
        <f t="shared" si="7"/>
        <v>8.0549999999999997</v>
      </c>
      <c r="N501" t="str" cm="1">
        <f t="array" ref="N501">_xlfn.IFS(I501="Rob", "Robusta", I501="Exc", "Excelsa", I501="Ara", "Arabica", I501="Lib", "Liberica")</f>
        <v>Robusta</v>
      </c>
      <c r="O501" t="str" cm="1">
        <f t="array" ref="O501">_xlfn.IFS(J501="M", "Medium", J501="L", "Light", J501="D", "Dark")</f>
        <v>Dark</v>
      </c>
    </row>
    <row r="502" spans="1:15" x14ac:dyDescent="0.3">
      <c r="A502" s="2" t="s">
        <v>3318</v>
      </c>
      <c r="B502" s="5">
        <v>44025</v>
      </c>
      <c r="C502" s="2" t="s">
        <v>3319</v>
      </c>
      <c r="D502" t="s">
        <v>6179</v>
      </c>
      <c r="E502" s="2">
        <v>4</v>
      </c>
      <c r="F502" s="2" t="str">
        <f>_xlfn.XLOOKUP(C502, customers!$A:$A, customers!$B:$B, 0)</f>
        <v>Alf Housaman</v>
      </c>
      <c r="G502" s="2" t="str">
        <f>IF(_xlfn.XLOOKUP(C502, customers!$A:$A, customers!$C:$C, "")="", "", _xlfn.XLOOKUP(C502, customers!$A:$A, customers!$C:$C, ""))</f>
        <v/>
      </c>
      <c r="H502" s="2" t="str">
        <f>_xlfn.XLOOKUP(C502, customers!$A:$A, customers!$G:$G, 0)</f>
        <v>United States</v>
      </c>
      <c r="I502" t="str">
        <f>INDEX(products!$A:$G, MATCH(ORDERS!$D502, products!$A:$A, 0), MATCH(ORDERS!I$1, products!$A$1:$G$1, 0))</f>
        <v>Rob</v>
      </c>
      <c r="J502" t="str">
        <f>INDEX(products!$A:$G, MATCH(ORDERS!$D502, products!$A:$A, 0), MATCH(ORDERS!J$1, products!$A$1:$G$1, 0))</f>
        <v>L</v>
      </c>
      <c r="K502" s="6">
        <f>INDEX(products!$A:$G, MATCH(ORDERS!$D502, products!$A:$A, 0), MATCH(ORDERS!K$1, products!$A$1:$G$1, 0))</f>
        <v>1</v>
      </c>
      <c r="L502" s="8">
        <f>INDEX(products!$A:$G, MATCH(ORDERS!$D502, products!$A:$A, 0), MATCH(ORDERS!L$1, products!$A$1:$G$1, 0))</f>
        <v>11.95</v>
      </c>
      <c r="M502" s="8">
        <f t="shared" si="7"/>
        <v>47.8</v>
      </c>
      <c r="N502" t="str" cm="1">
        <f t="array" ref="N502">_xlfn.IFS(I502="Rob", "Robusta", I502="Exc", "Excelsa", I502="Ara", "Arabica", I502="Lib", "Liberica")</f>
        <v>Robusta</v>
      </c>
      <c r="O502" t="str" cm="1">
        <f t="array" ref="O502">_xlfn.IFS(J502="M", "Medium", J502="L", "Light", J502="D", "Dark")</f>
        <v>Light</v>
      </c>
    </row>
    <row r="503" spans="1:15" x14ac:dyDescent="0.3">
      <c r="A503" s="2" t="s">
        <v>3323</v>
      </c>
      <c r="B503" s="5">
        <v>43467</v>
      </c>
      <c r="C503" s="2" t="s">
        <v>3324</v>
      </c>
      <c r="D503" t="s">
        <v>6174</v>
      </c>
      <c r="E503" s="2">
        <v>4</v>
      </c>
      <c r="F503" s="2" t="str">
        <f>_xlfn.XLOOKUP(C503, customers!$A:$A, customers!$B:$B, 0)</f>
        <v>Gladi Ducker</v>
      </c>
      <c r="G503" s="2" t="str">
        <f>IF(_xlfn.XLOOKUP(C503, customers!$A:$A, customers!$C:$C, "")="", "", _xlfn.XLOOKUP(C503, customers!$A:$A, customers!$C:$C, ""))</f>
        <v>gduckerdx@patch.com</v>
      </c>
      <c r="H503" s="2" t="str">
        <f>_xlfn.XLOOKUP(C503, customers!$A:$A, customers!$G:$G, 0)</f>
        <v>United Kingdom</v>
      </c>
      <c r="I503" t="str">
        <f>INDEX(products!$A:$G, MATCH(ORDERS!$D503, products!$A:$A, 0), MATCH(ORDERS!I$1, products!$A$1:$G$1, 0))</f>
        <v>Rob</v>
      </c>
      <c r="J503" t="str">
        <f>INDEX(products!$A:$G, MATCH(ORDERS!$D503, products!$A:$A, 0), MATCH(ORDERS!J$1, products!$A$1:$G$1, 0))</f>
        <v>M</v>
      </c>
      <c r="K503" s="6">
        <f>INDEX(products!$A:$G, MATCH(ORDERS!$D503, products!$A:$A, 0), MATCH(ORDERS!K$1, products!$A$1:$G$1, 0))</f>
        <v>0.2</v>
      </c>
      <c r="L503" s="8">
        <f>INDEX(products!$A:$G, MATCH(ORDERS!$D503, products!$A:$A, 0), MATCH(ORDERS!L$1, products!$A$1:$G$1, 0))</f>
        <v>2.9849999999999999</v>
      </c>
      <c r="M503" s="8">
        <f t="shared" si="7"/>
        <v>11.94</v>
      </c>
      <c r="N503" t="str" cm="1">
        <f t="array" ref="N503">_xlfn.IFS(I503="Rob", "Robusta", I503="Exc", "Excelsa", I503="Ara", "Arabica", I503="Lib", "Liberica")</f>
        <v>Robusta</v>
      </c>
      <c r="O503" t="str" cm="1">
        <f t="array" ref="O503">_xlfn.IFS(J503="M", "Medium", J503="L", "Light", J503="D", "Dark")</f>
        <v>Medium</v>
      </c>
    </row>
    <row r="504" spans="1:15" x14ac:dyDescent="0.3">
      <c r="A504" s="2" t="s">
        <v>3323</v>
      </c>
      <c r="B504" s="5">
        <v>43467</v>
      </c>
      <c r="C504" s="2" t="s">
        <v>3324</v>
      </c>
      <c r="D504" t="s">
        <v>6156</v>
      </c>
      <c r="E504" s="2">
        <v>4</v>
      </c>
      <c r="F504" s="2" t="str">
        <f>_xlfn.XLOOKUP(C504, customers!$A:$A, customers!$B:$B, 0)</f>
        <v>Gladi Ducker</v>
      </c>
      <c r="G504" s="2" t="str">
        <f>IF(_xlfn.XLOOKUP(C504, customers!$A:$A, customers!$C:$C, "")="", "", _xlfn.XLOOKUP(C504, customers!$A:$A, customers!$C:$C, ""))</f>
        <v>gduckerdx@patch.com</v>
      </c>
      <c r="H504" s="2" t="str">
        <f>_xlfn.XLOOKUP(C504, customers!$A:$A, customers!$G:$G, 0)</f>
        <v>United Kingdom</v>
      </c>
      <c r="I504" t="str">
        <f>INDEX(products!$A:$G, MATCH(ORDERS!$D504, products!$A:$A, 0), MATCH(ORDERS!I$1, products!$A$1:$G$1, 0))</f>
        <v>Exc</v>
      </c>
      <c r="J504" t="str">
        <f>INDEX(products!$A:$G, MATCH(ORDERS!$D504, products!$A:$A, 0), MATCH(ORDERS!J$1, products!$A$1:$G$1, 0))</f>
        <v>M</v>
      </c>
      <c r="K504" s="6">
        <f>INDEX(products!$A:$G, MATCH(ORDERS!$D504, products!$A:$A, 0), MATCH(ORDERS!K$1, products!$A$1:$G$1, 0))</f>
        <v>0.2</v>
      </c>
      <c r="L504" s="8">
        <f>INDEX(products!$A:$G, MATCH(ORDERS!$D504, products!$A:$A, 0), MATCH(ORDERS!L$1, products!$A$1:$G$1, 0))</f>
        <v>4.125</v>
      </c>
      <c r="M504" s="8">
        <f t="shared" si="7"/>
        <v>16.5</v>
      </c>
      <c r="N504" t="str" cm="1">
        <f t="array" ref="N504">_xlfn.IFS(I504="Rob", "Robusta", I504="Exc", "Excelsa", I504="Ara", "Arabica", I504="Lib", "Liberica")</f>
        <v>Excelsa</v>
      </c>
      <c r="O504" t="str" cm="1">
        <f t="array" ref="O504">_xlfn.IFS(J504="M", "Medium", J504="L", "Light", J504="D", "Dark")</f>
        <v>Medium</v>
      </c>
    </row>
    <row r="505" spans="1:15" x14ac:dyDescent="0.3">
      <c r="A505" s="2" t="s">
        <v>3323</v>
      </c>
      <c r="B505" s="5">
        <v>43467</v>
      </c>
      <c r="C505" s="2" t="s">
        <v>3324</v>
      </c>
      <c r="D505" t="s">
        <v>6143</v>
      </c>
      <c r="E505" s="2">
        <v>4</v>
      </c>
      <c r="F505" s="2" t="str">
        <f>_xlfn.XLOOKUP(C505, customers!$A:$A, customers!$B:$B, 0)</f>
        <v>Gladi Ducker</v>
      </c>
      <c r="G505" s="2" t="str">
        <f>IF(_xlfn.XLOOKUP(C505, customers!$A:$A, customers!$C:$C, "")="", "", _xlfn.XLOOKUP(C505, customers!$A:$A, customers!$C:$C, ""))</f>
        <v>gduckerdx@patch.com</v>
      </c>
      <c r="H505" s="2" t="str">
        <f>_xlfn.XLOOKUP(C505, customers!$A:$A, customers!$G:$G, 0)</f>
        <v>United Kingdom</v>
      </c>
      <c r="I505" t="str">
        <f>INDEX(products!$A:$G, MATCH(ORDERS!$D505, products!$A:$A, 0), MATCH(ORDERS!I$1, products!$A$1:$G$1, 0))</f>
        <v>Lib</v>
      </c>
      <c r="J505" t="str">
        <f>INDEX(products!$A:$G, MATCH(ORDERS!$D505, products!$A:$A, 0), MATCH(ORDERS!J$1, products!$A$1:$G$1, 0))</f>
        <v>D</v>
      </c>
      <c r="K505" s="6">
        <f>INDEX(products!$A:$G, MATCH(ORDERS!$D505, products!$A:$A, 0), MATCH(ORDERS!K$1, products!$A$1:$G$1, 0))</f>
        <v>1</v>
      </c>
      <c r="L505" s="8">
        <f>INDEX(products!$A:$G, MATCH(ORDERS!$D505, products!$A:$A, 0), MATCH(ORDERS!L$1, products!$A$1:$G$1, 0))</f>
        <v>12.95</v>
      </c>
      <c r="M505" s="8">
        <f t="shared" si="7"/>
        <v>51.8</v>
      </c>
      <c r="N505" t="str" cm="1">
        <f t="array" ref="N505">_xlfn.IFS(I505="Rob", "Robusta", I505="Exc", "Excelsa", I505="Ara", "Arabica", I505="Lib", "Liberica")</f>
        <v>Liberica</v>
      </c>
      <c r="O505" t="str" cm="1">
        <f t="array" ref="O505">_xlfn.IFS(J505="M", "Medium", J505="L", "Light", J505="D", "Dark")</f>
        <v>Dark</v>
      </c>
    </row>
    <row r="506" spans="1:15" x14ac:dyDescent="0.3">
      <c r="A506" s="2" t="s">
        <v>3323</v>
      </c>
      <c r="B506" s="5">
        <v>43467</v>
      </c>
      <c r="C506" s="2" t="s">
        <v>3324</v>
      </c>
      <c r="D506" t="s">
        <v>6145</v>
      </c>
      <c r="E506" s="2">
        <v>3</v>
      </c>
      <c r="F506" s="2" t="str">
        <f>_xlfn.XLOOKUP(C506, customers!$A:$A, customers!$B:$B, 0)</f>
        <v>Gladi Ducker</v>
      </c>
      <c r="G506" s="2" t="str">
        <f>IF(_xlfn.XLOOKUP(C506, customers!$A:$A, customers!$C:$C, "")="", "", _xlfn.XLOOKUP(C506, customers!$A:$A, customers!$C:$C, ""))</f>
        <v>gduckerdx@patch.com</v>
      </c>
      <c r="H506" s="2" t="str">
        <f>_xlfn.XLOOKUP(C506, customers!$A:$A, customers!$G:$G, 0)</f>
        <v>United Kingdom</v>
      </c>
      <c r="I506" t="str">
        <f>INDEX(products!$A:$G, MATCH(ORDERS!$D506, products!$A:$A, 0), MATCH(ORDERS!I$1, products!$A$1:$G$1, 0))</f>
        <v>Lib</v>
      </c>
      <c r="J506" t="str">
        <f>INDEX(products!$A:$G, MATCH(ORDERS!$D506, products!$A:$A, 0), MATCH(ORDERS!J$1, products!$A$1:$G$1, 0))</f>
        <v>L</v>
      </c>
      <c r="K506" s="6">
        <f>INDEX(products!$A:$G, MATCH(ORDERS!$D506, products!$A:$A, 0), MATCH(ORDERS!K$1, products!$A$1:$G$1, 0))</f>
        <v>0.2</v>
      </c>
      <c r="L506" s="8">
        <f>INDEX(products!$A:$G, MATCH(ORDERS!$D506, products!$A:$A, 0), MATCH(ORDERS!L$1, products!$A$1:$G$1, 0))</f>
        <v>4.7549999999999999</v>
      </c>
      <c r="M506" s="8">
        <f t="shared" si="7"/>
        <v>14.265000000000001</v>
      </c>
      <c r="N506" t="str" cm="1">
        <f t="array" ref="N506">_xlfn.IFS(I506="Rob", "Robusta", I506="Exc", "Excelsa", I506="Ara", "Arabica", I506="Lib", "Liberica")</f>
        <v>Liberica</v>
      </c>
      <c r="O506" t="str" cm="1">
        <f t="array" ref="O506">_xlfn.IFS(J506="M", "Medium", J506="L", "Light", J506="D", "Dark")</f>
        <v>Light</v>
      </c>
    </row>
    <row r="507" spans="1:15" x14ac:dyDescent="0.3">
      <c r="A507" s="2" t="s">
        <v>3343</v>
      </c>
      <c r="B507" s="5">
        <v>44609</v>
      </c>
      <c r="C507" s="2" t="s">
        <v>3344</v>
      </c>
      <c r="D507" t="s">
        <v>6159</v>
      </c>
      <c r="E507" s="2">
        <v>6</v>
      </c>
      <c r="F507" s="2" t="str">
        <f>_xlfn.XLOOKUP(C507, customers!$A:$A, customers!$B:$B, 0)</f>
        <v>Wain Stearley</v>
      </c>
      <c r="G507" s="2" t="str">
        <f>IF(_xlfn.XLOOKUP(C507, customers!$A:$A, customers!$C:$C, "")="", "", _xlfn.XLOOKUP(C507, customers!$A:$A, customers!$C:$C, ""))</f>
        <v>wstearleye1@census.gov</v>
      </c>
      <c r="H507" s="2" t="str">
        <f>_xlfn.XLOOKUP(C507, customers!$A:$A, customers!$G:$G, 0)</f>
        <v>United States</v>
      </c>
      <c r="I507" t="str">
        <f>INDEX(products!$A:$G, MATCH(ORDERS!$D507, products!$A:$A, 0), MATCH(ORDERS!I$1, products!$A$1:$G$1, 0))</f>
        <v>Lib</v>
      </c>
      <c r="J507" t="str">
        <f>INDEX(products!$A:$G, MATCH(ORDERS!$D507, products!$A:$A, 0), MATCH(ORDERS!J$1, products!$A$1:$G$1, 0))</f>
        <v>M</v>
      </c>
      <c r="K507" s="6">
        <f>INDEX(products!$A:$G, MATCH(ORDERS!$D507, products!$A:$A, 0), MATCH(ORDERS!K$1, products!$A$1:$G$1, 0))</f>
        <v>0.2</v>
      </c>
      <c r="L507" s="8">
        <f>INDEX(products!$A:$G, MATCH(ORDERS!$D507, products!$A:$A, 0), MATCH(ORDERS!L$1, products!$A$1:$G$1, 0))</f>
        <v>4.3650000000000002</v>
      </c>
      <c r="M507" s="8">
        <f t="shared" si="7"/>
        <v>26.19</v>
      </c>
      <c r="N507" t="str" cm="1">
        <f t="array" ref="N507">_xlfn.IFS(I507="Rob", "Robusta", I507="Exc", "Excelsa", I507="Ara", "Arabica", I507="Lib", "Liberica")</f>
        <v>Liberica</v>
      </c>
      <c r="O507" t="str" cm="1">
        <f t="array" ref="O507">_xlfn.IFS(J507="M", "Medium", J507="L", "Light", J507="D", "Dark")</f>
        <v>Medium</v>
      </c>
    </row>
    <row r="508" spans="1:15" x14ac:dyDescent="0.3">
      <c r="A508" s="2" t="s">
        <v>3349</v>
      </c>
      <c r="B508" s="5">
        <v>44184</v>
      </c>
      <c r="C508" s="2" t="s">
        <v>3350</v>
      </c>
      <c r="D508" t="s">
        <v>6140</v>
      </c>
      <c r="E508" s="2">
        <v>2</v>
      </c>
      <c r="F508" s="2" t="str">
        <f>_xlfn.XLOOKUP(C508, customers!$A:$A, customers!$B:$B, 0)</f>
        <v>Diane-marie Wincer</v>
      </c>
      <c r="G508" s="2" t="str">
        <f>IF(_xlfn.XLOOKUP(C508, customers!$A:$A, customers!$C:$C, "")="", "", _xlfn.XLOOKUP(C508, customers!$A:$A, customers!$C:$C, ""))</f>
        <v>dwincere2@marriott.com</v>
      </c>
      <c r="H508" s="2" t="str">
        <f>_xlfn.XLOOKUP(C508, customers!$A:$A, customers!$G:$G, 0)</f>
        <v>United States</v>
      </c>
      <c r="I508" t="str">
        <f>INDEX(products!$A:$G, MATCH(ORDERS!$D508, products!$A:$A, 0), MATCH(ORDERS!I$1, products!$A$1:$G$1, 0))</f>
        <v>Ara</v>
      </c>
      <c r="J508" t="str">
        <f>INDEX(products!$A:$G, MATCH(ORDERS!$D508, products!$A:$A, 0), MATCH(ORDERS!J$1, products!$A$1:$G$1, 0))</f>
        <v>L</v>
      </c>
      <c r="K508" s="6">
        <f>INDEX(products!$A:$G, MATCH(ORDERS!$D508, products!$A:$A, 0), MATCH(ORDERS!K$1, products!$A$1:$G$1, 0))</f>
        <v>1</v>
      </c>
      <c r="L508" s="8">
        <f>INDEX(products!$A:$G, MATCH(ORDERS!$D508, products!$A:$A, 0), MATCH(ORDERS!L$1, products!$A$1:$G$1, 0))</f>
        <v>12.95</v>
      </c>
      <c r="M508" s="8">
        <f t="shared" si="7"/>
        <v>25.9</v>
      </c>
      <c r="N508" t="str" cm="1">
        <f t="array" ref="N508">_xlfn.IFS(I508="Rob", "Robusta", I508="Exc", "Excelsa", I508="Ara", "Arabica", I508="Lib", "Liberica")</f>
        <v>Arabica</v>
      </c>
      <c r="O508" t="str" cm="1">
        <f t="array" ref="O508">_xlfn.IFS(J508="M", "Medium", J508="L", "Light", J508="D", "Dark")</f>
        <v>Light</v>
      </c>
    </row>
    <row r="509" spans="1:15" x14ac:dyDescent="0.3">
      <c r="A509" s="2" t="s">
        <v>3355</v>
      </c>
      <c r="B509" s="5">
        <v>43516</v>
      </c>
      <c r="C509" s="2" t="s">
        <v>3356</v>
      </c>
      <c r="D509" t="s">
        <v>6182</v>
      </c>
      <c r="E509" s="2">
        <v>3</v>
      </c>
      <c r="F509" s="2" t="str">
        <f>_xlfn.XLOOKUP(C509, customers!$A:$A, customers!$B:$B, 0)</f>
        <v>Perry Lyfield</v>
      </c>
      <c r="G509" s="2" t="str">
        <f>IF(_xlfn.XLOOKUP(C509, customers!$A:$A, customers!$C:$C, "")="", "", _xlfn.XLOOKUP(C509, customers!$A:$A, customers!$C:$C, ""))</f>
        <v>plyfielde3@baidu.com</v>
      </c>
      <c r="H509" s="2" t="str">
        <f>_xlfn.XLOOKUP(C509, customers!$A:$A, customers!$G:$G, 0)</f>
        <v>United States</v>
      </c>
      <c r="I509" t="str">
        <f>INDEX(products!$A:$G, MATCH(ORDERS!$D509, products!$A:$A, 0), MATCH(ORDERS!I$1, products!$A$1:$G$1, 0))</f>
        <v>Ara</v>
      </c>
      <c r="J509" t="str">
        <f>INDEX(products!$A:$G, MATCH(ORDERS!$D509, products!$A:$A, 0), MATCH(ORDERS!J$1, products!$A$1:$G$1, 0))</f>
        <v>L</v>
      </c>
      <c r="K509" s="6">
        <f>INDEX(products!$A:$G, MATCH(ORDERS!$D509, products!$A:$A, 0), MATCH(ORDERS!K$1, products!$A$1:$G$1, 0))</f>
        <v>2.5</v>
      </c>
      <c r="L509" s="8">
        <f>INDEX(products!$A:$G, MATCH(ORDERS!$D509, products!$A:$A, 0), MATCH(ORDERS!L$1, products!$A$1:$G$1, 0))</f>
        <v>29.784999999999997</v>
      </c>
      <c r="M509" s="8">
        <f t="shared" si="7"/>
        <v>89.35499999999999</v>
      </c>
      <c r="N509" t="str" cm="1">
        <f t="array" ref="N509">_xlfn.IFS(I509="Rob", "Robusta", I509="Exc", "Excelsa", I509="Ara", "Arabica", I509="Lib", "Liberica")</f>
        <v>Arabica</v>
      </c>
      <c r="O509" t="str" cm="1">
        <f t="array" ref="O509">_xlfn.IFS(J509="M", "Medium", J509="L", "Light", J509="D", "Dark")</f>
        <v>Light</v>
      </c>
    </row>
    <row r="510" spans="1:15" x14ac:dyDescent="0.3">
      <c r="A510" s="2" t="s">
        <v>3361</v>
      </c>
      <c r="B510" s="5">
        <v>44210</v>
      </c>
      <c r="C510" s="2" t="s">
        <v>3362</v>
      </c>
      <c r="D510" t="s">
        <v>6169</v>
      </c>
      <c r="E510" s="2">
        <v>6</v>
      </c>
      <c r="F510" s="2" t="str">
        <f>_xlfn.XLOOKUP(C510, customers!$A:$A, customers!$B:$B, 0)</f>
        <v>Heall Perris</v>
      </c>
      <c r="G510" s="2" t="str">
        <f>IF(_xlfn.XLOOKUP(C510, customers!$A:$A, customers!$C:$C, "")="", "", _xlfn.XLOOKUP(C510, customers!$A:$A, customers!$C:$C, ""))</f>
        <v>hperrise4@studiopress.com</v>
      </c>
      <c r="H510" s="2" t="str">
        <f>_xlfn.XLOOKUP(C510, customers!$A:$A, customers!$G:$G, 0)</f>
        <v>Ireland</v>
      </c>
      <c r="I510" t="str">
        <f>INDEX(products!$A:$G, MATCH(ORDERS!$D510, products!$A:$A, 0), MATCH(ORDERS!I$1, products!$A$1:$G$1, 0))</f>
        <v>Lib</v>
      </c>
      <c r="J510" t="str">
        <f>INDEX(products!$A:$G, MATCH(ORDERS!$D510, products!$A:$A, 0), MATCH(ORDERS!J$1, products!$A$1:$G$1, 0))</f>
        <v>D</v>
      </c>
      <c r="K510" s="6">
        <f>INDEX(products!$A:$G, MATCH(ORDERS!$D510, products!$A:$A, 0), MATCH(ORDERS!K$1, products!$A$1:$G$1, 0))</f>
        <v>0.5</v>
      </c>
      <c r="L510" s="8">
        <f>INDEX(products!$A:$G, MATCH(ORDERS!$D510, products!$A:$A, 0), MATCH(ORDERS!L$1, products!$A$1:$G$1, 0))</f>
        <v>7.77</v>
      </c>
      <c r="M510" s="8">
        <f t="shared" si="7"/>
        <v>46.62</v>
      </c>
      <c r="N510" t="str" cm="1">
        <f t="array" ref="N510">_xlfn.IFS(I510="Rob", "Robusta", I510="Exc", "Excelsa", I510="Ara", "Arabica", I510="Lib", "Liberica")</f>
        <v>Liberica</v>
      </c>
      <c r="O510" t="str" cm="1">
        <f t="array" ref="O510">_xlfn.IFS(J510="M", "Medium", J510="L", "Light", J510="D", "Dark")</f>
        <v>Dark</v>
      </c>
    </row>
    <row r="511" spans="1:15" x14ac:dyDescent="0.3">
      <c r="A511" s="2" t="s">
        <v>3367</v>
      </c>
      <c r="B511" s="5">
        <v>43785</v>
      </c>
      <c r="C511" s="2" t="s">
        <v>3368</v>
      </c>
      <c r="D511" t="s">
        <v>6147</v>
      </c>
      <c r="E511" s="2">
        <v>3</v>
      </c>
      <c r="F511" s="2" t="str">
        <f>_xlfn.XLOOKUP(C511, customers!$A:$A, customers!$B:$B, 0)</f>
        <v>Marja Urion</v>
      </c>
      <c r="G511" s="2" t="str">
        <f>IF(_xlfn.XLOOKUP(C511, customers!$A:$A, customers!$C:$C, "")="", "", _xlfn.XLOOKUP(C511, customers!$A:$A, customers!$C:$C, ""))</f>
        <v>murione5@alexa.com</v>
      </c>
      <c r="H511" s="2" t="str">
        <f>_xlfn.XLOOKUP(C511, customers!$A:$A, customers!$G:$G, 0)</f>
        <v>Ireland</v>
      </c>
      <c r="I511" t="str">
        <f>INDEX(products!$A:$G, MATCH(ORDERS!$D511, products!$A:$A, 0), MATCH(ORDERS!I$1, products!$A$1:$G$1, 0))</f>
        <v>Ara</v>
      </c>
      <c r="J511" t="str">
        <f>INDEX(products!$A:$G, MATCH(ORDERS!$D511, products!$A:$A, 0), MATCH(ORDERS!J$1, products!$A$1:$G$1, 0))</f>
        <v>D</v>
      </c>
      <c r="K511" s="6">
        <f>INDEX(products!$A:$G, MATCH(ORDERS!$D511, products!$A:$A, 0), MATCH(ORDERS!K$1, products!$A$1:$G$1, 0))</f>
        <v>1</v>
      </c>
      <c r="L511" s="8">
        <f>INDEX(products!$A:$G, MATCH(ORDERS!$D511, products!$A:$A, 0), MATCH(ORDERS!L$1, products!$A$1:$G$1, 0))</f>
        <v>9.9499999999999993</v>
      </c>
      <c r="M511" s="8">
        <f t="shared" si="7"/>
        <v>29.849999999999998</v>
      </c>
      <c r="N511" t="str" cm="1">
        <f t="array" ref="N511">_xlfn.IFS(I511="Rob", "Robusta", I511="Exc", "Excelsa", I511="Ara", "Arabica", I511="Lib", "Liberica")</f>
        <v>Arabica</v>
      </c>
      <c r="O511" t="str" cm="1">
        <f t="array" ref="O511">_xlfn.IFS(J511="M", "Medium", J511="L", "Light", J511="D", "Dark")</f>
        <v>Dark</v>
      </c>
    </row>
    <row r="512" spans="1:15" x14ac:dyDescent="0.3">
      <c r="A512" s="2" t="s">
        <v>3373</v>
      </c>
      <c r="B512" s="5">
        <v>43803</v>
      </c>
      <c r="C512" s="2" t="s">
        <v>3374</v>
      </c>
      <c r="D512" t="s">
        <v>6178</v>
      </c>
      <c r="E512" s="2">
        <v>3</v>
      </c>
      <c r="F512" s="2" t="str">
        <f>_xlfn.XLOOKUP(C512, customers!$A:$A, customers!$B:$B, 0)</f>
        <v>Camellia Kid</v>
      </c>
      <c r="G512" s="2" t="str">
        <f>IF(_xlfn.XLOOKUP(C512, customers!$A:$A, customers!$C:$C, "")="", "", _xlfn.XLOOKUP(C512, customers!$A:$A, customers!$C:$C, ""))</f>
        <v>ckide6@narod.ru</v>
      </c>
      <c r="H512" s="2" t="str">
        <f>_xlfn.XLOOKUP(C512, customers!$A:$A, customers!$G:$G, 0)</f>
        <v>Ireland</v>
      </c>
      <c r="I512" t="str">
        <f>INDEX(products!$A:$G, MATCH(ORDERS!$D512, products!$A:$A, 0), MATCH(ORDERS!I$1, products!$A$1:$G$1, 0))</f>
        <v>Rob</v>
      </c>
      <c r="J512" t="str">
        <f>INDEX(products!$A:$G, MATCH(ORDERS!$D512, products!$A:$A, 0), MATCH(ORDERS!J$1, products!$A$1:$G$1, 0))</f>
        <v>L</v>
      </c>
      <c r="K512" s="6">
        <f>INDEX(products!$A:$G, MATCH(ORDERS!$D512, products!$A:$A, 0), MATCH(ORDERS!K$1, products!$A$1:$G$1, 0))</f>
        <v>0.2</v>
      </c>
      <c r="L512" s="8">
        <f>INDEX(products!$A:$G, MATCH(ORDERS!$D512, products!$A:$A, 0), MATCH(ORDERS!L$1, products!$A$1:$G$1, 0))</f>
        <v>3.5849999999999995</v>
      </c>
      <c r="M512" s="8">
        <f t="shared" si="7"/>
        <v>10.754999999999999</v>
      </c>
      <c r="N512" t="str" cm="1">
        <f t="array" ref="N512">_xlfn.IFS(I512="Rob", "Robusta", I512="Exc", "Excelsa", I512="Ara", "Arabica", I512="Lib", "Liberica")</f>
        <v>Robusta</v>
      </c>
      <c r="O512" t="str" cm="1">
        <f t="array" ref="O512">_xlfn.IFS(J512="M", "Medium", J512="L", "Light", J512="D", "Dark")</f>
        <v>Light</v>
      </c>
    </row>
    <row r="513" spans="1:15" x14ac:dyDescent="0.3">
      <c r="A513" s="2" t="s">
        <v>3379</v>
      </c>
      <c r="B513" s="5">
        <v>44043</v>
      </c>
      <c r="C513" s="2" t="s">
        <v>3380</v>
      </c>
      <c r="D513" t="s">
        <v>6152</v>
      </c>
      <c r="E513" s="2">
        <v>4</v>
      </c>
      <c r="F513" s="2" t="str">
        <f>_xlfn.XLOOKUP(C513, customers!$A:$A, customers!$B:$B, 0)</f>
        <v>Carolann Beine</v>
      </c>
      <c r="G513" s="2" t="str">
        <f>IF(_xlfn.XLOOKUP(C513, customers!$A:$A, customers!$C:$C, "")="", "", _xlfn.XLOOKUP(C513, customers!$A:$A, customers!$C:$C, ""))</f>
        <v>cbeinee7@xinhuanet.com</v>
      </c>
      <c r="H513" s="2" t="str">
        <f>_xlfn.XLOOKUP(C513, customers!$A:$A, customers!$G:$G, 0)</f>
        <v>United States</v>
      </c>
      <c r="I513" t="str">
        <f>INDEX(products!$A:$G, MATCH(ORDERS!$D513, products!$A:$A, 0), MATCH(ORDERS!I$1, products!$A$1:$G$1, 0))</f>
        <v>Ara</v>
      </c>
      <c r="J513" t="str">
        <f>INDEX(products!$A:$G, MATCH(ORDERS!$D513, products!$A:$A, 0), MATCH(ORDERS!J$1, products!$A$1:$G$1, 0))</f>
        <v>M</v>
      </c>
      <c r="K513" s="6">
        <f>INDEX(products!$A:$G, MATCH(ORDERS!$D513, products!$A:$A, 0), MATCH(ORDERS!K$1, products!$A$1:$G$1, 0))</f>
        <v>0.2</v>
      </c>
      <c r="L513" s="8">
        <f>INDEX(products!$A:$G, MATCH(ORDERS!$D513, products!$A:$A, 0), MATCH(ORDERS!L$1, products!$A$1:$G$1, 0))</f>
        <v>3.375</v>
      </c>
      <c r="M513" s="8">
        <f t="shared" si="7"/>
        <v>13.5</v>
      </c>
      <c r="N513" t="str" cm="1">
        <f t="array" ref="N513">_xlfn.IFS(I513="Rob", "Robusta", I513="Exc", "Excelsa", I513="Ara", "Arabica", I513="Lib", "Liberica")</f>
        <v>Arabica</v>
      </c>
      <c r="O513" t="str" cm="1">
        <f t="array" ref="O513">_xlfn.IFS(J513="M", "Medium", J513="L", "Light", J513="D", "Dark")</f>
        <v>Medium</v>
      </c>
    </row>
    <row r="514" spans="1:15" x14ac:dyDescent="0.3">
      <c r="A514" s="2" t="s">
        <v>3385</v>
      </c>
      <c r="B514" s="5">
        <v>43535</v>
      </c>
      <c r="C514" s="2" t="s">
        <v>3386</v>
      </c>
      <c r="D514" t="s">
        <v>6170</v>
      </c>
      <c r="E514" s="2">
        <v>3</v>
      </c>
      <c r="F514" s="2" t="str">
        <f>_xlfn.XLOOKUP(C514, customers!$A:$A, customers!$B:$B, 0)</f>
        <v>Celia Bakeup</v>
      </c>
      <c r="G514" s="2" t="str">
        <f>IF(_xlfn.XLOOKUP(C514, customers!$A:$A, customers!$C:$C, "")="", "", _xlfn.XLOOKUP(C514, customers!$A:$A, customers!$C:$C, ""))</f>
        <v>cbakeupe8@globo.com</v>
      </c>
      <c r="H514" s="2" t="str">
        <f>_xlfn.XLOOKUP(C514, customers!$A:$A, customers!$G:$G, 0)</f>
        <v>United States</v>
      </c>
      <c r="I514" t="str">
        <f>INDEX(products!$A:$G, MATCH(ORDERS!$D514, products!$A:$A, 0), MATCH(ORDERS!I$1, products!$A$1:$G$1, 0))</f>
        <v>Lib</v>
      </c>
      <c r="J514" t="str">
        <f>INDEX(products!$A:$G, MATCH(ORDERS!$D514, products!$A:$A, 0), MATCH(ORDERS!J$1, products!$A$1:$G$1, 0))</f>
        <v>L</v>
      </c>
      <c r="K514" s="6">
        <f>INDEX(products!$A:$G, MATCH(ORDERS!$D514, products!$A:$A, 0), MATCH(ORDERS!K$1, products!$A$1:$G$1, 0))</f>
        <v>1</v>
      </c>
      <c r="L514" s="8">
        <f>INDEX(products!$A:$G, MATCH(ORDERS!$D514, products!$A:$A, 0), MATCH(ORDERS!L$1, products!$A$1:$G$1, 0))</f>
        <v>15.85</v>
      </c>
      <c r="M514" s="8">
        <f t="shared" si="7"/>
        <v>47.55</v>
      </c>
      <c r="N514" t="str" cm="1">
        <f t="array" ref="N514">_xlfn.IFS(I514="Rob", "Robusta", I514="Exc", "Excelsa", I514="Ara", "Arabica", I514="Lib", "Liberica")</f>
        <v>Liberica</v>
      </c>
      <c r="O514" t="str" cm="1">
        <f t="array" ref="O514">_xlfn.IFS(J514="M", "Medium", J514="L", "Light", J514="D", "Dark")</f>
        <v>Light</v>
      </c>
    </row>
    <row r="515" spans="1:15" x14ac:dyDescent="0.3">
      <c r="A515" s="2" t="s">
        <v>3391</v>
      </c>
      <c r="B515" s="5">
        <v>44691</v>
      </c>
      <c r="C515" s="2" t="s">
        <v>3392</v>
      </c>
      <c r="D515" t="s">
        <v>6170</v>
      </c>
      <c r="E515" s="2">
        <v>5</v>
      </c>
      <c r="F515" s="2" t="str">
        <f>_xlfn.XLOOKUP(C515, customers!$A:$A, customers!$B:$B, 0)</f>
        <v>Nataniel Helkin</v>
      </c>
      <c r="G515" s="2" t="str">
        <f>IF(_xlfn.XLOOKUP(C515, customers!$A:$A, customers!$C:$C, "")="", "", _xlfn.XLOOKUP(C515, customers!$A:$A, customers!$C:$C, ""))</f>
        <v>nhelkine9@example.com</v>
      </c>
      <c r="H515" s="2" t="str">
        <f>_xlfn.XLOOKUP(C515, customers!$A:$A, customers!$G:$G, 0)</f>
        <v>United States</v>
      </c>
      <c r="I515" t="str">
        <f>INDEX(products!$A:$G, MATCH(ORDERS!$D515, products!$A:$A, 0), MATCH(ORDERS!I$1, products!$A$1:$G$1, 0))</f>
        <v>Lib</v>
      </c>
      <c r="J515" t="str">
        <f>INDEX(products!$A:$G, MATCH(ORDERS!$D515, products!$A:$A, 0), MATCH(ORDERS!J$1, products!$A$1:$G$1, 0))</f>
        <v>L</v>
      </c>
      <c r="K515" s="6">
        <f>INDEX(products!$A:$G, MATCH(ORDERS!$D515, products!$A:$A, 0), MATCH(ORDERS!K$1, products!$A$1:$G$1, 0))</f>
        <v>1</v>
      </c>
      <c r="L515" s="8">
        <f>INDEX(products!$A:$G, MATCH(ORDERS!$D515, products!$A:$A, 0), MATCH(ORDERS!L$1, products!$A$1:$G$1, 0))</f>
        <v>15.85</v>
      </c>
      <c r="M515" s="8">
        <f t="shared" ref="M515:M578" si="8">L515*E515</f>
        <v>79.25</v>
      </c>
      <c r="N515" t="str" cm="1">
        <f t="array" ref="N515">_xlfn.IFS(I515="Rob", "Robusta", I515="Exc", "Excelsa", I515="Ara", "Arabica", I515="Lib", "Liberica")</f>
        <v>Liberica</v>
      </c>
      <c r="O515" t="str" cm="1">
        <f t="array" ref="O515">_xlfn.IFS(J515="M", "Medium", J515="L", "Light", J515="D", "Dark")</f>
        <v>Light</v>
      </c>
    </row>
    <row r="516" spans="1:15" x14ac:dyDescent="0.3">
      <c r="A516" s="2" t="s">
        <v>3396</v>
      </c>
      <c r="B516" s="5">
        <v>44555</v>
      </c>
      <c r="C516" s="2" t="s">
        <v>3397</v>
      </c>
      <c r="D516" t="s">
        <v>6159</v>
      </c>
      <c r="E516" s="2">
        <v>6</v>
      </c>
      <c r="F516" s="2" t="str">
        <f>_xlfn.XLOOKUP(C516, customers!$A:$A, customers!$B:$B, 0)</f>
        <v>Pippo Witherington</v>
      </c>
      <c r="G516" s="2" t="str">
        <f>IF(_xlfn.XLOOKUP(C516, customers!$A:$A, customers!$C:$C, "")="", "", _xlfn.XLOOKUP(C516, customers!$A:$A, customers!$C:$C, ""))</f>
        <v>pwitheringtonea@networkadvertising.org</v>
      </c>
      <c r="H516" s="2" t="str">
        <f>_xlfn.XLOOKUP(C516, customers!$A:$A, customers!$G:$G, 0)</f>
        <v>United States</v>
      </c>
      <c r="I516" t="str">
        <f>INDEX(products!$A:$G, MATCH(ORDERS!$D516, products!$A:$A, 0), MATCH(ORDERS!I$1, products!$A$1:$G$1, 0))</f>
        <v>Lib</v>
      </c>
      <c r="J516" t="str">
        <f>INDEX(products!$A:$G, MATCH(ORDERS!$D516, products!$A:$A, 0), MATCH(ORDERS!J$1, products!$A$1:$G$1, 0))</f>
        <v>M</v>
      </c>
      <c r="K516" s="6">
        <f>INDEX(products!$A:$G, MATCH(ORDERS!$D516, products!$A:$A, 0), MATCH(ORDERS!K$1, products!$A$1:$G$1, 0))</f>
        <v>0.2</v>
      </c>
      <c r="L516" s="8">
        <f>INDEX(products!$A:$G, MATCH(ORDERS!$D516, products!$A:$A, 0), MATCH(ORDERS!L$1, products!$A$1:$G$1, 0))</f>
        <v>4.3650000000000002</v>
      </c>
      <c r="M516" s="8">
        <f t="shared" si="8"/>
        <v>26.19</v>
      </c>
      <c r="N516" t="str" cm="1">
        <f t="array" ref="N516">_xlfn.IFS(I516="Rob", "Robusta", I516="Exc", "Excelsa", I516="Ara", "Arabica", I516="Lib", "Liberica")</f>
        <v>Liberica</v>
      </c>
      <c r="O516" t="str" cm="1">
        <f t="array" ref="O516">_xlfn.IFS(J516="M", "Medium", J516="L", "Light", J516="D", "Dark")</f>
        <v>Medium</v>
      </c>
    </row>
    <row r="517" spans="1:15" x14ac:dyDescent="0.3">
      <c r="A517" s="2" t="s">
        <v>3402</v>
      </c>
      <c r="B517" s="5">
        <v>44673</v>
      </c>
      <c r="C517" s="2" t="s">
        <v>3403</v>
      </c>
      <c r="D517" t="s">
        <v>6173</v>
      </c>
      <c r="E517" s="2">
        <v>3</v>
      </c>
      <c r="F517" s="2" t="str">
        <f>_xlfn.XLOOKUP(C517, customers!$A:$A, customers!$B:$B, 0)</f>
        <v>Tildie Tilzey</v>
      </c>
      <c r="G517" s="2" t="str">
        <f>IF(_xlfn.XLOOKUP(C517, customers!$A:$A, customers!$C:$C, "")="", "", _xlfn.XLOOKUP(C517, customers!$A:$A, customers!$C:$C, ""))</f>
        <v>ttilzeyeb@hostgator.com</v>
      </c>
      <c r="H517" s="2" t="str">
        <f>_xlfn.XLOOKUP(C517, customers!$A:$A, customers!$G:$G, 0)</f>
        <v>United States</v>
      </c>
      <c r="I517" t="str">
        <f>INDEX(products!$A:$G, MATCH(ORDERS!$D517, products!$A:$A, 0), MATCH(ORDERS!I$1, products!$A$1:$G$1, 0))</f>
        <v>Rob</v>
      </c>
      <c r="J517" t="str">
        <f>INDEX(products!$A:$G, MATCH(ORDERS!$D517, products!$A:$A, 0), MATCH(ORDERS!J$1, products!$A$1:$G$1, 0))</f>
        <v>L</v>
      </c>
      <c r="K517" s="6">
        <f>INDEX(products!$A:$G, MATCH(ORDERS!$D517, products!$A:$A, 0), MATCH(ORDERS!K$1, products!$A$1:$G$1, 0))</f>
        <v>0.5</v>
      </c>
      <c r="L517" s="8">
        <f>INDEX(products!$A:$G, MATCH(ORDERS!$D517, products!$A:$A, 0), MATCH(ORDERS!L$1, products!$A$1:$G$1, 0))</f>
        <v>7.169999999999999</v>
      </c>
      <c r="M517" s="8">
        <f t="shared" si="8"/>
        <v>21.509999999999998</v>
      </c>
      <c r="N517" t="str" cm="1">
        <f t="array" ref="N517">_xlfn.IFS(I517="Rob", "Robusta", I517="Exc", "Excelsa", I517="Ara", "Arabica", I517="Lib", "Liberica")</f>
        <v>Robusta</v>
      </c>
      <c r="O517" t="str" cm="1">
        <f t="array" ref="O517">_xlfn.IFS(J517="M", "Medium", J517="L", "Light", J517="D", "Dark")</f>
        <v>Light</v>
      </c>
    </row>
    <row r="518" spans="1:15" x14ac:dyDescent="0.3">
      <c r="A518" s="2" t="s">
        <v>3408</v>
      </c>
      <c r="B518" s="5">
        <v>44723</v>
      </c>
      <c r="C518" s="2" t="s">
        <v>3409</v>
      </c>
      <c r="D518" t="s">
        <v>6149</v>
      </c>
      <c r="E518" s="2">
        <v>5</v>
      </c>
      <c r="F518" s="2" t="str">
        <f>_xlfn.XLOOKUP(C518, customers!$A:$A, customers!$B:$B, 0)</f>
        <v>Cindra Burling</v>
      </c>
      <c r="G518" s="2" t="str">
        <f>IF(_xlfn.XLOOKUP(C518, customers!$A:$A, customers!$C:$C, "")="", "", _xlfn.XLOOKUP(C518, customers!$A:$A, customers!$C:$C, ""))</f>
        <v/>
      </c>
      <c r="H518" s="2" t="str">
        <f>_xlfn.XLOOKUP(C518, customers!$A:$A, customers!$G:$G, 0)</f>
        <v>United States</v>
      </c>
      <c r="I518" t="str">
        <f>INDEX(products!$A:$G, MATCH(ORDERS!$D518, products!$A:$A, 0), MATCH(ORDERS!I$1, products!$A$1:$G$1, 0))</f>
        <v>Rob</v>
      </c>
      <c r="J518" t="str">
        <f>INDEX(products!$A:$G, MATCH(ORDERS!$D518, products!$A:$A, 0), MATCH(ORDERS!J$1, products!$A$1:$G$1, 0))</f>
        <v>D</v>
      </c>
      <c r="K518" s="6">
        <f>INDEX(products!$A:$G, MATCH(ORDERS!$D518, products!$A:$A, 0), MATCH(ORDERS!K$1, products!$A$1:$G$1, 0))</f>
        <v>2.5</v>
      </c>
      <c r="L518" s="8">
        <f>INDEX(products!$A:$G, MATCH(ORDERS!$D518, products!$A:$A, 0), MATCH(ORDERS!L$1, products!$A$1:$G$1, 0))</f>
        <v>20.584999999999997</v>
      </c>
      <c r="M518" s="8">
        <f t="shared" si="8"/>
        <v>102.92499999999998</v>
      </c>
      <c r="N518" t="str" cm="1">
        <f t="array" ref="N518">_xlfn.IFS(I518="Rob", "Robusta", I518="Exc", "Excelsa", I518="Ara", "Arabica", I518="Lib", "Liberica")</f>
        <v>Robusta</v>
      </c>
      <c r="O518" t="str" cm="1">
        <f t="array" ref="O518">_xlfn.IFS(J518="M", "Medium", J518="L", "Light", J518="D", "Dark")</f>
        <v>Dark</v>
      </c>
    </row>
    <row r="519" spans="1:15" x14ac:dyDescent="0.3">
      <c r="A519" s="2" t="s">
        <v>3413</v>
      </c>
      <c r="B519" s="5">
        <v>44678</v>
      </c>
      <c r="C519" s="2" t="s">
        <v>3414</v>
      </c>
      <c r="D519" t="s">
        <v>6150</v>
      </c>
      <c r="E519" s="2">
        <v>2</v>
      </c>
      <c r="F519" s="2" t="str">
        <f>_xlfn.XLOOKUP(C519, customers!$A:$A, customers!$B:$B, 0)</f>
        <v>Channa Belamy</v>
      </c>
      <c r="G519" s="2" t="str">
        <f>IF(_xlfn.XLOOKUP(C519, customers!$A:$A, customers!$C:$C, "")="", "", _xlfn.XLOOKUP(C519, customers!$A:$A, customers!$C:$C, ""))</f>
        <v/>
      </c>
      <c r="H519" s="2" t="str">
        <f>_xlfn.XLOOKUP(C519, customers!$A:$A, customers!$G:$G, 0)</f>
        <v>United States</v>
      </c>
      <c r="I519" t="str">
        <f>INDEX(products!$A:$G, MATCH(ORDERS!$D519, products!$A:$A, 0), MATCH(ORDERS!I$1, products!$A$1:$G$1, 0))</f>
        <v>Lib</v>
      </c>
      <c r="J519" t="str">
        <f>INDEX(products!$A:$G, MATCH(ORDERS!$D519, products!$A:$A, 0), MATCH(ORDERS!J$1, products!$A$1:$G$1, 0))</f>
        <v>D</v>
      </c>
      <c r="K519" s="6">
        <f>INDEX(products!$A:$G, MATCH(ORDERS!$D519, products!$A:$A, 0), MATCH(ORDERS!K$1, products!$A$1:$G$1, 0))</f>
        <v>0.2</v>
      </c>
      <c r="L519" s="8">
        <f>INDEX(products!$A:$G, MATCH(ORDERS!$D519, products!$A:$A, 0), MATCH(ORDERS!L$1, products!$A$1:$G$1, 0))</f>
        <v>3.8849999999999998</v>
      </c>
      <c r="M519" s="8">
        <f t="shared" si="8"/>
        <v>7.77</v>
      </c>
      <c r="N519" t="str" cm="1">
        <f t="array" ref="N519">_xlfn.IFS(I519="Rob", "Robusta", I519="Exc", "Excelsa", I519="Ara", "Arabica", I519="Lib", "Liberica")</f>
        <v>Liberica</v>
      </c>
      <c r="O519" t="str" cm="1">
        <f t="array" ref="O519">_xlfn.IFS(J519="M", "Medium", J519="L", "Light", J519="D", "Dark")</f>
        <v>Dark</v>
      </c>
    </row>
    <row r="520" spans="1:15" x14ac:dyDescent="0.3">
      <c r="A520" s="2" t="s">
        <v>3418</v>
      </c>
      <c r="B520" s="5">
        <v>44194</v>
      </c>
      <c r="C520" s="2" t="s">
        <v>3419</v>
      </c>
      <c r="D520" t="s">
        <v>6185</v>
      </c>
      <c r="E520" s="2">
        <v>5</v>
      </c>
      <c r="F520" s="2" t="str">
        <f>_xlfn.XLOOKUP(C520, customers!$A:$A, customers!$B:$B, 0)</f>
        <v>Karl Imorts</v>
      </c>
      <c r="G520" s="2" t="str">
        <f>IF(_xlfn.XLOOKUP(C520, customers!$A:$A, customers!$C:$C, "")="", "", _xlfn.XLOOKUP(C520, customers!$A:$A, customers!$C:$C, ""))</f>
        <v>kimortsee@alexa.com</v>
      </c>
      <c r="H520" s="2" t="str">
        <f>_xlfn.XLOOKUP(C520, customers!$A:$A, customers!$G:$G, 0)</f>
        <v>United States</v>
      </c>
      <c r="I520" t="str">
        <f>INDEX(products!$A:$G, MATCH(ORDERS!$D520, products!$A:$A, 0), MATCH(ORDERS!I$1, products!$A$1:$G$1, 0))</f>
        <v>Exc</v>
      </c>
      <c r="J520" t="str">
        <f>INDEX(products!$A:$G, MATCH(ORDERS!$D520, products!$A:$A, 0), MATCH(ORDERS!J$1, products!$A$1:$G$1, 0))</f>
        <v>D</v>
      </c>
      <c r="K520" s="6">
        <f>INDEX(products!$A:$G, MATCH(ORDERS!$D520, products!$A:$A, 0), MATCH(ORDERS!K$1, products!$A$1:$G$1, 0))</f>
        <v>2.5</v>
      </c>
      <c r="L520" s="8">
        <f>INDEX(products!$A:$G, MATCH(ORDERS!$D520, products!$A:$A, 0), MATCH(ORDERS!L$1, products!$A$1:$G$1, 0))</f>
        <v>27.945</v>
      </c>
      <c r="M520" s="8">
        <f t="shared" si="8"/>
        <v>139.72499999999999</v>
      </c>
      <c r="N520" t="str" cm="1">
        <f t="array" ref="N520">_xlfn.IFS(I520="Rob", "Robusta", I520="Exc", "Excelsa", I520="Ara", "Arabica", I520="Lib", "Liberica")</f>
        <v>Excelsa</v>
      </c>
      <c r="O520" t="str" cm="1">
        <f t="array" ref="O520">_xlfn.IFS(J520="M", "Medium", J520="L", "Light", J520="D", "Dark")</f>
        <v>Dark</v>
      </c>
    </row>
    <row r="521" spans="1:15" x14ac:dyDescent="0.3">
      <c r="A521" s="2" t="s">
        <v>3424</v>
      </c>
      <c r="B521" s="5">
        <v>44026</v>
      </c>
      <c r="C521" s="2" t="s">
        <v>3368</v>
      </c>
      <c r="D521" t="s">
        <v>6158</v>
      </c>
      <c r="E521" s="2">
        <v>2</v>
      </c>
      <c r="F521" s="2" t="str">
        <f>_xlfn.XLOOKUP(C521, customers!$A:$A, customers!$B:$B, 0)</f>
        <v>Marja Urion</v>
      </c>
      <c r="G521" s="2" t="str">
        <f>IF(_xlfn.XLOOKUP(C521, customers!$A:$A, customers!$C:$C, "")="", "", _xlfn.XLOOKUP(C521, customers!$A:$A, customers!$C:$C, ""))</f>
        <v>murione5@alexa.com</v>
      </c>
      <c r="H521" s="2" t="str">
        <f>_xlfn.XLOOKUP(C521, customers!$A:$A, customers!$G:$G, 0)</f>
        <v>Ireland</v>
      </c>
      <c r="I521" t="str">
        <f>INDEX(products!$A:$G, MATCH(ORDERS!$D521, products!$A:$A, 0), MATCH(ORDERS!I$1, products!$A$1:$G$1, 0))</f>
        <v>Ara</v>
      </c>
      <c r="J521" t="str">
        <f>INDEX(products!$A:$G, MATCH(ORDERS!$D521, products!$A:$A, 0), MATCH(ORDERS!J$1, products!$A$1:$G$1, 0))</f>
        <v>D</v>
      </c>
      <c r="K521" s="6">
        <f>INDEX(products!$A:$G, MATCH(ORDERS!$D521, products!$A:$A, 0), MATCH(ORDERS!K$1, products!$A$1:$G$1, 0))</f>
        <v>0.5</v>
      </c>
      <c r="L521" s="8">
        <f>INDEX(products!$A:$G, MATCH(ORDERS!$D521, products!$A:$A, 0), MATCH(ORDERS!L$1, products!$A$1:$G$1, 0))</f>
        <v>5.97</v>
      </c>
      <c r="M521" s="8">
        <f t="shared" si="8"/>
        <v>11.94</v>
      </c>
      <c r="N521" t="str" cm="1">
        <f t="array" ref="N521">_xlfn.IFS(I521="Rob", "Robusta", I521="Exc", "Excelsa", I521="Ara", "Arabica", I521="Lib", "Liberica")</f>
        <v>Arabica</v>
      </c>
      <c r="O521" t="str" cm="1">
        <f t="array" ref="O521">_xlfn.IFS(J521="M", "Medium", J521="L", "Light", J521="D", "Dark")</f>
        <v>Dark</v>
      </c>
    </row>
    <row r="522" spans="1:15" x14ac:dyDescent="0.3">
      <c r="A522" s="2" t="s">
        <v>3430</v>
      </c>
      <c r="B522" s="5">
        <v>44446</v>
      </c>
      <c r="C522" s="2" t="s">
        <v>3431</v>
      </c>
      <c r="D522" t="s">
        <v>6150</v>
      </c>
      <c r="E522" s="2">
        <v>1</v>
      </c>
      <c r="F522" s="2" t="str">
        <f>_xlfn.XLOOKUP(C522, customers!$A:$A, customers!$B:$B, 0)</f>
        <v>Mag Armistead</v>
      </c>
      <c r="G522" s="2" t="str">
        <f>IF(_xlfn.XLOOKUP(C522, customers!$A:$A, customers!$C:$C, "")="", "", _xlfn.XLOOKUP(C522, customers!$A:$A, customers!$C:$C, ""))</f>
        <v>marmisteadeg@blogtalkradio.com</v>
      </c>
      <c r="H522" s="2" t="str">
        <f>_xlfn.XLOOKUP(C522, customers!$A:$A, customers!$G:$G, 0)</f>
        <v>United States</v>
      </c>
      <c r="I522" t="str">
        <f>INDEX(products!$A:$G, MATCH(ORDERS!$D522, products!$A:$A, 0), MATCH(ORDERS!I$1, products!$A$1:$G$1, 0))</f>
        <v>Lib</v>
      </c>
      <c r="J522" t="str">
        <f>INDEX(products!$A:$G, MATCH(ORDERS!$D522, products!$A:$A, 0), MATCH(ORDERS!J$1, products!$A$1:$G$1, 0))</f>
        <v>D</v>
      </c>
      <c r="K522" s="6">
        <f>INDEX(products!$A:$G, MATCH(ORDERS!$D522, products!$A:$A, 0), MATCH(ORDERS!K$1, products!$A$1:$G$1, 0))</f>
        <v>0.2</v>
      </c>
      <c r="L522" s="8">
        <f>INDEX(products!$A:$G, MATCH(ORDERS!$D522, products!$A:$A, 0), MATCH(ORDERS!L$1, products!$A$1:$G$1, 0))</f>
        <v>3.8849999999999998</v>
      </c>
      <c r="M522" s="8">
        <f t="shared" si="8"/>
        <v>3.8849999999999998</v>
      </c>
      <c r="N522" t="str" cm="1">
        <f t="array" ref="N522">_xlfn.IFS(I522="Rob", "Robusta", I522="Exc", "Excelsa", I522="Ara", "Arabica", I522="Lib", "Liberica")</f>
        <v>Liberica</v>
      </c>
      <c r="O522" t="str" cm="1">
        <f t="array" ref="O522">_xlfn.IFS(J522="M", "Medium", J522="L", "Light", J522="D", "Dark")</f>
        <v>Dark</v>
      </c>
    </row>
    <row r="523" spans="1:15" x14ac:dyDescent="0.3">
      <c r="A523" s="2" t="s">
        <v>3430</v>
      </c>
      <c r="B523" s="5">
        <v>44446</v>
      </c>
      <c r="C523" s="2" t="s">
        <v>3431</v>
      </c>
      <c r="D523" t="s">
        <v>6138</v>
      </c>
      <c r="E523" s="2">
        <v>4</v>
      </c>
      <c r="F523" s="2" t="str">
        <f>_xlfn.XLOOKUP(C523, customers!$A:$A, customers!$B:$B, 0)</f>
        <v>Mag Armistead</v>
      </c>
      <c r="G523" s="2" t="str">
        <f>IF(_xlfn.XLOOKUP(C523, customers!$A:$A, customers!$C:$C, "")="", "", _xlfn.XLOOKUP(C523, customers!$A:$A, customers!$C:$C, ""))</f>
        <v>marmisteadeg@blogtalkradio.com</v>
      </c>
      <c r="H523" s="2" t="str">
        <f>_xlfn.XLOOKUP(C523, customers!$A:$A, customers!$G:$G, 0)</f>
        <v>United States</v>
      </c>
      <c r="I523" t="str">
        <f>INDEX(products!$A:$G, MATCH(ORDERS!$D523, products!$A:$A, 0), MATCH(ORDERS!I$1, products!$A$1:$G$1, 0))</f>
        <v>Rob</v>
      </c>
      <c r="J523" t="str">
        <f>INDEX(products!$A:$G, MATCH(ORDERS!$D523, products!$A:$A, 0), MATCH(ORDERS!J$1, products!$A$1:$G$1, 0))</f>
        <v>M</v>
      </c>
      <c r="K523" s="6">
        <f>INDEX(products!$A:$G, MATCH(ORDERS!$D523, products!$A:$A, 0), MATCH(ORDERS!K$1, products!$A$1:$G$1, 0))</f>
        <v>1</v>
      </c>
      <c r="L523" s="8">
        <f>INDEX(products!$A:$G, MATCH(ORDERS!$D523, products!$A:$A, 0), MATCH(ORDERS!L$1, products!$A$1:$G$1, 0))</f>
        <v>9.9499999999999993</v>
      </c>
      <c r="M523" s="8">
        <f t="shared" si="8"/>
        <v>39.799999999999997</v>
      </c>
      <c r="N523" t="str" cm="1">
        <f t="array" ref="N523">_xlfn.IFS(I523="Rob", "Robusta", I523="Exc", "Excelsa", I523="Ara", "Arabica", I523="Lib", "Liberica")</f>
        <v>Robusta</v>
      </c>
      <c r="O523" t="str" cm="1">
        <f t="array" ref="O523">_xlfn.IFS(J523="M", "Medium", J523="L", "Light", J523="D", "Dark")</f>
        <v>Medium</v>
      </c>
    </row>
    <row r="524" spans="1:15" x14ac:dyDescent="0.3">
      <c r="A524" s="2" t="s">
        <v>3441</v>
      </c>
      <c r="B524" s="5">
        <v>43625</v>
      </c>
      <c r="C524" s="2" t="s">
        <v>3442</v>
      </c>
      <c r="D524" t="s">
        <v>6146</v>
      </c>
      <c r="E524" s="2">
        <v>5</v>
      </c>
      <c r="F524" s="2" t="str">
        <f>_xlfn.XLOOKUP(C524, customers!$A:$A, customers!$B:$B, 0)</f>
        <v>Vasili Upstone</v>
      </c>
      <c r="G524" s="2" t="str">
        <f>IF(_xlfn.XLOOKUP(C524, customers!$A:$A, customers!$C:$C, "")="", "", _xlfn.XLOOKUP(C524, customers!$A:$A, customers!$C:$C, ""))</f>
        <v>vupstoneei@google.pl</v>
      </c>
      <c r="H524" s="2" t="str">
        <f>_xlfn.XLOOKUP(C524, customers!$A:$A, customers!$G:$G, 0)</f>
        <v>United States</v>
      </c>
      <c r="I524" t="str">
        <f>INDEX(products!$A:$G, MATCH(ORDERS!$D524, products!$A:$A, 0), MATCH(ORDERS!I$1, products!$A$1:$G$1, 0))</f>
        <v>Rob</v>
      </c>
      <c r="J524" t="str">
        <f>INDEX(products!$A:$G, MATCH(ORDERS!$D524, products!$A:$A, 0), MATCH(ORDERS!J$1, products!$A$1:$G$1, 0))</f>
        <v>M</v>
      </c>
      <c r="K524" s="6">
        <f>INDEX(products!$A:$G, MATCH(ORDERS!$D524, products!$A:$A, 0), MATCH(ORDERS!K$1, products!$A$1:$G$1, 0))</f>
        <v>0.5</v>
      </c>
      <c r="L524" s="8">
        <f>INDEX(products!$A:$G, MATCH(ORDERS!$D524, products!$A:$A, 0), MATCH(ORDERS!L$1, products!$A$1:$G$1, 0))</f>
        <v>5.97</v>
      </c>
      <c r="M524" s="8">
        <f t="shared" si="8"/>
        <v>29.849999999999998</v>
      </c>
      <c r="N524" t="str" cm="1">
        <f t="array" ref="N524">_xlfn.IFS(I524="Rob", "Robusta", I524="Exc", "Excelsa", I524="Ara", "Arabica", I524="Lib", "Liberica")</f>
        <v>Robusta</v>
      </c>
      <c r="O524" t="str" cm="1">
        <f t="array" ref="O524">_xlfn.IFS(J524="M", "Medium", J524="L", "Light", J524="D", "Dark")</f>
        <v>Medium</v>
      </c>
    </row>
    <row r="525" spans="1:15" x14ac:dyDescent="0.3">
      <c r="A525" s="2" t="s">
        <v>3447</v>
      </c>
      <c r="B525" s="5">
        <v>44129</v>
      </c>
      <c r="C525" s="2" t="s">
        <v>3448</v>
      </c>
      <c r="D525" t="s">
        <v>6165</v>
      </c>
      <c r="E525" s="2">
        <v>1</v>
      </c>
      <c r="F525" s="2" t="str">
        <f>_xlfn.XLOOKUP(C525, customers!$A:$A, customers!$B:$B, 0)</f>
        <v>Berty Beelby</v>
      </c>
      <c r="G525" s="2" t="str">
        <f>IF(_xlfn.XLOOKUP(C525, customers!$A:$A, customers!$C:$C, "")="", "", _xlfn.XLOOKUP(C525, customers!$A:$A, customers!$C:$C, ""))</f>
        <v>bbeelbyej@rediff.com</v>
      </c>
      <c r="H525" s="2" t="str">
        <f>_xlfn.XLOOKUP(C525, customers!$A:$A, customers!$G:$G, 0)</f>
        <v>Ireland</v>
      </c>
      <c r="I525" t="str">
        <f>INDEX(products!$A:$G, MATCH(ORDERS!$D525, products!$A:$A, 0), MATCH(ORDERS!I$1, products!$A$1:$G$1, 0))</f>
        <v>Lib</v>
      </c>
      <c r="J525" t="str">
        <f>INDEX(products!$A:$G, MATCH(ORDERS!$D525, products!$A:$A, 0), MATCH(ORDERS!J$1, products!$A$1:$G$1, 0))</f>
        <v>D</v>
      </c>
      <c r="K525" s="6">
        <f>INDEX(products!$A:$G, MATCH(ORDERS!$D525, products!$A:$A, 0), MATCH(ORDERS!K$1, products!$A$1:$G$1, 0))</f>
        <v>2.5</v>
      </c>
      <c r="L525" s="8">
        <f>INDEX(products!$A:$G, MATCH(ORDERS!$D525, products!$A:$A, 0), MATCH(ORDERS!L$1, products!$A$1:$G$1, 0))</f>
        <v>29.784999999999997</v>
      </c>
      <c r="M525" s="8">
        <f t="shared" si="8"/>
        <v>29.784999999999997</v>
      </c>
      <c r="N525" t="str" cm="1">
        <f t="array" ref="N525">_xlfn.IFS(I525="Rob", "Robusta", I525="Exc", "Excelsa", I525="Ara", "Arabica", I525="Lib", "Liberica")</f>
        <v>Liberica</v>
      </c>
      <c r="O525" t="str" cm="1">
        <f t="array" ref="O525">_xlfn.IFS(J525="M", "Medium", J525="L", "Light", J525="D", "Dark")</f>
        <v>Dark</v>
      </c>
    </row>
    <row r="526" spans="1:15" x14ac:dyDescent="0.3">
      <c r="A526" s="2" t="s">
        <v>3453</v>
      </c>
      <c r="B526" s="5">
        <v>44255</v>
      </c>
      <c r="C526" s="2" t="s">
        <v>3454</v>
      </c>
      <c r="D526" t="s">
        <v>6164</v>
      </c>
      <c r="E526" s="2">
        <v>2</v>
      </c>
      <c r="F526" s="2" t="str">
        <f>_xlfn.XLOOKUP(C526, customers!$A:$A, customers!$B:$B, 0)</f>
        <v>Erny Stenyng</v>
      </c>
      <c r="G526" s="2" t="str">
        <f>IF(_xlfn.XLOOKUP(C526, customers!$A:$A, customers!$C:$C, "")="", "", _xlfn.XLOOKUP(C526, customers!$A:$A, customers!$C:$C, ""))</f>
        <v/>
      </c>
      <c r="H526" s="2" t="str">
        <f>_xlfn.XLOOKUP(C526, customers!$A:$A, customers!$G:$G, 0)</f>
        <v>United States</v>
      </c>
      <c r="I526" t="str">
        <f>INDEX(products!$A:$G, MATCH(ORDERS!$D526, products!$A:$A, 0), MATCH(ORDERS!I$1, products!$A$1:$G$1, 0))</f>
        <v>Lib</v>
      </c>
      <c r="J526" t="str">
        <f>INDEX(products!$A:$G, MATCH(ORDERS!$D526, products!$A:$A, 0), MATCH(ORDERS!J$1, products!$A$1:$G$1, 0))</f>
        <v>L</v>
      </c>
      <c r="K526" s="6">
        <f>INDEX(products!$A:$G, MATCH(ORDERS!$D526, products!$A:$A, 0), MATCH(ORDERS!K$1, products!$A$1:$G$1, 0))</f>
        <v>2.5</v>
      </c>
      <c r="L526" s="8">
        <f>INDEX(products!$A:$G, MATCH(ORDERS!$D526, products!$A:$A, 0), MATCH(ORDERS!L$1, products!$A$1:$G$1, 0))</f>
        <v>36.454999999999998</v>
      </c>
      <c r="M526" s="8">
        <f t="shared" si="8"/>
        <v>72.91</v>
      </c>
      <c r="N526" t="str" cm="1">
        <f t="array" ref="N526">_xlfn.IFS(I526="Rob", "Robusta", I526="Exc", "Excelsa", I526="Ara", "Arabica", I526="Lib", "Liberica")</f>
        <v>Liberica</v>
      </c>
      <c r="O526" t="str" cm="1">
        <f t="array" ref="O526">_xlfn.IFS(J526="M", "Medium", J526="L", "Light", J526="D", "Dark")</f>
        <v>Light</v>
      </c>
    </row>
    <row r="527" spans="1:15" x14ac:dyDescent="0.3">
      <c r="A527" s="2" t="s">
        <v>3458</v>
      </c>
      <c r="B527" s="5">
        <v>44038</v>
      </c>
      <c r="C527" s="2" t="s">
        <v>3459</v>
      </c>
      <c r="D527" t="s">
        <v>6163</v>
      </c>
      <c r="E527" s="2">
        <v>5</v>
      </c>
      <c r="F527" s="2" t="str">
        <f>_xlfn.XLOOKUP(C527, customers!$A:$A, customers!$B:$B, 0)</f>
        <v>Edin Yantsurev</v>
      </c>
      <c r="G527" s="2" t="str">
        <f>IF(_xlfn.XLOOKUP(C527, customers!$A:$A, customers!$C:$C, "")="", "", _xlfn.XLOOKUP(C527, customers!$A:$A, customers!$C:$C, ""))</f>
        <v/>
      </c>
      <c r="H527" s="2" t="str">
        <f>_xlfn.XLOOKUP(C527, customers!$A:$A, customers!$G:$G, 0)</f>
        <v>United States</v>
      </c>
      <c r="I527" t="str">
        <f>INDEX(products!$A:$G, MATCH(ORDERS!$D527, products!$A:$A, 0), MATCH(ORDERS!I$1, products!$A$1:$G$1, 0))</f>
        <v>Rob</v>
      </c>
      <c r="J527" t="str">
        <f>INDEX(products!$A:$G, MATCH(ORDERS!$D527, products!$A:$A, 0), MATCH(ORDERS!J$1, products!$A$1:$G$1, 0))</f>
        <v>D</v>
      </c>
      <c r="K527" s="6">
        <f>INDEX(products!$A:$G, MATCH(ORDERS!$D527, products!$A:$A, 0), MATCH(ORDERS!K$1, products!$A$1:$G$1, 0))</f>
        <v>0.2</v>
      </c>
      <c r="L527" s="8">
        <f>INDEX(products!$A:$G, MATCH(ORDERS!$D527, products!$A:$A, 0), MATCH(ORDERS!L$1, products!$A$1:$G$1, 0))</f>
        <v>2.6849999999999996</v>
      </c>
      <c r="M527" s="8">
        <f t="shared" si="8"/>
        <v>13.424999999999997</v>
      </c>
      <c r="N527" t="str" cm="1">
        <f t="array" ref="N527">_xlfn.IFS(I527="Rob", "Robusta", I527="Exc", "Excelsa", I527="Ara", "Arabica", I527="Lib", "Liberica")</f>
        <v>Robusta</v>
      </c>
      <c r="O527" t="str" cm="1">
        <f t="array" ref="O527">_xlfn.IFS(J527="M", "Medium", J527="L", "Light", J527="D", "Dark")</f>
        <v>Dark</v>
      </c>
    </row>
    <row r="528" spans="1:15" x14ac:dyDescent="0.3">
      <c r="A528" s="2" t="s">
        <v>3463</v>
      </c>
      <c r="B528" s="5">
        <v>44717</v>
      </c>
      <c r="C528" s="2" t="s">
        <v>3464</v>
      </c>
      <c r="D528" t="s">
        <v>6166</v>
      </c>
      <c r="E528" s="2">
        <v>4</v>
      </c>
      <c r="F528" s="2" t="str">
        <f>_xlfn.XLOOKUP(C528, customers!$A:$A, customers!$B:$B, 0)</f>
        <v>Webb Speechly</v>
      </c>
      <c r="G528" s="2" t="str">
        <f>IF(_xlfn.XLOOKUP(C528, customers!$A:$A, customers!$C:$C, "")="", "", _xlfn.XLOOKUP(C528, customers!$A:$A, customers!$C:$C, ""))</f>
        <v>wspeechlyem@amazon.com</v>
      </c>
      <c r="H528" s="2" t="str">
        <f>_xlfn.XLOOKUP(C528, customers!$A:$A, customers!$G:$G, 0)</f>
        <v>United States</v>
      </c>
      <c r="I528" t="str">
        <f>INDEX(products!$A:$G, MATCH(ORDERS!$D528, products!$A:$A, 0), MATCH(ORDERS!I$1, products!$A$1:$G$1, 0))</f>
        <v>Exc</v>
      </c>
      <c r="J528" t="str">
        <f>INDEX(products!$A:$G, MATCH(ORDERS!$D528, products!$A:$A, 0), MATCH(ORDERS!J$1, products!$A$1:$G$1, 0))</f>
        <v>M</v>
      </c>
      <c r="K528" s="6">
        <f>INDEX(products!$A:$G, MATCH(ORDERS!$D528, products!$A:$A, 0), MATCH(ORDERS!K$1, products!$A$1:$G$1, 0))</f>
        <v>2.5</v>
      </c>
      <c r="L528" s="8">
        <f>INDEX(products!$A:$G, MATCH(ORDERS!$D528, products!$A:$A, 0), MATCH(ORDERS!L$1, products!$A$1:$G$1, 0))</f>
        <v>31.624999999999996</v>
      </c>
      <c r="M528" s="8">
        <f t="shared" si="8"/>
        <v>126.49999999999999</v>
      </c>
      <c r="N528" t="str" cm="1">
        <f t="array" ref="N528">_xlfn.IFS(I528="Rob", "Robusta", I528="Exc", "Excelsa", I528="Ara", "Arabica", I528="Lib", "Liberica")</f>
        <v>Excelsa</v>
      </c>
      <c r="O528" t="str" cm="1">
        <f t="array" ref="O528">_xlfn.IFS(J528="M", "Medium", J528="L", "Light", J528="D", "Dark")</f>
        <v>Medium</v>
      </c>
    </row>
    <row r="529" spans="1:15" x14ac:dyDescent="0.3">
      <c r="A529" s="2" t="s">
        <v>3469</v>
      </c>
      <c r="B529" s="5">
        <v>43517</v>
      </c>
      <c r="C529" s="2" t="s">
        <v>3470</v>
      </c>
      <c r="D529" t="s">
        <v>6139</v>
      </c>
      <c r="E529" s="2">
        <v>5</v>
      </c>
      <c r="F529" s="2" t="str">
        <f>_xlfn.XLOOKUP(C529, customers!$A:$A, customers!$B:$B, 0)</f>
        <v>Irvine Phillpot</v>
      </c>
      <c r="G529" s="2" t="str">
        <f>IF(_xlfn.XLOOKUP(C529, customers!$A:$A, customers!$C:$C, "")="", "", _xlfn.XLOOKUP(C529, customers!$A:$A, customers!$C:$C, ""))</f>
        <v>iphillpoten@buzzfeed.com</v>
      </c>
      <c r="H529" s="2" t="str">
        <f>_xlfn.XLOOKUP(C529, customers!$A:$A, customers!$G:$G, 0)</f>
        <v>United Kingdom</v>
      </c>
      <c r="I529" t="str">
        <f>INDEX(products!$A:$G, MATCH(ORDERS!$D529, products!$A:$A, 0), MATCH(ORDERS!I$1, products!$A$1:$G$1, 0))</f>
        <v>Exc</v>
      </c>
      <c r="J529" t="str">
        <f>INDEX(products!$A:$G, MATCH(ORDERS!$D529, products!$A:$A, 0), MATCH(ORDERS!J$1, products!$A$1:$G$1, 0))</f>
        <v>M</v>
      </c>
      <c r="K529" s="6">
        <f>INDEX(products!$A:$G, MATCH(ORDERS!$D529, products!$A:$A, 0), MATCH(ORDERS!K$1, products!$A$1:$G$1, 0))</f>
        <v>0.5</v>
      </c>
      <c r="L529" s="8">
        <f>INDEX(products!$A:$G, MATCH(ORDERS!$D529, products!$A:$A, 0), MATCH(ORDERS!L$1, products!$A$1:$G$1, 0))</f>
        <v>8.25</v>
      </c>
      <c r="M529" s="8">
        <f t="shared" si="8"/>
        <v>41.25</v>
      </c>
      <c r="N529" t="str" cm="1">
        <f t="array" ref="N529">_xlfn.IFS(I529="Rob", "Robusta", I529="Exc", "Excelsa", I529="Ara", "Arabica", I529="Lib", "Liberica")</f>
        <v>Excelsa</v>
      </c>
      <c r="O529" t="str" cm="1">
        <f t="array" ref="O529">_xlfn.IFS(J529="M", "Medium", J529="L", "Light", J529="D", "Dark")</f>
        <v>Medium</v>
      </c>
    </row>
    <row r="530" spans="1:15" x14ac:dyDescent="0.3">
      <c r="A530" s="2" t="s">
        <v>3475</v>
      </c>
      <c r="B530" s="5">
        <v>43926</v>
      </c>
      <c r="C530" s="2" t="s">
        <v>3476</v>
      </c>
      <c r="D530" t="s">
        <v>6176</v>
      </c>
      <c r="E530" s="2">
        <v>6</v>
      </c>
      <c r="F530" s="2" t="str">
        <f>_xlfn.XLOOKUP(C530, customers!$A:$A, customers!$B:$B, 0)</f>
        <v>Lem Pennacci</v>
      </c>
      <c r="G530" s="2" t="str">
        <f>IF(_xlfn.XLOOKUP(C530, customers!$A:$A, customers!$C:$C, "")="", "", _xlfn.XLOOKUP(C530, customers!$A:$A, customers!$C:$C, ""))</f>
        <v>lpennaccieo@statcounter.com</v>
      </c>
      <c r="H530" s="2" t="str">
        <f>_xlfn.XLOOKUP(C530, customers!$A:$A, customers!$G:$G, 0)</f>
        <v>United States</v>
      </c>
      <c r="I530" t="str">
        <f>INDEX(products!$A:$G, MATCH(ORDERS!$D530, products!$A:$A, 0), MATCH(ORDERS!I$1, products!$A$1:$G$1, 0))</f>
        <v>Exc</v>
      </c>
      <c r="J530" t="str">
        <f>INDEX(products!$A:$G, MATCH(ORDERS!$D530, products!$A:$A, 0), MATCH(ORDERS!J$1, products!$A$1:$G$1, 0))</f>
        <v>L</v>
      </c>
      <c r="K530" s="6">
        <f>INDEX(products!$A:$G, MATCH(ORDERS!$D530, products!$A:$A, 0), MATCH(ORDERS!K$1, products!$A$1:$G$1, 0))</f>
        <v>0.5</v>
      </c>
      <c r="L530" s="8">
        <f>INDEX(products!$A:$G, MATCH(ORDERS!$D530, products!$A:$A, 0), MATCH(ORDERS!L$1, products!$A$1:$G$1, 0))</f>
        <v>8.91</v>
      </c>
      <c r="M530" s="8">
        <f t="shared" si="8"/>
        <v>53.46</v>
      </c>
      <c r="N530" t="str" cm="1">
        <f t="array" ref="N530">_xlfn.IFS(I530="Rob", "Robusta", I530="Exc", "Excelsa", I530="Ara", "Arabica", I530="Lib", "Liberica")</f>
        <v>Excelsa</v>
      </c>
      <c r="O530" t="str" cm="1">
        <f t="array" ref="O530">_xlfn.IFS(J530="M", "Medium", J530="L", "Light", J530="D", "Dark")</f>
        <v>Light</v>
      </c>
    </row>
    <row r="531" spans="1:15" x14ac:dyDescent="0.3">
      <c r="A531" s="2" t="s">
        <v>3481</v>
      </c>
      <c r="B531" s="5">
        <v>43475</v>
      </c>
      <c r="C531" s="2" t="s">
        <v>3482</v>
      </c>
      <c r="D531" t="s">
        <v>6138</v>
      </c>
      <c r="E531" s="2">
        <v>6</v>
      </c>
      <c r="F531" s="2" t="str">
        <f>_xlfn.XLOOKUP(C531, customers!$A:$A, customers!$B:$B, 0)</f>
        <v>Starr Arpin</v>
      </c>
      <c r="G531" s="2" t="str">
        <f>IF(_xlfn.XLOOKUP(C531, customers!$A:$A, customers!$C:$C, "")="", "", _xlfn.XLOOKUP(C531, customers!$A:$A, customers!$C:$C, ""))</f>
        <v>sarpinep@moonfruit.com</v>
      </c>
      <c r="H531" s="2" t="str">
        <f>_xlfn.XLOOKUP(C531, customers!$A:$A, customers!$G:$G, 0)</f>
        <v>United States</v>
      </c>
      <c r="I531" t="str">
        <f>INDEX(products!$A:$G, MATCH(ORDERS!$D531, products!$A:$A, 0), MATCH(ORDERS!I$1, products!$A$1:$G$1, 0))</f>
        <v>Rob</v>
      </c>
      <c r="J531" t="str">
        <f>INDEX(products!$A:$G, MATCH(ORDERS!$D531, products!$A:$A, 0), MATCH(ORDERS!J$1, products!$A$1:$G$1, 0))</f>
        <v>M</v>
      </c>
      <c r="K531" s="6">
        <f>INDEX(products!$A:$G, MATCH(ORDERS!$D531, products!$A:$A, 0), MATCH(ORDERS!K$1, products!$A$1:$G$1, 0))</f>
        <v>1</v>
      </c>
      <c r="L531" s="8">
        <f>INDEX(products!$A:$G, MATCH(ORDERS!$D531, products!$A:$A, 0), MATCH(ORDERS!L$1, products!$A$1:$G$1, 0))</f>
        <v>9.9499999999999993</v>
      </c>
      <c r="M531" s="8">
        <f t="shared" si="8"/>
        <v>59.699999999999996</v>
      </c>
      <c r="N531" t="str" cm="1">
        <f t="array" ref="N531">_xlfn.IFS(I531="Rob", "Robusta", I531="Exc", "Excelsa", I531="Ara", "Arabica", I531="Lib", "Liberica")</f>
        <v>Robusta</v>
      </c>
      <c r="O531" t="str" cm="1">
        <f t="array" ref="O531">_xlfn.IFS(J531="M", "Medium", J531="L", "Light", J531="D", "Dark")</f>
        <v>Medium</v>
      </c>
    </row>
    <row r="532" spans="1:15" x14ac:dyDescent="0.3">
      <c r="A532" s="2" t="s">
        <v>3487</v>
      </c>
      <c r="B532" s="5">
        <v>44663</v>
      </c>
      <c r="C532" s="2" t="s">
        <v>3488</v>
      </c>
      <c r="D532" t="s">
        <v>6138</v>
      </c>
      <c r="E532" s="2">
        <v>6</v>
      </c>
      <c r="F532" s="2" t="str">
        <f>_xlfn.XLOOKUP(C532, customers!$A:$A, customers!$B:$B, 0)</f>
        <v>Donny Fries</v>
      </c>
      <c r="G532" s="2" t="str">
        <f>IF(_xlfn.XLOOKUP(C532, customers!$A:$A, customers!$C:$C, "")="", "", _xlfn.XLOOKUP(C532, customers!$A:$A, customers!$C:$C, ""))</f>
        <v>dfrieseq@cargocollective.com</v>
      </c>
      <c r="H532" s="2" t="str">
        <f>_xlfn.XLOOKUP(C532, customers!$A:$A, customers!$G:$G, 0)</f>
        <v>United States</v>
      </c>
      <c r="I532" t="str">
        <f>INDEX(products!$A:$G, MATCH(ORDERS!$D532, products!$A:$A, 0), MATCH(ORDERS!I$1, products!$A$1:$G$1, 0))</f>
        <v>Rob</v>
      </c>
      <c r="J532" t="str">
        <f>INDEX(products!$A:$G, MATCH(ORDERS!$D532, products!$A:$A, 0), MATCH(ORDERS!J$1, products!$A$1:$G$1, 0))</f>
        <v>M</v>
      </c>
      <c r="K532" s="6">
        <f>INDEX(products!$A:$G, MATCH(ORDERS!$D532, products!$A:$A, 0), MATCH(ORDERS!K$1, products!$A$1:$G$1, 0))</f>
        <v>1</v>
      </c>
      <c r="L532" s="8">
        <f>INDEX(products!$A:$G, MATCH(ORDERS!$D532, products!$A:$A, 0), MATCH(ORDERS!L$1, products!$A$1:$G$1, 0))</f>
        <v>9.9499999999999993</v>
      </c>
      <c r="M532" s="8">
        <f t="shared" si="8"/>
        <v>59.699999999999996</v>
      </c>
      <c r="N532" t="str" cm="1">
        <f t="array" ref="N532">_xlfn.IFS(I532="Rob", "Robusta", I532="Exc", "Excelsa", I532="Ara", "Arabica", I532="Lib", "Liberica")</f>
        <v>Robusta</v>
      </c>
      <c r="O532" t="str" cm="1">
        <f t="array" ref="O532">_xlfn.IFS(J532="M", "Medium", J532="L", "Light", J532="D", "Dark")</f>
        <v>Medium</v>
      </c>
    </row>
    <row r="533" spans="1:15" x14ac:dyDescent="0.3">
      <c r="A533" s="2" t="s">
        <v>3493</v>
      </c>
      <c r="B533" s="5">
        <v>44591</v>
      </c>
      <c r="C533" s="2" t="s">
        <v>3494</v>
      </c>
      <c r="D533" t="s">
        <v>6177</v>
      </c>
      <c r="E533" s="2">
        <v>5</v>
      </c>
      <c r="F533" s="2" t="str">
        <f>_xlfn.XLOOKUP(C533, customers!$A:$A, customers!$B:$B, 0)</f>
        <v>Rana Sharer</v>
      </c>
      <c r="G533" s="2" t="str">
        <f>IF(_xlfn.XLOOKUP(C533, customers!$A:$A, customers!$C:$C, "")="", "", _xlfn.XLOOKUP(C533, customers!$A:$A, customers!$C:$C, ""))</f>
        <v>rsharerer@flavors.me</v>
      </c>
      <c r="H533" s="2" t="str">
        <f>_xlfn.XLOOKUP(C533, customers!$A:$A, customers!$G:$G, 0)</f>
        <v>United States</v>
      </c>
      <c r="I533" t="str">
        <f>INDEX(products!$A:$G, MATCH(ORDERS!$D533, products!$A:$A, 0), MATCH(ORDERS!I$1, products!$A$1:$G$1, 0))</f>
        <v>Rob</v>
      </c>
      <c r="J533" t="str">
        <f>INDEX(products!$A:$G, MATCH(ORDERS!$D533, products!$A:$A, 0), MATCH(ORDERS!J$1, products!$A$1:$G$1, 0))</f>
        <v>D</v>
      </c>
      <c r="K533" s="6">
        <f>INDEX(products!$A:$G, MATCH(ORDERS!$D533, products!$A:$A, 0), MATCH(ORDERS!K$1, products!$A$1:$G$1, 0))</f>
        <v>1</v>
      </c>
      <c r="L533" s="8">
        <f>INDEX(products!$A:$G, MATCH(ORDERS!$D533, products!$A:$A, 0), MATCH(ORDERS!L$1, products!$A$1:$G$1, 0))</f>
        <v>8.9499999999999993</v>
      </c>
      <c r="M533" s="8">
        <f t="shared" si="8"/>
        <v>44.75</v>
      </c>
      <c r="N533" t="str" cm="1">
        <f t="array" ref="N533">_xlfn.IFS(I533="Rob", "Robusta", I533="Exc", "Excelsa", I533="Ara", "Arabica", I533="Lib", "Liberica")</f>
        <v>Robusta</v>
      </c>
      <c r="O533" t="str" cm="1">
        <f t="array" ref="O533">_xlfn.IFS(J533="M", "Medium", J533="L", "Light", J533="D", "Dark")</f>
        <v>Dark</v>
      </c>
    </row>
    <row r="534" spans="1:15" x14ac:dyDescent="0.3">
      <c r="A534" s="2" t="s">
        <v>3499</v>
      </c>
      <c r="B534" s="5">
        <v>44330</v>
      </c>
      <c r="C534" s="2" t="s">
        <v>3500</v>
      </c>
      <c r="D534" t="s">
        <v>6139</v>
      </c>
      <c r="E534" s="2">
        <v>2</v>
      </c>
      <c r="F534" s="2" t="str">
        <f>_xlfn.XLOOKUP(C534, customers!$A:$A, customers!$B:$B, 0)</f>
        <v>Nannie Naseby</v>
      </c>
      <c r="G534" s="2" t="str">
        <f>IF(_xlfn.XLOOKUP(C534, customers!$A:$A, customers!$C:$C, "")="", "", _xlfn.XLOOKUP(C534, customers!$A:$A, customers!$C:$C, ""))</f>
        <v>nnasebyes@umich.edu</v>
      </c>
      <c r="H534" s="2" t="str">
        <f>_xlfn.XLOOKUP(C534, customers!$A:$A, customers!$G:$G, 0)</f>
        <v>United States</v>
      </c>
      <c r="I534" t="str">
        <f>INDEX(products!$A:$G, MATCH(ORDERS!$D534, products!$A:$A, 0), MATCH(ORDERS!I$1, products!$A$1:$G$1, 0))</f>
        <v>Exc</v>
      </c>
      <c r="J534" t="str">
        <f>INDEX(products!$A:$G, MATCH(ORDERS!$D534, products!$A:$A, 0), MATCH(ORDERS!J$1, products!$A$1:$G$1, 0))</f>
        <v>M</v>
      </c>
      <c r="K534" s="6">
        <f>INDEX(products!$A:$G, MATCH(ORDERS!$D534, products!$A:$A, 0), MATCH(ORDERS!K$1, products!$A$1:$G$1, 0))</f>
        <v>0.5</v>
      </c>
      <c r="L534" s="8">
        <f>INDEX(products!$A:$G, MATCH(ORDERS!$D534, products!$A:$A, 0), MATCH(ORDERS!L$1, products!$A$1:$G$1, 0))</f>
        <v>8.25</v>
      </c>
      <c r="M534" s="8">
        <f t="shared" si="8"/>
        <v>16.5</v>
      </c>
      <c r="N534" t="str" cm="1">
        <f t="array" ref="N534">_xlfn.IFS(I534="Rob", "Robusta", I534="Exc", "Excelsa", I534="Ara", "Arabica", I534="Lib", "Liberica")</f>
        <v>Excelsa</v>
      </c>
      <c r="O534" t="str" cm="1">
        <f t="array" ref="O534">_xlfn.IFS(J534="M", "Medium", J534="L", "Light", J534="D", "Dark")</f>
        <v>Medium</v>
      </c>
    </row>
    <row r="535" spans="1:15" x14ac:dyDescent="0.3">
      <c r="A535" s="2" t="s">
        <v>3505</v>
      </c>
      <c r="B535" s="5">
        <v>44724</v>
      </c>
      <c r="C535" s="2" t="s">
        <v>3506</v>
      </c>
      <c r="D535" t="s">
        <v>6172</v>
      </c>
      <c r="E535" s="2">
        <v>4</v>
      </c>
      <c r="F535" s="2" t="str">
        <f>_xlfn.XLOOKUP(C535, customers!$A:$A, customers!$B:$B, 0)</f>
        <v>Rea Offell</v>
      </c>
      <c r="G535" s="2" t="str">
        <f>IF(_xlfn.XLOOKUP(C535, customers!$A:$A, customers!$C:$C, "")="", "", _xlfn.XLOOKUP(C535, customers!$A:$A, customers!$C:$C, ""))</f>
        <v/>
      </c>
      <c r="H535" s="2" t="str">
        <f>_xlfn.XLOOKUP(C535, customers!$A:$A, customers!$G:$G, 0)</f>
        <v>United States</v>
      </c>
      <c r="I535" t="str">
        <f>INDEX(products!$A:$G, MATCH(ORDERS!$D535, products!$A:$A, 0), MATCH(ORDERS!I$1, products!$A$1:$G$1, 0))</f>
        <v>Rob</v>
      </c>
      <c r="J535" t="str">
        <f>INDEX(products!$A:$G, MATCH(ORDERS!$D535, products!$A:$A, 0), MATCH(ORDERS!J$1, products!$A$1:$G$1, 0))</f>
        <v>D</v>
      </c>
      <c r="K535" s="6">
        <f>INDEX(products!$A:$G, MATCH(ORDERS!$D535, products!$A:$A, 0), MATCH(ORDERS!K$1, products!$A$1:$G$1, 0))</f>
        <v>0.5</v>
      </c>
      <c r="L535" s="8">
        <f>INDEX(products!$A:$G, MATCH(ORDERS!$D535, products!$A:$A, 0), MATCH(ORDERS!L$1, products!$A$1:$G$1, 0))</f>
        <v>5.3699999999999992</v>
      </c>
      <c r="M535" s="8">
        <f t="shared" si="8"/>
        <v>21.479999999999997</v>
      </c>
      <c r="N535" t="str" cm="1">
        <f t="array" ref="N535">_xlfn.IFS(I535="Rob", "Robusta", I535="Exc", "Excelsa", I535="Ara", "Arabica", I535="Lib", "Liberica")</f>
        <v>Robusta</v>
      </c>
      <c r="O535" t="str" cm="1">
        <f t="array" ref="O535">_xlfn.IFS(J535="M", "Medium", J535="L", "Light", J535="D", "Dark")</f>
        <v>Dark</v>
      </c>
    </row>
    <row r="536" spans="1:15" x14ac:dyDescent="0.3">
      <c r="A536" s="2" t="s">
        <v>3510</v>
      </c>
      <c r="B536" s="5">
        <v>44563</v>
      </c>
      <c r="C536" s="2" t="s">
        <v>3511</v>
      </c>
      <c r="D536" t="s">
        <v>6151</v>
      </c>
      <c r="E536" s="2">
        <v>2</v>
      </c>
      <c r="F536" s="2" t="str">
        <f>_xlfn.XLOOKUP(C536, customers!$A:$A, customers!$B:$B, 0)</f>
        <v>Kris O'Cullen</v>
      </c>
      <c r="G536" s="2" t="str">
        <f>IF(_xlfn.XLOOKUP(C536, customers!$A:$A, customers!$C:$C, "")="", "", _xlfn.XLOOKUP(C536, customers!$A:$A, customers!$C:$C, ""))</f>
        <v>koculleneu@ca.gov</v>
      </c>
      <c r="H536" s="2" t="str">
        <f>_xlfn.XLOOKUP(C536, customers!$A:$A, customers!$G:$G, 0)</f>
        <v>Ireland</v>
      </c>
      <c r="I536" t="str">
        <f>INDEX(products!$A:$G, MATCH(ORDERS!$D536, products!$A:$A, 0), MATCH(ORDERS!I$1, products!$A$1:$G$1, 0))</f>
        <v>Rob</v>
      </c>
      <c r="J536" t="str">
        <f>INDEX(products!$A:$G, MATCH(ORDERS!$D536, products!$A:$A, 0), MATCH(ORDERS!J$1, products!$A$1:$G$1, 0))</f>
        <v>M</v>
      </c>
      <c r="K536" s="6">
        <f>INDEX(products!$A:$G, MATCH(ORDERS!$D536, products!$A:$A, 0), MATCH(ORDERS!K$1, products!$A$1:$G$1, 0))</f>
        <v>2.5</v>
      </c>
      <c r="L536" s="8">
        <f>INDEX(products!$A:$G, MATCH(ORDERS!$D536, products!$A:$A, 0), MATCH(ORDERS!L$1, products!$A$1:$G$1, 0))</f>
        <v>22.884999999999998</v>
      </c>
      <c r="M536" s="8">
        <f t="shared" si="8"/>
        <v>45.769999999999996</v>
      </c>
      <c r="N536" t="str" cm="1">
        <f t="array" ref="N536">_xlfn.IFS(I536="Rob", "Robusta", I536="Exc", "Excelsa", I536="Ara", "Arabica", I536="Lib", "Liberica")</f>
        <v>Robusta</v>
      </c>
      <c r="O536" t="str" cm="1">
        <f t="array" ref="O536">_xlfn.IFS(J536="M", "Medium", J536="L", "Light", J536="D", "Dark")</f>
        <v>Medium</v>
      </c>
    </row>
    <row r="537" spans="1:15" x14ac:dyDescent="0.3">
      <c r="A537" s="2" t="s">
        <v>3516</v>
      </c>
      <c r="B537" s="5">
        <v>44585</v>
      </c>
      <c r="C537" s="2" t="s">
        <v>3517</v>
      </c>
      <c r="D537" t="s">
        <v>6145</v>
      </c>
      <c r="E537" s="2">
        <v>2</v>
      </c>
      <c r="F537" s="2" t="str">
        <f>_xlfn.XLOOKUP(C537, customers!$A:$A, customers!$B:$B, 0)</f>
        <v>Timoteo Glisane</v>
      </c>
      <c r="G537" s="2" t="str">
        <f>IF(_xlfn.XLOOKUP(C537, customers!$A:$A, customers!$C:$C, "")="", "", _xlfn.XLOOKUP(C537, customers!$A:$A, customers!$C:$C, ""))</f>
        <v/>
      </c>
      <c r="H537" s="2" t="str">
        <f>_xlfn.XLOOKUP(C537, customers!$A:$A, customers!$G:$G, 0)</f>
        <v>Ireland</v>
      </c>
      <c r="I537" t="str">
        <f>INDEX(products!$A:$G, MATCH(ORDERS!$D537, products!$A:$A, 0), MATCH(ORDERS!I$1, products!$A$1:$G$1, 0))</f>
        <v>Lib</v>
      </c>
      <c r="J537" t="str">
        <f>INDEX(products!$A:$G, MATCH(ORDERS!$D537, products!$A:$A, 0), MATCH(ORDERS!J$1, products!$A$1:$G$1, 0))</f>
        <v>L</v>
      </c>
      <c r="K537" s="6">
        <f>INDEX(products!$A:$G, MATCH(ORDERS!$D537, products!$A:$A, 0), MATCH(ORDERS!K$1, products!$A$1:$G$1, 0))</f>
        <v>0.2</v>
      </c>
      <c r="L537" s="8">
        <f>INDEX(products!$A:$G, MATCH(ORDERS!$D537, products!$A:$A, 0), MATCH(ORDERS!L$1, products!$A$1:$G$1, 0))</f>
        <v>4.7549999999999999</v>
      </c>
      <c r="M537" s="8">
        <f t="shared" si="8"/>
        <v>9.51</v>
      </c>
      <c r="N537" t="str" cm="1">
        <f t="array" ref="N537">_xlfn.IFS(I537="Rob", "Robusta", I537="Exc", "Excelsa", I537="Ara", "Arabica", I537="Lib", "Liberica")</f>
        <v>Liberica</v>
      </c>
      <c r="O537" t="str" cm="1">
        <f t="array" ref="O537">_xlfn.IFS(J537="M", "Medium", J537="L", "Light", J537="D", "Dark")</f>
        <v>Light</v>
      </c>
    </row>
    <row r="538" spans="1:15" x14ac:dyDescent="0.3">
      <c r="A538" s="2" t="s">
        <v>3521</v>
      </c>
      <c r="B538" s="5">
        <v>43544</v>
      </c>
      <c r="C538" s="2" t="s">
        <v>3368</v>
      </c>
      <c r="D538" t="s">
        <v>6163</v>
      </c>
      <c r="E538" s="2">
        <v>3</v>
      </c>
      <c r="F538" s="2" t="str">
        <f>_xlfn.XLOOKUP(C538, customers!$A:$A, customers!$B:$B, 0)</f>
        <v>Marja Urion</v>
      </c>
      <c r="G538" s="2" t="str">
        <f>IF(_xlfn.XLOOKUP(C538, customers!$A:$A, customers!$C:$C, "")="", "", _xlfn.XLOOKUP(C538, customers!$A:$A, customers!$C:$C, ""))</f>
        <v>murione5@alexa.com</v>
      </c>
      <c r="H538" s="2" t="str">
        <f>_xlfn.XLOOKUP(C538, customers!$A:$A, customers!$G:$G, 0)</f>
        <v>Ireland</v>
      </c>
      <c r="I538" t="str">
        <f>INDEX(products!$A:$G, MATCH(ORDERS!$D538, products!$A:$A, 0), MATCH(ORDERS!I$1, products!$A$1:$G$1, 0))</f>
        <v>Rob</v>
      </c>
      <c r="J538" t="str">
        <f>INDEX(products!$A:$G, MATCH(ORDERS!$D538, products!$A:$A, 0), MATCH(ORDERS!J$1, products!$A$1:$G$1, 0))</f>
        <v>D</v>
      </c>
      <c r="K538" s="6">
        <f>INDEX(products!$A:$G, MATCH(ORDERS!$D538, products!$A:$A, 0), MATCH(ORDERS!K$1, products!$A$1:$G$1, 0))</f>
        <v>0.2</v>
      </c>
      <c r="L538" s="8">
        <f>INDEX(products!$A:$G, MATCH(ORDERS!$D538, products!$A:$A, 0), MATCH(ORDERS!L$1, products!$A$1:$G$1, 0))</f>
        <v>2.6849999999999996</v>
      </c>
      <c r="M538" s="8">
        <f t="shared" si="8"/>
        <v>8.0549999999999997</v>
      </c>
      <c r="N538" t="str" cm="1">
        <f t="array" ref="N538">_xlfn.IFS(I538="Rob", "Robusta", I538="Exc", "Excelsa", I538="Ara", "Arabica", I538="Lib", "Liberica")</f>
        <v>Robusta</v>
      </c>
      <c r="O538" t="str" cm="1">
        <f t="array" ref="O538">_xlfn.IFS(J538="M", "Medium", J538="L", "Light", J538="D", "Dark")</f>
        <v>Dark</v>
      </c>
    </row>
    <row r="539" spans="1:15" x14ac:dyDescent="0.3">
      <c r="A539" s="2" t="s">
        <v>3527</v>
      </c>
      <c r="B539" s="5">
        <v>44156</v>
      </c>
      <c r="C539" s="2" t="s">
        <v>3528</v>
      </c>
      <c r="D539" t="s">
        <v>6185</v>
      </c>
      <c r="E539" s="2">
        <v>4</v>
      </c>
      <c r="F539" s="2" t="str">
        <f>_xlfn.XLOOKUP(C539, customers!$A:$A, customers!$B:$B, 0)</f>
        <v>Hildegarde Brangan</v>
      </c>
      <c r="G539" s="2" t="str">
        <f>IF(_xlfn.XLOOKUP(C539, customers!$A:$A, customers!$C:$C, "")="", "", _xlfn.XLOOKUP(C539, customers!$A:$A, customers!$C:$C, ""))</f>
        <v>hbranganex@woothemes.com</v>
      </c>
      <c r="H539" s="2" t="str">
        <f>_xlfn.XLOOKUP(C539, customers!$A:$A, customers!$G:$G, 0)</f>
        <v>United States</v>
      </c>
      <c r="I539" t="str">
        <f>INDEX(products!$A:$G, MATCH(ORDERS!$D539, products!$A:$A, 0), MATCH(ORDERS!I$1, products!$A$1:$G$1, 0))</f>
        <v>Exc</v>
      </c>
      <c r="J539" t="str">
        <f>INDEX(products!$A:$G, MATCH(ORDERS!$D539, products!$A:$A, 0), MATCH(ORDERS!J$1, products!$A$1:$G$1, 0))</f>
        <v>D</v>
      </c>
      <c r="K539" s="6">
        <f>INDEX(products!$A:$G, MATCH(ORDERS!$D539, products!$A:$A, 0), MATCH(ORDERS!K$1, products!$A$1:$G$1, 0))</f>
        <v>2.5</v>
      </c>
      <c r="L539" s="8">
        <f>INDEX(products!$A:$G, MATCH(ORDERS!$D539, products!$A:$A, 0), MATCH(ORDERS!L$1, products!$A$1:$G$1, 0))</f>
        <v>27.945</v>
      </c>
      <c r="M539" s="8">
        <f t="shared" si="8"/>
        <v>111.78</v>
      </c>
      <c r="N539" t="str" cm="1">
        <f t="array" ref="N539">_xlfn.IFS(I539="Rob", "Robusta", I539="Exc", "Excelsa", I539="Ara", "Arabica", I539="Lib", "Liberica")</f>
        <v>Excelsa</v>
      </c>
      <c r="O539" t="str" cm="1">
        <f t="array" ref="O539">_xlfn.IFS(J539="M", "Medium", J539="L", "Light", J539="D", "Dark")</f>
        <v>Dark</v>
      </c>
    </row>
    <row r="540" spans="1:15" x14ac:dyDescent="0.3">
      <c r="A540" s="2" t="s">
        <v>3532</v>
      </c>
      <c r="B540" s="5">
        <v>44482</v>
      </c>
      <c r="C540" s="2" t="s">
        <v>3533</v>
      </c>
      <c r="D540" t="s">
        <v>6163</v>
      </c>
      <c r="E540" s="2">
        <v>4</v>
      </c>
      <c r="F540" s="2" t="str">
        <f>_xlfn.XLOOKUP(C540, customers!$A:$A, customers!$B:$B, 0)</f>
        <v>Amii Gallyon</v>
      </c>
      <c r="G540" s="2" t="str">
        <f>IF(_xlfn.XLOOKUP(C540, customers!$A:$A, customers!$C:$C, "")="", "", _xlfn.XLOOKUP(C540, customers!$A:$A, customers!$C:$C, ""))</f>
        <v>agallyoney@engadget.com</v>
      </c>
      <c r="H540" s="2" t="str">
        <f>_xlfn.XLOOKUP(C540, customers!$A:$A, customers!$G:$G, 0)</f>
        <v>United States</v>
      </c>
      <c r="I540" t="str">
        <f>INDEX(products!$A:$G, MATCH(ORDERS!$D540, products!$A:$A, 0), MATCH(ORDERS!I$1, products!$A$1:$G$1, 0))</f>
        <v>Rob</v>
      </c>
      <c r="J540" t="str">
        <f>INDEX(products!$A:$G, MATCH(ORDERS!$D540, products!$A:$A, 0), MATCH(ORDERS!J$1, products!$A$1:$G$1, 0))</f>
        <v>D</v>
      </c>
      <c r="K540" s="6">
        <f>INDEX(products!$A:$G, MATCH(ORDERS!$D540, products!$A:$A, 0), MATCH(ORDERS!K$1, products!$A$1:$G$1, 0))</f>
        <v>0.2</v>
      </c>
      <c r="L540" s="8">
        <f>INDEX(products!$A:$G, MATCH(ORDERS!$D540, products!$A:$A, 0), MATCH(ORDERS!L$1, products!$A$1:$G$1, 0))</f>
        <v>2.6849999999999996</v>
      </c>
      <c r="M540" s="8">
        <f t="shared" si="8"/>
        <v>10.739999999999998</v>
      </c>
      <c r="N540" t="str" cm="1">
        <f t="array" ref="N540">_xlfn.IFS(I540="Rob", "Robusta", I540="Exc", "Excelsa", I540="Ara", "Arabica", I540="Lib", "Liberica")</f>
        <v>Robusta</v>
      </c>
      <c r="O540" t="str" cm="1">
        <f t="array" ref="O540">_xlfn.IFS(J540="M", "Medium", J540="L", "Light", J540="D", "Dark")</f>
        <v>Dark</v>
      </c>
    </row>
    <row r="541" spans="1:15" x14ac:dyDescent="0.3">
      <c r="A541" s="2" t="s">
        <v>3537</v>
      </c>
      <c r="B541" s="5">
        <v>44488</v>
      </c>
      <c r="C541" s="2" t="s">
        <v>3538</v>
      </c>
      <c r="D541" t="s">
        <v>6172</v>
      </c>
      <c r="E541" s="2">
        <v>5</v>
      </c>
      <c r="F541" s="2" t="str">
        <f>_xlfn.XLOOKUP(C541, customers!$A:$A, customers!$B:$B, 0)</f>
        <v>Birgit Domange</v>
      </c>
      <c r="G541" s="2" t="str">
        <f>IF(_xlfn.XLOOKUP(C541, customers!$A:$A, customers!$C:$C, "")="", "", _xlfn.XLOOKUP(C541, customers!$A:$A, customers!$C:$C, ""))</f>
        <v>bdomangeez@yahoo.co.jp</v>
      </c>
      <c r="H541" s="2" t="str">
        <f>_xlfn.XLOOKUP(C541, customers!$A:$A, customers!$G:$G, 0)</f>
        <v>United States</v>
      </c>
      <c r="I541" t="str">
        <f>INDEX(products!$A:$G, MATCH(ORDERS!$D541, products!$A:$A, 0), MATCH(ORDERS!I$1, products!$A$1:$G$1, 0))</f>
        <v>Rob</v>
      </c>
      <c r="J541" t="str">
        <f>INDEX(products!$A:$G, MATCH(ORDERS!$D541, products!$A:$A, 0), MATCH(ORDERS!J$1, products!$A$1:$G$1, 0))</f>
        <v>D</v>
      </c>
      <c r="K541" s="6">
        <f>INDEX(products!$A:$G, MATCH(ORDERS!$D541, products!$A:$A, 0), MATCH(ORDERS!K$1, products!$A$1:$G$1, 0))</f>
        <v>0.5</v>
      </c>
      <c r="L541" s="8">
        <f>INDEX(products!$A:$G, MATCH(ORDERS!$D541, products!$A:$A, 0), MATCH(ORDERS!L$1, products!$A$1:$G$1, 0))</f>
        <v>5.3699999999999992</v>
      </c>
      <c r="M541" s="8">
        <f t="shared" si="8"/>
        <v>26.849999999999994</v>
      </c>
      <c r="N541" t="str" cm="1">
        <f t="array" ref="N541">_xlfn.IFS(I541="Rob", "Robusta", I541="Exc", "Excelsa", I541="Ara", "Arabica", I541="Lib", "Liberica")</f>
        <v>Robusta</v>
      </c>
      <c r="O541" t="str" cm="1">
        <f t="array" ref="O541">_xlfn.IFS(J541="M", "Medium", J541="L", "Light", J541="D", "Dark")</f>
        <v>Dark</v>
      </c>
    </row>
    <row r="542" spans="1:15" x14ac:dyDescent="0.3">
      <c r="A542" s="2" t="s">
        <v>3542</v>
      </c>
      <c r="B542" s="5">
        <v>43584</v>
      </c>
      <c r="C542" s="2" t="s">
        <v>3543</v>
      </c>
      <c r="D542" t="s">
        <v>6170</v>
      </c>
      <c r="E542" s="2">
        <v>4</v>
      </c>
      <c r="F542" s="2" t="str">
        <f>_xlfn.XLOOKUP(C542, customers!$A:$A, customers!$B:$B, 0)</f>
        <v>Killian Osler</v>
      </c>
      <c r="G542" s="2" t="str">
        <f>IF(_xlfn.XLOOKUP(C542, customers!$A:$A, customers!$C:$C, "")="", "", _xlfn.XLOOKUP(C542, customers!$A:$A, customers!$C:$C, ""))</f>
        <v>koslerf0@gmpg.org</v>
      </c>
      <c r="H542" s="2" t="str">
        <f>_xlfn.XLOOKUP(C542, customers!$A:$A, customers!$G:$G, 0)</f>
        <v>United States</v>
      </c>
      <c r="I542" t="str">
        <f>INDEX(products!$A:$G, MATCH(ORDERS!$D542, products!$A:$A, 0), MATCH(ORDERS!I$1, products!$A$1:$G$1, 0))</f>
        <v>Lib</v>
      </c>
      <c r="J542" t="str">
        <f>INDEX(products!$A:$G, MATCH(ORDERS!$D542, products!$A:$A, 0), MATCH(ORDERS!J$1, products!$A$1:$G$1, 0))</f>
        <v>L</v>
      </c>
      <c r="K542" s="6">
        <f>INDEX(products!$A:$G, MATCH(ORDERS!$D542, products!$A:$A, 0), MATCH(ORDERS!K$1, products!$A$1:$G$1, 0))</f>
        <v>1</v>
      </c>
      <c r="L542" s="8">
        <f>INDEX(products!$A:$G, MATCH(ORDERS!$D542, products!$A:$A, 0), MATCH(ORDERS!L$1, products!$A$1:$G$1, 0))</f>
        <v>15.85</v>
      </c>
      <c r="M542" s="8">
        <f t="shared" si="8"/>
        <v>63.4</v>
      </c>
      <c r="N542" t="str" cm="1">
        <f t="array" ref="N542">_xlfn.IFS(I542="Rob", "Robusta", I542="Exc", "Excelsa", I542="Ara", "Arabica", I542="Lib", "Liberica")</f>
        <v>Liberica</v>
      </c>
      <c r="O542" t="str" cm="1">
        <f t="array" ref="O542">_xlfn.IFS(J542="M", "Medium", J542="L", "Light", J542="D", "Dark")</f>
        <v>Light</v>
      </c>
    </row>
    <row r="543" spans="1:15" x14ac:dyDescent="0.3">
      <c r="A543" s="2" t="s">
        <v>3548</v>
      </c>
      <c r="B543" s="5">
        <v>43750</v>
      </c>
      <c r="C543" s="2" t="s">
        <v>3549</v>
      </c>
      <c r="D543" t="s">
        <v>6168</v>
      </c>
      <c r="E543" s="2">
        <v>1</v>
      </c>
      <c r="F543" s="2" t="str">
        <f>_xlfn.XLOOKUP(C543, customers!$A:$A, customers!$B:$B, 0)</f>
        <v>Lora Dukes</v>
      </c>
      <c r="G543" s="2" t="str">
        <f>IF(_xlfn.XLOOKUP(C543, customers!$A:$A, customers!$C:$C, "")="", "", _xlfn.XLOOKUP(C543, customers!$A:$A, customers!$C:$C, ""))</f>
        <v/>
      </c>
      <c r="H543" s="2" t="str">
        <f>_xlfn.XLOOKUP(C543, customers!$A:$A, customers!$G:$G, 0)</f>
        <v>Ireland</v>
      </c>
      <c r="I543" t="str">
        <f>INDEX(products!$A:$G, MATCH(ORDERS!$D543, products!$A:$A, 0), MATCH(ORDERS!I$1, products!$A$1:$G$1, 0))</f>
        <v>Ara</v>
      </c>
      <c r="J543" t="str">
        <f>INDEX(products!$A:$G, MATCH(ORDERS!$D543, products!$A:$A, 0), MATCH(ORDERS!J$1, products!$A$1:$G$1, 0))</f>
        <v>D</v>
      </c>
      <c r="K543" s="6">
        <f>INDEX(products!$A:$G, MATCH(ORDERS!$D543, products!$A:$A, 0), MATCH(ORDERS!K$1, products!$A$1:$G$1, 0))</f>
        <v>2.5</v>
      </c>
      <c r="L543" s="8">
        <f>INDEX(products!$A:$G, MATCH(ORDERS!$D543, products!$A:$A, 0), MATCH(ORDERS!L$1, products!$A$1:$G$1, 0))</f>
        <v>22.884999999999998</v>
      </c>
      <c r="M543" s="8">
        <f t="shared" si="8"/>
        <v>22.884999999999998</v>
      </c>
      <c r="N543" t="str" cm="1">
        <f t="array" ref="N543">_xlfn.IFS(I543="Rob", "Robusta", I543="Exc", "Excelsa", I543="Ara", "Arabica", I543="Lib", "Liberica")</f>
        <v>Arabica</v>
      </c>
      <c r="O543" t="str" cm="1">
        <f t="array" ref="O543">_xlfn.IFS(J543="M", "Medium", J543="L", "Light", J543="D", "Dark")</f>
        <v>Dark</v>
      </c>
    </row>
    <row r="544" spans="1:15" x14ac:dyDescent="0.3">
      <c r="A544" s="2" t="s">
        <v>3553</v>
      </c>
      <c r="B544" s="5">
        <v>44335</v>
      </c>
      <c r="C544" s="2" t="s">
        <v>3554</v>
      </c>
      <c r="D544" t="s">
        <v>6175</v>
      </c>
      <c r="E544" s="2">
        <v>4</v>
      </c>
      <c r="F544" s="2" t="str">
        <f>_xlfn.XLOOKUP(C544, customers!$A:$A, customers!$B:$B, 0)</f>
        <v>Zack Pellett</v>
      </c>
      <c r="G544" s="2" t="str">
        <f>IF(_xlfn.XLOOKUP(C544, customers!$A:$A, customers!$C:$C, "")="", "", _xlfn.XLOOKUP(C544, customers!$A:$A, customers!$C:$C, ""))</f>
        <v>zpellettf2@dailymotion.com</v>
      </c>
      <c r="H544" s="2" t="str">
        <f>_xlfn.XLOOKUP(C544, customers!$A:$A, customers!$G:$G, 0)</f>
        <v>United States</v>
      </c>
      <c r="I544" t="str">
        <f>INDEX(products!$A:$G, MATCH(ORDERS!$D544, products!$A:$A, 0), MATCH(ORDERS!I$1, products!$A$1:$G$1, 0))</f>
        <v>Ara</v>
      </c>
      <c r="J544" t="str">
        <f>INDEX(products!$A:$G, MATCH(ORDERS!$D544, products!$A:$A, 0), MATCH(ORDERS!J$1, products!$A$1:$G$1, 0))</f>
        <v>M</v>
      </c>
      <c r="K544" s="6">
        <f>INDEX(products!$A:$G, MATCH(ORDERS!$D544, products!$A:$A, 0), MATCH(ORDERS!K$1, products!$A$1:$G$1, 0))</f>
        <v>2.5</v>
      </c>
      <c r="L544" s="8">
        <f>INDEX(products!$A:$G, MATCH(ORDERS!$D544, products!$A:$A, 0), MATCH(ORDERS!L$1, products!$A$1:$G$1, 0))</f>
        <v>25.874999999999996</v>
      </c>
      <c r="M544" s="8">
        <f t="shared" si="8"/>
        <v>103.49999999999999</v>
      </c>
      <c r="N544" t="str" cm="1">
        <f t="array" ref="N544">_xlfn.IFS(I544="Rob", "Robusta", I544="Exc", "Excelsa", I544="Ara", "Arabica", I544="Lib", "Liberica")</f>
        <v>Arabica</v>
      </c>
      <c r="O544" t="str" cm="1">
        <f t="array" ref="O544">_xlfn.IFS(J544="M", "Medium", J544="L", "Light", J544="D", "Dark")</f>
        <v>Medium</v>
      </c>
    </row>
    <row r="545" spans="1:15" x14ac:dyDescent="0.3">
      <c r="A545" s="2" t="s">
        <v>3559</v>
      </c>
      <c r="B545" s="5">
        <v>44380</v>
      </c>
      <c r="C545" s="2" t="s">
        <v>3560</v>
      </c>
      <c r="D545" t="s">
        <v>6142</v>
      </c>
      <c r="E545" s="2">
        <v>2</v>
      </c>
      <c r="F545" s="2" t="str">
        <f>_xlfn.XLOOKUP(C545, customers!$A:$A, customers!$B:$B, 0)</f>
        <v>Ilaire Sprakes</v>
      </c>
      <c r="G545" s="2" t="str">
        <f>IF(_xlfn.XLOOKUP(C545, customers!$A:$A, customers!$C:$C, "")="", "", _xlfn.XLOOKUP(C545, customers!$A:$A, customers!$C:$C, ""))</f>
        <v>isprakesf3@spiegel.de</v>
      </c>
      <c r="H545" s="2" t="str">
        <f>_xlfn.XLOOKUP(C545, customers!$A:$A, customers!$G:$G, 0)</f>
        <v>United States</v>
      </c>
      <c r="I545" t="str">
        <f>INDEX(products!$A:$G, MATCH(ORDERS!$D545, products!$A:$A, 0), MATCH(ORDERS!I$1, products!$A$1:$G$1, 0))</f>
        <v>Rob</v>
      </c>
      <c r="J545" t="str">
        <f>INDEX(products!$A:$G, MATCH(ORDERS!$D545, products!$A:$A, 0), MATCH(ORDERS!J$1, products!$A$1:$G$1, 0))</f>
        <v>L</v>
      </c>
      <c r="K545" s="6">
        <f>INDEX(products!$A:$G, MATCH(ORDERS!$D545, products!$A:$A, 0), MATCH(ORDERS!K$1, products!$A$1:$G$1, 0))</f>
        <v>2.5</v>
      </c>
      <c r="L545" s="8">
        <f>INDEX(products!$A:$G, MATCH(ORDERS!$D545, products!$A:$A, 0), MATCH(ORDERS!L$1, products!$A$1:$G$1, 0))</f>
        <v>27.484999999999996</v>
      </c>
      <c r="M545" s="8">
        <f t="shared" si="8"/>
        <v>54.969999999999992</v>
      </c>
      <c r="N545" t="str" cm="1">
        <f t="array" ref="N545">_xlfn.IFS(I545="Rob", "Robusta", I545="Exc", "Excelsa", I545="Ara", "Arabica", I545="Lib", "Liberica")</f>
        <v>Robusta</v>
      </c>
      <c r="O545" t="str" cm="1">
        <f t="array" ref="O545">_xlfn.IFS(J545="M", "Medium", J545="L", "Light", J545="D", "Dark")</f>
        <v>Light</v>
      </c>
    </row>
    <row r="546" spans="1:15" x14ac:dyDescent="0.3">
      <c r="A546" s="2" t="s">
        <v>3565</v>
      </c>
      <c r="B546" s="5">
        <v>43869</v>
      </c>
      <c r="C546" s="2" t="s">
        <v>3566</v>
      </c>
      <c r="D546" t="s">
        <v>6180</v>
      </c>
      <c r="E546" s="2">
        <v>2</v>
      </c>
      <c r="F546" s="2" t="str">
        <f>_xlfn.XLOOKUP(C546, customers!$A:$A, customers!$B:$B, 0)</f>
        <v>Heda Fromant</v>
      </c>
      <c r="G546" s="2" t="str">
        <f>IF(_xlfn.XLOOKUP(C546, customers!$A:$A, customers!$C:$C, "")="", "", _xlfn.XLOOKUP(C546, customers!$A:$A, customers!$C:$C, ""))</f>
        <v>hfromantf4@ucsd.edu</v>
      </c>
      <c r="H546" s="2" t="str">
        <f>_xlfn.XLOOKUP(C546, customers!$A:$A, customers!$G:$G, 0)</f>
        <v>United States</v>
      </c>
      <c r="I546" t="str">
        <f>INDEX(products!$A:$G, MATCH(ORDERS!$D546, products!$A:$A, 0), MATCH(ORDERS!I$1, products!$A$1:$G$1, 0))</f>
        <v>Ara</v>
      </c>
      <c r="J546" t="str">
        <f>INDEX(products!$A:$G, MATCH(ORDERS!$D546, products!$A:$A, 0), MATCH(ORDERS!J$1, products!$A$1:$G$1, 0))</f>
        <v>L</v>
      </c>
      <c r="K546" s="6">
        <f>INDEX(products!$A:$G, MATCH(ORDERS!$D546, products!$A:$A, 0), MATCH(ORDERS!K$1, products!$A$1:$G$1, 0))</f>
        <v>0.5</v>
      </c>
      <c r="L546" s="8">
        <f>INDEX(products!$A:$G, MATCH(ORDERS!$D546, products!$A:$A, 0), MATCH(ORDERS!L$1, products!$A$1:$G$1, 0))</f>
        <v>7.77</v>
      </c>
      <c r="M546" s="8">
        <f t="shared" si="8"/>
        <v>15.54</v>
      </c>
      <c r="N546" t="str" cm="1">
        <f t="array" ref="N546">_xlfn.IFS(I546="Rob", "Robusta", I546="Exc", "Excelsa", I546="Ara", "Arabica", I546="Lib", "Liberica")</f>
        <v>Arabica</v>
      </c>
      <c r="O546" t="str" cm="1">
        <f t="array" ref="O546">_xlfn.IFS(J546="M", "Medium", J546="L", "Light", J546="D", "Dark")</f>
        <v>Light</v>
      </c>
    </row>
    <row r="547" spans="1:15" x14ac:dyDescent="0.3">
      <c r="A547" s="2" t="s">
        <v>3571</v>
      </c>
      <c r="B547" s="5">
        <v>44120</v>
      </c>
      <c r="C547" s="2" t="s">
        <v>3572</v>
      </c>
      <c r="D547" t="s">
        <v>6150</v>
      </c>
      <c r="E547" s="2">
        <v>4</v>
      </c>
      <c r="F547" s="2" t="str">
        <f>_xlfn.XLOOKUP(C547, customers!$A:$A, customers!$B:$B, 0)</f>
        <v>Rufus Flear</v>
      </c>
      <c r="G547" s="2" t="str">
        <f>IF(_xlfn.XLOOKUP(C547, customers!$A:$A, customers!$C:$C, "")="", "", _xlfn.XLOOKUP(C547, customers!$A:$A, customers!$C:$C, ""))</f>
        <v>rflearf5@artisteer.com</v>
      </c>
      <c r="H547" s="2" t="str">
        <f>_xlfn.XLOOKUP(C547, customers!$A:$A, customers!$G:$G, 0)</f>
        <v>United Kingdom</v>
      </c>
      <c r="I547" t="str">
        <f>INDEX(products!$A:$G, MATCH(ORDERS!$D547, products!$A:$A, 0), MATCH(ORDERS!I$1, products!$A$1:$G$1, 0))</f>
        <v>Lib</v>
      </c>
      <c r="J547" t="str">
        <f>INDEX(products!$A:$G, MATCH(ORDERS!$D547, products!$A:$A, 0), MATCH(ORDERS!J$1, products!$A$1:$G$1, 0))</f>
        <v>D</v>
      </c>
      <c r="K547" s="6">
        <f>INDEX(products!$A:$G, MATCH(ORDERS!$D547, products!$A:$A, 0), MATCH(ORDERS!K$1, products!$A$1:$G$1, 0))</f>
        <v>0.2</v>
      </c>
      <c r="L547" s="8">
        <f>INDEX(products!$A:$G, MATCH(ORDERS!$D547, products!$A:$A, 0), MATCH(ORDERS!L$1, products!$A$1:$G$1, 0))</f>
        <v>3.8849999999999998</v>
      </c>
      <c r="M547" s="8">
        <f t="shared" si="8"/>
        <v>15.54</v>
      </c>
      <c r="N547" t="str" cm="1">
        <f t="array" ref="N547">_xlfn.IFS(I547="Rob", "Robusta", I547="Exc", "Excelsa", I547="Ara", "Arabica", I547="Lib", "Liberica")</f>
        <v>Liberica</v>
      </c>
      <c r="O547" t="str" cm="1">
        <f t="array" ref="O547">_xlfn.IFS(J547="M", "Medium", J547="L", "Light", J547="D", "Dark")</f>
        <v>Dark</v>
      </c>
    </row>
    <row r="548" spans="1:15" x14ac:dyDescent="0.3">
      <c r="A548" s="2" t="s">
        <v>3577</v>
      </c>
      <c r="B548" s="5">
        <v>44127</v>
      </c>
      <c r="C548" s="2" t="s">
        <v>3578</v>
      </c>
      <c r="D548" t="s">
        <v>6185</v>
      </c>
      <c r="E548" s="2">
        <v>3</v>
      </c>
      <c r="F548" s="2" t="str">
        <f>_xlfn.XLOOKUP(C548, customers!$A:$A, customers!$B:$B, 0)</f>
        <v>Dom Milella</v>
      </c>
      <c r="G548" s="2" t="str">
        <f>IF(_xlfn.XLOOKUP(C548, customers!$A:$A, customers!$C:$C, "")="", "", _xlfn.XLOOKUP(C548, customers!$A:$A, customers!$C:$C, ""))</f>
        <v/>
      </c>
      <c r="H548" s="2" t="str">
        <f>_xlfn.XLOOKUP(C548, customers!$A:$A, customers!$G:$G, 0)</f>
        <v>Ireland</v>
      </c>
      <c r="I548" t="str">
        <f>INDEX(products!$A:$G, MATCH(ORDERS!$D548, products!$A:$A, 0), MATCH(ORDERS!I$1, products!$A$1:$G$1, 0))</f>
        <v>Exc</v>
      </c>
      <c r="J548" t="str">
        <f>INDEX(products!$A:$G, MATCH(ORDERS!$D548, products!$A:$A, 0), MATCH(ORDERS!J$1, products!$A$1:$G$1, 0))</f>
        <v>D</v>
      </c>
      <c r="K548" s="6">
        <f>INDEX(products!$A:$G, MATCH(ORDERS!$D548, products!$A:$A, 0), MATCH(ORDERS!K$1, products!$A$1:$G$1, 0))</f>
        <v>2.5</v>
      </c>
      <c r="L548" s="8">
        <f>INDEX(products!$A:$G, MATCH(ORDERS!$D548, products!$A:$A, 0), MATCH(ORDERS!L$1, products!$A$1:$G$1, 0))</f>
        <v>27.945</v>
      </c>
      <c r="M548" s="8">
        <f t="shared" si="8"/>
        <v>83.835000000000008</v>
      </c>
      <c r="N548" t="str" cm="1">
        <f t="array" ref="N548">_xlfn.IFS(I548="Rob", "Robusta", I548="Exc", "Excelsa", I548="Ara", "Arabica", I548="Lib", "Liberica")</f>
        <v>Excelsa</v>
      </c>
      <c r="O548" t="str" cm="1">
        <f t="array" ref="O548">_xlfn.IFS(J548="M", "Medium", J548="L", "Light", J548="D", "Dark")</f>
        <v>Dark</v>
      </c>
    </row>
    <row r="549" spans="1:15" x14ac:dyDescent="0.3">
      <c r="A549" s="2" t="s">
        <v>3582</v>
      </c>
      <c r="B549" s="5">
        <v>44265</v>
      </c>
      <c r="C549" s="2" t="s">
        <v>3594</v>
      </c>
      <c r="D549" t="s">
        <v>6178</v>
      </c>
      <c r="E549" s="2">
        <v>3</v>
      </c>
      <c r="F549" s="2" t="str">
        <f>_xlfn.XLOOKUP(C549, customers!$A:$A, customers!$B:$B, 0)</f>
        <v>Wilek Lightollers</v>
      </c>
      <c r="G549" s="2" t="str">
        <f>IF(_xlfn.XLOOKUP(C549, customers!$A:$A, customers!$C:$C, "")="", "", _xlfn.XLOOKUP(C549, customers!$A:$A, customers!$C:$C, ""))</f>
        <v>wlightollersf9@baidu.com</v>
      </c>
      <c r="H549" s="2" t="str">
        <f>_xlfn.XLOOKUP(C549, customers!$A:$A, customers!$G:$G, 0)</f>
        <v>United States</v>
      </c>
      <c r="I549" t="str">
        <f>INDEX(products!$A:$G, MATCH(ORDERS!$D549, products!$A:$A, 0), MATCH(ORDERS!I$1, products!$A$1:$G$1, 0))</f>
        <v>Rob</v>
      </c>
      <c r="J549" t="str">
        <f>INDEX(products!$A:$G, MATCH(ORDERS!$D549, products!$A:$A, 0), MATCH(ORDERS!J$1, products!$A$1:$G$1, 0))</f>
        <v>L</v>
      </c>
      <c r="K549" s="6">
        <f>INDEX(products!$A:$G, MATCH(ORDERS!$D549, products!$A:$A, 0), MATCH(ORDERS!K$1, products!$A$1:$G$1, 0))</f>
        <v>0.2</v>
      </c>
      <c r="L549" s="8">
        <f>INDEX(products!$A:$G, MATCH(ORDERS!$D549, products!$A:$A, 0), MATCH(ORDERS!L$1, products!$A$1:$G$1, 0))</f>
        <v>3.5849999999999995</v>
      </c>
      <c r="M549" s="8">
        <f t="shared" si="8"/>
        <v>10.754999999999999</v>
      </c>
      <c r="N549" t="str" cm="1">
        <f t="array" ref="N549">_xlfn.IFS(I549="Rob", "Robusta", I549="Exc", "Excelsa", I549="Ara", "Arabica", I549="Lib", "Liberica")</f>
        <v>Robusta</v>
      </c>
      <c r="O549" t="str" cm="1">
        <f t="array" ref="O549">_xlfn.IFS(J549="M", "Medium", J549="L", "Light", J549="D", "Dark")</f>
        <v>Light</v>
      </c>
    </row>
    <row r="550" spans="1:15" x14ac:dyDescent="0.3">
      <c r="A550" s="2" t="s">
        <v>3587</v>
      </c>
      <c r="B550" s="5">
        <v>44384</v>
      </c>
      <c r="C550" s="2" t="s">
        <v>3588</v>
      </c>
      <c r="D550" t="s">
        <v>6184</v>
      </c>
      <c r="E550" s="2">
        <v>3</v>
      </c>
      <c r="F550" s="2" t="str">
        <f>_xlfn.XLOOKUP(C550, customers!$A:$A, customers!$B:$B, 0)</f>
        <v>Bette-ann Munden</v>
      </c>
      <c r="G550" s="2" t="str">
        <f>IF(_xlfn.XLOOKUP(C550, customers!$A:$A, customers!$C:$C, "")="", "", _xlfn.XLOOKUP(C550, customers!$A:$A, customers!$C:$C, ""))</f>
        <v>bmundenf8@elpais.com</v>
      </c>
      <c r="H550" s="2" t="str">
        <f>_xlfn.XLOOKUP(C550, customers!$A:$A, customers!$G:$G, 0)</f>
        <v>United States</v>
      </c>
      <c r="I550" t="str">
        <f>INDEX(products!$A:$G, MATCH(ORDERS!$D550, products!$A:$A, 0), MATCH(ORDERS!I$1, products!$A$1:$G$1, 0))</f>
        <v>Exc</v>
      </c>
      <c r="J550" t="str">
        <f>INDEX(products!$A:$G, MATCH(ORDERS!$D550, products!$A:$A, 0), MATCH(ORDERS!J$1, products!$A$1:$G$1, 0))</f>
        <v>L</v>
      </c>
      <c r="K550" s="6">
        <f>INDEX(products!$A:$G, MATCH(ORDERS!$D550, products!$A:$A, 0), MATCH(ORDERS!K$1, products!$A$1:$G$1, 0))</f>
        <v>0.2</v>
      </c>
      <c r="L550" s="8">
        <f>INDEX(products!$A:$G, MATCH(ORDERS!$D550, products!$A:$A, 0), MATCH(ORDERS!L$1, products!$A$1:$G$1, 0))</f>
        <v>4.4550000000000001</v>
      </c>
      <c r="M550" s="8">
        <f t="shared" si="8"/>
        <v>13.365</v>
      </c>
      <c r="N550" t="str" cm="1">
        <f t="array" ref="N550">_xlfn.IFS(I550="Rob", "Robusta", I550="Exc", "Excelsa", I550="Ara", "Arabica", I550="Lib", "Liberica")</f>
        <v>Excelsa</v>
      </c>
      <c r="O550" t="str" cm="1">
        <f t="array" ref="O550">_xlfn.IFS(J550="M", "Medium", J550="L", "Light", J550="D", "Dark")</f>
        <v>Light</v>
      </c>
    </row>
    <row r="551" spans="1:15" x14ac:dyDescent="0.3">
      <c r="A551" s="2" t="s">
        <v>3593</v>
      </c>
      <c r="B551" s="5">
        <v>44232</v>
      </c>
      <c r="C551" s="2" t="s">
        <v>3594</v>
      </c>
      <c r="D551" t="s">
        <v>6184</v>
      </c>
      <c r="E551" s="2">
        <v>4</v>
      </c>
      <c r="F551" s="2" t="str">
        <f>_xlfn.XLOOKUP(C551, customers!$A:$A, customers!$B:$B, 0)</f>
        <v>Wilek Lightollers</v>
      </c>
      <c r="G551" s="2" t="str">
        <f>IF(_xlfn.XLOOKUP(C551, customers!$A:$A, customers!$C:$C, "")="", "", _xlfn.XLOOKUP(C551, customers!$A:$A, customers!$C:$C, ""))</f>
        <v>wlightollersf9@baidu.com</v>
      </c>
      <c r="H551" s="2" t="str">
        <f>_xlfn.XLOOKUP(C551, customers!$A:$A, customers!$G:$G, 0)</f>
        <v>United States</v>
      </c>
      <c r="I551" t="str">
        <f>INDEX(products!$A:$G, MATCH(ORDERS!$D551, products!$A:$A, 0), MATCH(ORDERS!I$1, products!$A$1:$G$1, 0))</f>
        <v>Exc</v>
      </c>
      <c r="J551" t="str">
        <f>INDEX(products!$A:$G, MATCH(ORDERS!$D551, products!$A:$A, 0), MATCH(ORDERS!J$1, products!$A$1:$G$1, 0))</f>
        <v>L</v>
      </c>
      <c r="K551" s="6">
        <f>INDEX(products!$A:$G, MATCH(ORDERS!$D551, products!$A:$A, 0), MATCH(ORDERS!K$1, products!$A$1:$G$1, 0))</f>
        <v>0.2</v>
      </c>
      <c r="L551" s="8">
        <f>INDEX(products!$A:$G, MATCH(ORDERS!$D551, products!$A:$A, 0), MATCH(ORDERS!L$1, products!$A$1:$G$1, 0))</f>
        <v>4.4550000000000001</v>
      </c>
      <c r="M551" s="8">
        <f t="shared" si="8"/>
        <v>17.82</v>
      </c>
      <c r="N551" t="str" cm="1">
        <f t="array" ref="N551">_xlfn.IFS(I551="Rob", "Robusta", I551="Exc", "Excelsa", I551="Ara", "Arabica", I551="Lib", "Liberica")</f>
        <v>Excelsa</v>
      </c>
      <c r="O551" t="str" cm="1">
        <f t="array" ref="O551">_xlfn.IFS(J551="M", "Medium", J551="L", "Light", J551="D", "Dark")</f>
        <v>Light</v>
      </c>
    </row>
    <row r="552" spans="1:15" x14ac:dyDescent="0.3">
      <c r="A552" s="2" t="s">
        <v>3599</v>
      </c>
      <c r="B552" s="5">
        <v>44176</v>
      </c>
      <c r="C552" s="2" t="s">
        <v>3600</v>
      </c>
      <c r="D552" t="s">
        <v>6150</v>
      </c>
      <c r="E552" s="2">
        <v>6</v>
      </c>
      <c r="F552" s="2" t="str">
        <f>_xlfn.XLOOKUP(C552, customers!$A:$A, customers!$B:$B, 0)</f>
        <v>Nick Brakespear</v>
      </c>
      <c r="G552" s="2" t="str">
        <f>IF(_xlfn.XLOOKUP(C552, customers!$A:$A, customers!$C:$C, "")="", "", _xlfn.XLOOKUP(C552, customers!$A:$A, customers!$C:$C, ""))</f>
        <v>nbrakespearfa@rediff.com</v>
      </c>
      <c r="H552" s="2" t="str">
        <f>_xlfn.XLOOKUP(C552, customers!$A:$A, customers!$G:$G, 0)</f>
        <v>United States</v>
      </c>
      <c r="I552" t="str">
        <f>INDEX(products!$A:$G, MATCH(ORDERS!$D552, products!$A:$A, 0), MATCH(ORDERS!I$1, products!$A$1:$G$1, 0))</f>
        <v>Lib</v>
      </c>
      <c r="J552" t="str">
        <f>INDEX(products!$A:$G, MATCH(ORDERS!$D552, products!$A:$A, 0), MATCH(ORDERS!J$1, products!$A$1:$G$1, 0))</f>
        <v>D</v>
      </c>
      <c r="K552" s="6">
        <f>INDEX(products!$A:$G, MATCH(ORDERS!$D552, products!$A:$A, 0), MATCH(ORDERS!K$1, products!$A$1:$G$1, 0))</f>
        <v>0.2</v>
      </c>
      <c r="L552" s="8">
        <f>INDEX(products!$A:$G, MATCH(ORDERS!$D552, products!$A:$A, 0), MATCH(ORDERS!L$1, products!$A$1:$G$1, 0))</f>
        <v>3.8849999999999998</v>
      </c>
      <c r="M552" s="8">
        <f t="shared" si="8"/>
        <v>23.31</v>
      </c>
      <c r="N552" t="str" cm="1">
        <f t="array" ref="N552">_xlfn.IFS(I552="Rob", "Robusta", I552="Exc", "Excelsa", I552="Ara", "Arabica", I552="Lib", "Liberica")</f>
        <v>Liberica</v>
      </c>
      <c r="O552" t="str" cm="1">
        <f t="array" ref="O552">_xlfn.IFS(J552="M", "Medium", J552="L", "Light", J552="D", "Dark")</f>
        <v>Dark</v>
      </c>
    </row>
    <row r="553" spans="1:15" x14ac:dyDescent="0.3">
      <c r="A553" s="2" t="s">
        <v>3605</v>
      </c>
      <c r="B553" s="5">
        <v>44694</v>
      </c>
      <c r="C553" s="2" t="s">
        <v>3606</v>
      </c>
      <c r="D553" t="s">
        <v>6153</v>
      </c>
      <c r="E553" s="2">
        <v>2</v>
      </c>
      <c r="F553" s="2" t="str">
        <f>_xlfn.XLOOKUP(C553, customers!$A:$A, customers!$B:$B, 0)</f>
        <v>Malynda Glawsop</v>
      </c>
      <c r="G553" s="2" t="str">
        <f>IF(_xlfn.XLOOKUP(C553, customers!$A:$A, customers!$C:$C, "")="", "", _xlfn.XLOOKUP(C553, customers!$A:$A, customers!$C:$C, ""))</f>
        <v>mglawsopfb@reverbnation.com</v>
      </c>
      <c r="H553" s="2" t="str">
        <f>_xlfn.XLOOKUP(C553, customers!$A:$A, customers!$G:$G, 0)</f>
        <v>United States</v>
      </c>
      <c r="I553" t="str">
        <f>INDEX(products!$A:$G, MATCH(ORDERS!$D553, products!$A:$A, 0), MATCH(ORDERS!I$1, products!$A$1:$G$1, 0))</f>
        <v>Exc</v>
      </c>
      <c r="J553" t="str">
        <f>INDEX(products!$A:$G, MATCH(ORDERS!$D553, products!$A:$A, 0), MATCH(ORDERS!J$1, products!$A$1:$G$1, 0))</f>
        <v>D</v>
      </c>
      <c r="K553" s="6">
        <f>INDEX(products!$A:$G, MATCH(ORDERS!$D553, products!$A:$A, 0), MATCH(ORDERS!K$1, products!$A$1:$G$1, 0))</f>
        <v>0.2</v>
      </c>
      <c r="L553" s="8">
        <f>INDEX(products!$A:$G, MATCH(ORDERS!$D553, products!$A:$A, 0), MATCH(ORDERS!L$1, products!$A$1:$G$1, 0))</f>
        <v>3.645</v>
      </c>
      <c r="M553" s="8">
        <f t="shared" si="8"/>
        <v>7.29</v>
      </c>
      <c r="N553" t="str" cm="1">
        <f t="array" ref="N553">_xlfn.IFS(I553="Rob", "Robusta", I553="Exc", "Excelsa", I553="Ara", "Arabica", I553="Lib", "Liberica")</f>
        <v>Excelsa</v>
      </c>
      <c r="O553" t="str" cm="1">
        <f t="array" ref="O553">_xlfn.IFS(J553="M", "Medium", J553="L", "Light", J553="D", "Dark")</f>
        <v>Dark</v>
      </c>
    </row>
    <row r="554" spans="1:15" x14ac:dyDescent="0.3">
      <c r="A554" s="2" t="s">
        <v>3611</v>
      </c>
      <c r="B554" s="5">
        <v>43761</v>
      </c>
      <c r="C554" s="2" t="s">
        <v>3612</v>
      </c>
      <c r="D554" t="s">
        <v>6184</v>
      </c>
      <c r="E554" s="2">
        <v>4</v>
      </c>
      <c r="F554" s="2" t="str">
        <f>_xlfn.XLOOKUP(C554, customers!$A:$A, customers!$B:$B, 0)</f>
        <v>Granville Alberts</v>
      </c>
      <c r="G554" s="2" t="str">
        <f>IF(_xlfn.XLOOKUP(C554, customers!$A:$A, customers!$C:$C, "")="", "", _xlfn.XLOOKUP(C554, customers!$A:$A, customers!$C:$C, ""))</f>
        <v>galbertsfc@etsy.com</v>
      </c>
      <c r="H554" s="2" t="str">
        <f>_xlfn.XLOOKUP(C554, customers!$A:$A, customers!$G:$G, 0)</f>
        <v>United Kingdom</v>
      </c>
      <c r="I554" t="str">
        <f>INDEX(products!$A:$G, MATCH(ORDERS!$D554, products!$A:$A, 0), MATCH(ORDERS!I$1, products!$A$1:$G$1, 0))</f>
        <v>Exc</v>
      </c>
      <c r="J554" t="str">
        <f>INDEX(products!$A:$G, MATCH(ORDERS!$D554, products!$A:$A, 0), MATCH(ORDERS!J$1, products!$A$1:$G$1, 0))</f>
        <v>L</v>
      </c>
      <c r="K554" s="6">
        <f>INDEX(products!$A:$G, MATCH(ORDERS!$D554, products!$A:$A, 0), MATCH(ORDERS!K$1, products!$A$1:$G$1, 0))</f>
        <v>0.2</v>
      </c>
      <c r="L554" s="8">
        <f>INDEX(products!$A:$G, MATCH(ORDERS!$D554, products!$A:$A, 0), MATCH(ORDERS!L$1, products!$A$1:$G$1, 0))</f>
        <v>4.4550000000000001</v>
      </c>
      <c r="M554" s="8">
        <f t="shared" si="8"/>
        <v>17.82</v>
      </c>
      <c r="N554" t="str" cm="1">
        <f t="array" ref="N554">_xlfn.IFS(I554="Rob", "Robusta", I554="Exc", "Excelsa", I554="Ara", "Arabica", I554="Lib", "Liberica")</f>
        <v>Excelsa</v>
      </c>
      <c r="O554" t="str" cm="1">
        <f t="array" ref="O554">_xlfn.IFS(J554="M", "Medium", J554="L", "Light", J554="D", "Dark")</f>
        <v>Light</v>
      </c>
    </row>
    <row r="555" spans="1:15" x14ac:dyDescent="0.3">
      <c r="A555" s="2" t="s">
        <v>3617</v>
      </c>
      <c r="B555" s="5">
        <v>44085</v>
      </c>
      <c r="C555" s="2" t="s">
        <v>3618</v>
      </c>
      <c r="D555" t="s">
        <v>6141</v>
      </c>
      <c r="E555" s="2">
        <v>5</v>
      </c>
      <c r="F555" s="2" t="str">
        <f>_xlfn.XLOOKUP(C555, customers!$A:$A, customers!$B:$B, 0)</f>
        <v>Vasily Polglase</v>
      </c>
      <c r="G555" s="2" t="str">
        <f>IF(_xlfn.XLOOKUP(C555, customers!$A:$A, customers!$C:$C, "")="", "", _xlfn.XLOOKUP(C555, customers!$A:$A, customers!$C:$C, ""))</f>
        <v>vpolglasefd@about.me</v>
      </c>
      <c r="H555" s="2" t="str">
        <f>_xlfn.XLOOKUP(C555, customers!$A:$A, customers!$G:$G, 0)</f>
        <v>United States</v>
      </c>
      <c r="I555" t="str">
        <f>INDEX(products!$A:$G, MATCH(ORDERS!$D555, products!$A:$A, 0), MATCH(ORDERS!I$1, products!$A$1:$G$1, 0))</f>
        <v>Exc</v>
      </c>
      <c r="J555" t="str">
        <f>INDEX(products!$A:$G, MATCH(ORDERS!$D555, products!$A:$A, 0), MATCH(ORDERS!J$1, products!$A$1:$G$1, 0))</f>
        <v>M</v>
      </c>
      <c r="K555" s="6">
        <f>INDEX(products!$A:$G, MATCH(ORDERS!$D555, products!$A:$A, 0), MATCH(ORDERS!K$1, products!$A$1:$G$1, 0))</f>
        <v>1</v>
      </c>
      <c r="L555" s="8">
        <f>INDEX(products!$A:$G, MATCH(ORDERS!$D555, products!$A:$A, 0), MATCH(ORDERS!L$1, products!$A$1:$G$1, 0))</f>
        <v>13.75</v>
      </c>
      <c r="M555" s="8">
        <f t="shared" si="8"/>
        <v>68.75</v>
      </c>
      <c r="N555" t="str" cm="1">
        <f t="array" ref="N555">_xlfn.IFS(I555="Rob", "Robusta", I555="Exc", "Excelsa", I555="Ara", "Arabica", I555="Lib", "Liberica")</f>
        <v>Excelsa</v>
      </c>
      <c r="O555" t="str" cm="1">
        <f t="array" ref="O555">_xlfn.IFS(J555="M", "Medium", J555="L", "Light", J555="D", "Dark")</f>
        <v>Medium</v>
      </c>
    </row>
    <row r="556" spans="1:15" x14ac:dyDescent="0.3">
      <c r="A556" s="2" t="s">
        <v>3622</v>
      </c>
      <c r="B556" s="5">
        <v>43737</v>
      </c>
      <c r="C556" s="2" t="s">
        <v>3623</v>
      </c>
      <c r="D556" t="s">
        <v>6142</v>
      </c>
      <c r="E556" s="2">
        <v>2</v>
      </c>
      <c r="F556" s="2" t="str">
        <f>_xlfn.XLOOKUP(C556, customers!$A:$A, customers!$B:$B, 0)</f>
        <v>Madelaine Sharples</v>
      </c>
      <c r="G556" s="2" t="str">
        <f>IF(_xlfn.XLOOKUP(C556, customers!$A:$A, customers!$C:$C, "")="", "", _xlfn.XLOOKUP(C556, customers!$A:$A, customers!$C:$C, ""))</f>
        <v/>
      </c>
      <c r="H556" s="2" t="str">
        <f>_xlfn.XLOOKUP(C556, customers!$A:$A, customers!$G:$G, 0)</f>
        <v>United Kingdom</v>
      </c>
      <c r="I556" t="str">
        <f>INDEX(products!$A:$G, MATCH(ORDERS!$D556, products!$A:$A, 0), MATCH(ORDERS!I$1, products!$A$1:$G$1, 0))</f>
        <v>Rob</v>
      </c>
      <c r="J556" t="str">
        <f>INDEX(products!$A:$G, MATCH(ORDERS!$D556, products!$A:$A, 0), MATCH(ORDERS!J$1, products!$A$1:$G$1, 0))</f>
        <v>L</v>
      </c>
      <c r="K556" s="6">
        <f>INDEX(products!$A:$G, MATCH(ORDERS!$D556, products!$A:$A, 0), MATCH(ORDERS!K$1, products!$A$1:$G$1, 0))</f>
        <v>2.5</v>
      </c>
      <c r="L556" s="8">
        <f>INDEX(products!$A:$G, MATCH(ORDERS!$D556, products!$A:$A, 0), MATCH(ORDERS!L$1, products!$A$1:$G$1, 0))</f>
        <v>27.484999999999996</v>
      </c>
      <c r="M556" s="8">
        <f t="shared" si="8"/>
        <v>54.969999999999992</v>
      </c>
      <c r="N556" t="str" cm="1">
        <f t="array" ref="N556">_xlfn.IFS(I556="Rob", "Robusta", I556="Exc", "Excelsa", I556="Ara", "Arabica", I556="Lib", "Liberica")</f>
        <v>Robusta</v>
      </c>
      <c r="O556" t="str" cm="1">
        <f t="array" ref="O556">_xlfn.IFS(J556="M", "Medium", J556="L", "Light", J556="D", "Dark")</f>
        <v>Light</v>
      </c>
    </row>
    <row r="557" spans="1:15" x14ac:dyDescent="0.3">
      <c r="A557" s="2" t="s">
        <v>3627</v>
      </c>
      <c r="B557" s="5">
        <v>44258</v>
      </c>
      <c r="C557" s="2" t="s">
        <v>3628</v>
      </c>
      <c r="D557" t="s">
        <v>6141</v>
      </c>
      <c r="E557" s="2">
        <v>6</v>
      </c>
      <c r="F557" s="2" t="str">
        <f>_xlfn.XLOOKUP(C557, customers!$A:$A, customers!$B:$B, 0)</f>
        <v>Sigfrid Busch</v>
      </c>
      <c r="G557" s="2" t="str">
        <f>IF(_xlfn.XLOOKUP(C557, customers!$A:$A, customers!$C:$C, "")="", "", _xlfn.XLOOKUP(C557, customers!$A:$A, customers!$C:$C, ""))</f>
        <v>sbuschff@so-net.ne.jp</v>
      </c>
      <c r="H557" s="2" t="str">
        <f>_xlfn.XLOOKUP(C557, customers!$A:$A, customers!$G:$G, 0)</f>
        <v>Ireland</v>
      </c>
      <c r="I557" t="str">
        <f>INDEX(products!$A:$G, MATCH(ORDERS!$D557, products!$A:$A, 0), MATCH(ORDERS!I$1, products!$A$1:$G$1, 0))</f>
        <v>Exc</v>
      </c>
      <c r="J557" t="str">
        <f>INDEX(products!$A:$G, MATCH(ORDERS!$D557, products!$A:$A, 0), MATCH(ORDERS!J$1, products!$A$1:$G$1, 0))</f>
        <v>M</v>
      </c>
      <c r="K557" s="6">
        <f>INDEX(products!$A:$G, MATCH(ORDERS!$D557, products!$A:$A, 0), MATCH(ORDERS!K$1, products!$A$1:$G$1, 0))</f>
        <v>1</v>
      </c>
      <c r="L557" s="8">
        <f>INDEX(products!$A:$G, MATCH(ORDERS!$D557, products!$A:$A, 0), MATCH(ORDERS!L$1, products!$A$1:$G$1, 0))</f>
        <v>13.75</v>
      </c>
      <c r="M557" s="8">
        <f t="shared" si="8"/>
        <v>82.5</v>
      </c>
      <c r="N557" t="str" cm="1">
        <f t="array" ref="N557">_xlfn.IFS(I557="Rob", "Robusta", I557="Exc", "Excelsa", I557="Ara", "Arabica", I557="Lib", "Liberica")</f>
        <v>Excelsa</v>
      </c>
      <c r="O557" t="str" cm="1">
        <f t="array" ref="O557">_xlfn.IFS(J557="M", "Medium", J557="L", "Light", J557="D", "Dark")</f>
        <v>Medium</v>
      </c>
    </row>
    <row r="558" spans="1:15" x14ac:dyDescent="0.3">
      <c r="A558" s="2" t="s">
        <v>3633</v>
      </c>
      <c r="B558" s="5">
        <v>44523</v>
      </c>
      <c r="C558" s="2" t="s">
        <v>3634</v>
      </c>
      <c r="D558" t="s">
        <v>6159</v>
      </c>
      <c r="E558" s="2">
        <v>2</v>
      </c>
      <c r="F558" s="2" t="str">
        <f>_xlfn.XLOOKUP(C558, customers!$A:$A, customers!$B:$B, 0)</f>
        <v>Cissiee Raisbeck</v>
      </c>
      <c r="G558" s="2" t="str">
        <f>IF(_xlfn.XLOOKUP(C558, customers!$A:$A, customers!$C:$C, "")="", "", _xlfn.XLOOKUP(C558, customers!$A:$A, customers!$C:$C, ""))</f>
        <v>craisbeckfg@webnode.com</v>
      </c>
      <c r="H558" s="2" t="str">
        <f>_xlfn.XLOOKUP(C558, customers!$A:$A, customers!$G:$G, 0)</f>
        <v>United States</v>
      </c>
      <c r="I558" t="str">
        <f>INDEX(products!$A:$G, MATCH(ORDERS!$D558, products!$A:$A, 0), MATCH(ORDERS!I$1, products!$A$1:$G$1, 0))</f>
        <v>Lib</v>
      </c>
      <c r="J558" t="str">
        <f>INDEX(products!$A:$G, MATCH(ORDERS!$D558, products!$A:$A, 0), MATCH(ORDERS!J$1, products!$A$1:$G$1, 0))</f>
        <v>M</v>
      </c>
      <c r="K558" s="6">
        <f>INDEX(products!$A:$G, MATCH(ORDERS!$D558, products!$A:$A, 0), MATCH(ORDERS!K$1, products!$A$1:$G$1, 0))</f>
        <v>0.2</v>
      </c>
      <c r="L558" s="8">
        <f>INDEX(products!$A:$G, MATCH(ORDERS!$D558, products!$A:$A, 0), MATCH(ORDERS!L$1, products!$A$1:$G$1, 0))</f>
        <v>4.3650000000000002</v>
      </c>
      <c r="M558" s="8">
        <f t="shared" si="8"/>
        <v>8.73</v>
      </c>
      <c r="N558" t="str" cm="1">
        <f t="array" ref="N558">_xlfn.IFS(I558="Rob", "Robusta", I558="Exc", "Excelsa", I558="Ara", "Arabica", I558="Lib", "Liberica")</f>
        <v>Liberica</v>
      </c>
      <c r="O558" t="str" cm="1">
        <f t="array" ref="O558">_xlfn.IFS(J558="M", "Medium", J558="L", "Light", J558="D", "Dark")</f>
        <v>Medium</v>
      </c>
    </row>
    <row r="559" spans="1:15" x14ac:dyDescent="0.3">
      <c r="A559" s="2" t="s">
        <v>3638</v>
      </c>
      <c r="B559" s="5">
        <v>44506</v>
      </c>
      <c r="C559" s="2" t="s">
        <v>3368</v>
      </c>
      <c r="D559" t="s">
        <v>6171</v>
      </c>
      <c r="E559" s="2">
        <v>4</v>
      </c>
      <c r="F559" s="2" t="str">
        <f>_xlfn.XLOOKUP(C559, customers!$A:$A, customers!$B:$B, 0)</f>
        <v>Marja Urion</v>
      </c>
      <c r="G559" s="2" t="str">
        <f>IF(_xlfn.XLOOKUP(C559, customers!$A:$A, customers!$C:$C, "")="", "", _xlfn.XLOOKUP(C559, customers!$A:$A, customers!$C:$C, ""))</f>
        <v>murione5@alexa.com</v>
      </c>
      <c r="H559" s="2" t="str">
        <f>_xlfn.XLOOKUP(C559, customers!$A:$A, customers!$G:$G, 0)</f>
        <v>Ireland</v>
      </c>
      <c r="I559" t="str">
        <f>INDEX(products!$A:$G, MATCH(ORDERS!$D559, products!$A:$A, 0), MATCH(ORDERS!I$1, products!$A$1:$G$1, 0))</f>
        <v>Exc</v>
      </c>
      <c r="J559" t="str">
        <f>INDEX(products!$A:$G, MATCH(ORDERS!$D559, products!$A:$A, 0), MATCH(ORDERS!J$1, products!$A$1:$G$1, 0))</f>
        <v>L</v>
      </c>
      <c r="K559" s="6">
        <f>INDEX(products!$A:$G, MATCH(ORDERS!$D559, products!$A:$A, 0), MATCH(ORDERS!K$1, products!$A$1:$G$1, 0))</f>
        <v>1</v>
      </c>
      <c r="L559" s="8">
        <f>INDEX(products!$A:$G, MATCH(ORDERS!$D559, products!$A:$A, 0), MATCH(ORDERS!L$1, products!$A$1:$G$1, 0))</f>
        <v>14.85</v>
      </c>
      <c r="M559" s="8">
        <f t="shared" si="8"/>
        <v>59.4</v>
      </c>
      <c r="N559" t="str" cm="1">
        <f t="array" ref="N559">_xlfn.IFS(I559="Rob", "Robusta", I559="Exc", "Excelsa", I559="Ara", "Arabica", I559="Lib", "Liberica")</f>
        <v>Excelsa</v>
      </c>
      <c r="O559" t="str" cm="1">
        <f t="array" ref="O559">_xlfn.IFS(J559="M", "Medium", J559="L", "Light", J559="D", "Dark")</f>
        <v>Light</v>
      </c>
    </row>
    <row r="560" spans="1:15" x14ac:dyDescent="0.3">
      <c r="A560" s="2" t="s">
        <v>3643</v>
      </c>
      <c r="B560" s="5">
        <v>44225</v>
      </c>
      <c r="C560" s="2" t="s">
        <v>3644</v>
      </c>
      <c r="D560" t="s">
        <v>6150</v>
      </c>
      <c r="E560" s="2">
        <v>4</v>
      </c>
      <c r="F560" s="2" t="str">
        <f>_xlfn.XLOOKUP(C560, customers!$A:$A, customers!$B:$B, 0)</f>
        <v>Kenton Wetherick</v>
      </c>
      <c r="G560" s="2" t="str">
        <f>IF(_xlfn.XLOOKUP(C560, customers!$A:$A, customers!$C:$C, "")="", "", _xlfn.XLOOKUP(C560, customers!$A:$A, customers!$C:$C, ""))</f>
        <v/>
      </c>
      <c r="H560" s="2" t="str">
        <f>_xlfn.XLOOKUP(C560, customers!$A:$A, customers!$G:$G, 0)</f>
        <v>United States</v>
      </c>
      <c r="I560" t="str">
        <f>INDEX(products!$A:$G, MATCH(ORDERS!$D560, products!$A:$A, 0), MATCH(ORDERS!I$1, products!$A$1:$G$1, 0))</f>
        <v>Lib</v>
      </c>
      <c r="J560" t="str">
        <f>INDEX(products!$A:$G, MATCH(ORDERS!$D560, products!$A:$A, 0), MATCH(ORDERS!J$1, products!$A$1:$G$1, 0))</f>
        <v>D</v>
      </c>
      <c r="K560" s="6">
        <f>INDEX(products!$A:$G, MATCH(ORDERS!$D560, products!$A:$A, 0), MATCH(ORDERS!K$1, products!$A$1:$G$1, 0))</f>
        <v>0.2</v>
      </c>
      <c r="L560" s="8">
        <f>INDEX(products!$A:$G, MATCH(ORDERS!$D560, products!$A:$A, 0), MATCH(ORDERS!L$1, products!$A$1:$G$1, 0))</f>
        <v>3.8849999999999998</v>
      </c>
      <c r="M560" s="8">
        <f t="shared" si="8"/>
        <v>15.54</v>
      </c>
      <c r="N560" t="str" cm="1">
        <f t="array" ref="N560">_xlfn.IFS(I560="Rob", "Robusta", I560="Exc", "Excelsa", I560="Ara", "Arabica", I560="Lib", "Liberica")</f>
        <v>Liberica</v>
      </c>
      <c r="O560" t="str" cm="1">
        <f t="array" ref="O560">_xlfn.IFS(J560="M", "Medium", J560="L", "Light", J560="D", "Dark")</f>
        <v>Dark</v>
      </c>
    </row>
    <row r="561" spans="1:15" x14ac:dyDescent="0.3">
      <c r="A561" s="2" t="s">
        <v>3648</v>
      </c>
      <c r="B561" s="5">
        <v>44667</v>
      </c>
      <c r="C561" s="2" t="s">
        <v>3649</v>
      </c>
      <c r="D561" t="s">
        <v>6140</v>
      </c>
      <c r="E561" s="2">
        <v>3</v>
      </c>
      <c r="F561" s="2" t="str">
        <f>_xlfn.XLOOKUP(C561, customers!$A:$A, customers!$B:$B, 0)</f>
        <v>Reamonn Aynold</v>
      </c>
      <c r="G561" s="2" t="str">
        <f>IF(_xlfn.XLOOKUP(C561, customers!$A:$A, customers!$C:$C, "")="", "", _xlfn.XLOOKUP(C561, customers!$A:$A, customers!$C:$C, ""))</f>
        <v>raynoldfj@ustream.tv</v>
      </c>
      <c r="H561" s="2" t="str">
        <f>_xlfn.XLOOKUP(C561, customers!$A:$A, customers!$G:$G, 0)</f>
        <v>United States</v>
      </c>
      <c r="I561" t="str">
        <f>INDEX(products!$A:$G, MATCH(ORDERS!$D561, products!$A:$A, 0), MATCH(ORDERS!I$1, products!$A$1:$G$1, 0))</f>
        <v>Ara</v>
      </c>
      <c r="J561" t="str">
        <f>INDEX(products!$A:$G, MATCH(ORDERS!$D561, products!$A:$A, 0), MATCH(ORDERS!J$1, products!$A$1:$G$1, 0))</f>
        <v>L</v>
      </c>
      <c r="K561" s="6">
        <f>INDEX(products!$A:$G, MATCH(ORDERS!$D561, products!$A:$A, 0), MATCH(ORDERS!K$1, products!$A$1:$G$1, 0))</f>
        <v>1</v>
      </c>
      <c r="L561" s="8">
        <f>INDEX(products!$A:$G, MATCH(ORDERS!$D561, products!$A:$A, 0), MATCH(ORDERS!L$1, products!$A$1:$G$1, 0))</f>
        <v>12.95</v>
      </c>
      <c r="M561" s="8">
        <f t="shared" si="8"/>
        <v>38.849999999999994</v>
      </c>
      <c r="N561" t="str" cm="1">
        <f t="array" ref="N561">_xlfn.IFS(I561="Rob", "Robusta", I561="Exc", "Excelsa", I561="Ara", "Arabica", I561="Lib", "Liberica")</f>
        <v>Arabica</v>
      </c>
      <c r="O561" t="str" cm="1">
        <f t="array" ref="O561">_xlfn.IFS(J561="M", "Medium", J561="L", "Light", J561="D", "Dark")</f>
        <v>Light</v>
      </c>
    </row>
    <row r="562" spans="1:15" x14ac:dyDescent="0.3">
      <c r="A562" s="2" t="s">
        <v>3654</v>
      </c>
      <c r="B562" s="5">
        <v>44401</v>
      </c>
      <c r="C562" s="2" t="s">
        <v>3655</v>
      </c>
      <c r="D562" t="s">
        <v>6166</v>
      </c>
      <c r="E562" s="2">
        <v>6</v>
      </c>
      <c r="F562" s="2" t="str">
        <f>_xlfn.XLOOKUP(C562, customers!$A:$A, customers!$B:$B, 0)</f>
        <v>Hatty Dovydenas</v>
      </c>
      <c r="G562" s="2" t="str">
        <f>IF(_xlfn.XLOOKUP(C562, customers!$A:$A, customers!$C:$C, "")="", "", _xlfn.XLOOKUP(C562, customers!$A:$A, customers!$C:$C, ""))</f>
        <v/>
      </c>
      <c r="H562" s="2" t="str">
        <f>_xlfn.XLOOKUP(C562, customers!$A:$A, customers!$G:$G, 0)</f>
        <v>United States</v>
      </c>
      <c r="I562" t="str">
        <f>INDEX(products!$A:$G, MATCH(ORDERS!$D562, products!$A:$A, 0), MATCH(ORDERS!I$1, products!$A$1:$G$1, 0))</f>
        <v>Exc</v>
      </c>
      <c r="J562" t="str">
        <f>INDEX(products!$A:$G, MATCH(ORDERS!$D562, products!$A:$A, 0), MATCH(ORDERS!J$1, products!$A$1:$G$1, 0))</f>
        <v>M</v>
      </c>
      <c r="K562" s="6">
        <f>INDEX(products!$A:$G, MATCH(ORDERS!$D562, products!$A:$A, 0), MATCH(ORDERS!K$1, products!$A$1:$G$1, 0))</f>
        <v>2.5</v>
      </c>
      <c r="L562" s="8">
        <f>INDEX(products!$A:$G, MATCH(ORDERS!$D562, products!$A:$A, 0), MATCH(ORDERS!L$1, products!$A$1:$G$1, 0))</f>
        <v>31.624999999999996</v>
      </c>
      <c r="M562" s="8">
        <f t="shared" si="8"/>
        <v>189.74999999999997</v>
      </c>
      <c r="N562" t="str" cm="1">
        <f t="array" ref="N562">_xlfn.IFS(I562="Rob", "Robusta", I562="Exc", "Excelsa", I562="Ara", "Arabica", I562="Lib", "Liberica")</f>
        <v>Excelsa</v>
      </c>
      <c r="O562" t="str" cm="1">
        <f t="array" ref="O562">_xlfn.IFS(J562="M", "Medium", J562="L", "Light", J562="D", "Dark")</f>
        <v>Medium</v>
      </c>
    </row>
    <row r="563" spans="1:15" x14ac:dyDescent="0.3">
      <c r="A563" s="2" t="s">
        <v>3659</v>
      </c>
      <c r="B563" s="5">
        <v>43688</v>
      </c>
      <c r="C563" s="2" t="s">
        <v>3660</v>
      </c>
      <c r="D563" t="s">
        <v>6154</v>
      </c>
      <c r="E563" s="2">
        <v>6</v>
      </c>
      <c r="F563" s="2" t="str">
        <f>_xlfn.XLOOKUP(C563, customers!$A:$A, customers!$B:$B, 0)</f>
        <v>Nathaniel Bloxland</v>
      </c>
      <c r="G563" s="2" t="str">
        <f>IF(_xlfn.XLOOKUP(C563, customers!$A:$A, customers!$C:$C, "")="", "", _xlfn.XLOOKUP(C563, customers!$A:$A, customers!$C:$C, ""))</f>
        <v/>
      </c>
      <c r="H563" s="2" t="str">
        <f>_xlfn.XLOOKUP(C563, customers!$A:$A, customers!$G:$G, 0)</f>
        <v>Ireland</v>
      </c>
      <c r="I563" t="str">
        <f>INDEX(products!$A:$G, MATCH(ORDERS!$D563, products!$A:$A, 0), MATCH(ORDERS!I$1, products!$A$1:$G$1, 0))</f>
        <v>Ara</v>
      </c>
      <c r="J563" t="str">
        <f>INDEX(products!$A:$G, MATCH(ORDERS!$D563, products!$A:$A, 0), MATCH(ORDERS!J$1, products!$A$1:$G$1, 0))</f>
        <v>D</v>
      </c>
      <c r="K563" s="6">
        <f>INDEX(products!$A:$G, MATCH(ORDERS!$D563, products!$A:$A, 0), MATCH(ORDERS!K$1, products!$A$1:$G$1, 0))</f>
        <v>0.2</v>
      </c>
      <c r="L563" s="8">
        <f>INDEX(products!$A:$G, MATCH(ORDERS!$D563, products!$A:$A, 0), MATCH(ORDERS!L$1, products!$A$1:$G$1, 0))</f>
        <v>2.9849999999999999</v>
      </c>
      <c r="M563" s="8">
        <f t="shared" si="8"/>
        <v>17.91</v>
      </c>
      <c r="N563" t="str" cm="1">
        <f t="array" ref="N563">_xlfn.IFS(I563="Rob", "Robusta", I563="Exc", "Excelsa", I563="Ara", "Arabica", I563="Lib", "Liberica")</f>
        <v>Arabica</v>
      </c>
      <c r="O563" t="str" cm="1">
        <f t="array" ref="O563">_xlfn.IFS(J563="M", "Medium", J563="L", "Light", J563="D", "Dark")</f>
        <v>Dark</v>
      </c>
    </row>
    <row r="564" spans="1:15" x14ac:dyDescent="0.3">
      <c r="A564" s="2" t="s">
        <v>3665</v>
      </c>
      <c r="B564" s="5">
        <v>43669</v>
      </c>
      <c r="C564" s="2" t="s">
        <v>3666</v>
      </c>
      <c r="D564" t="s">
        <v>6145</v>
      </c>
      <c r="E564" s="2">
        <v>6</v>
      </c>
      <c r="F564" s="2" t="str">
        <f>_xlfn.XLOOKUP(C564, customers!$A:$A, customers!$B:$B, 0)</f>
        <v>Brendan Grece</v>
      </c>
      <c r="G564" s="2" t="str">
        <f>IF(_xlfn.XLOOKUP(C564, customers!$A:$A, customers!$C:$C, "")="", "", _xlfn.XLOOKUP(C564, customers!$A:$A, customers!$C:$C, ""))</f>
        <v>bgrecefm@naver.com</v>
      </c>
      <c r="H564" s="2" t="str">
        <f>_xlfn.XLOOKUP(C564, customers!$A:$A, customers!$G:$G, 0)</f>
        <v>United Kingdom</v>
      </c>
      <c r="I564" t="str">
        <f>INDEX(products!$A:$G, MATCH(ORDERS!$D564, products!$A:$A, 0), MATCH(ORDERS!I$1, products!$A$1:$G$1, 0))</f>
        <v>Lib</v>
      </c>
      <c r="J564" t="str">
        <f>INDEX(products!$A:$G, MATCH(ORDERS!$D564, products!$A:$A, 0), MATCH(ORDERS!J$1, products!$A$1:$G$1, 0))</f>
        <v>L</v>
      </c>
      <c r="K564" s="6">
        <f>INDEX(products!$A:$G, MATCH(ORDERS!$D564, products!$A:$A, 0), MATCH(ORDERS!K$1, products!$A$1:$G$1, 0))</f>
        <v>0.2</v>
      </c>
      <c r="L564" s="8">
        <f>INDEX(products!$A:$G, MATCH(ORDERS!$D564, products!$A:$A, 0), MATCH(ORDERS!L$1, products!$A$1:$G$1, 0))</f>
        <v>4.7549999999999999</v>
      </c>
      <c r="M564" s="8">
        <f t="shared" si="8"/>
        <v>28.53</v>
      </c>
      <c r="N564" t="str" cm="1">
        <f t="array" ref="N564">_xlfn.IFS(I564="Rob", "Robusta", I564="Exc", "Excelsa", I564="Ara", "Arabica", I564="Lib", "Liberica")</f>
        <v>Liberica</v>
      </c>
      <c r="O564" t="str" cm="1">
        <f t="array" ref="O564">_xlfn.IFS(J564="M", "Medium", J564="L", "Light", J564="D", "Dark")</f>
        <v>Light</v>
      </c>
    </row>
    <row r="565" spans="1:15" x14ac:dyDescent="0.3">
      <c r="A565" s="2" t="s">
        <v>3671</v>
      </c>
      <c r="B565" s="5">
        <v>43991</v>
      </c>
      <c r="C565" s="2" t="s">
        <v>3752</v>
      </c>
      <c r="D565" t="s">
        <v>6141</v>
      </c>
      <c r="E565" s="2">
        <v>6</v>
      </c>
      <c r="F565" s="2" t="str">
        <f>_xlfn.XLOOKUP(C565, customers!$A:$A, customers!$B:$B, 0)</f>
        <v>Don Flintiff</v>
      </c>
      <c r="G565" s="2" t="str">
        <f>IF(_xlfn.XLOOKUP(C565, customers!$A:$A, customers!$C:$C, "")="", "", _xlfn.XLOOKUP(C565, customers!$A:$A, customers!$C:$C, ""))</f>
        <v>dflintiffg1@e-recht24.de</v>
      </c>
      <c r="H565" s="2" t="str">
        <f>_xlfn.XLOOKUP(C565, customers!$A:$A, customers!$G:$G, 0)</f>
        <v>United Kingdom</v>
      </c>
      <c r="I565" t="str">
        <f>INDEX(products!$A:$G, MATCH(ORDERS!$D565, products!$A:$A, 0), MATCH(ORDERS!I$1, products!$A$1:$G$1, 0))</f>
        <v>Exc</v>
      </c>
      <c r="J565" t="str">
        <f>INDEX(products!$A:$G, MATCH(ORDERS!$D565, products!$A:$A, 0), MATCH(ORDERS!J$1, products!$A$1:$G$1, 0))</f>
        <v>M</v>
      </c>
      <c r="K565" s="6">
        <f>INDEX(products!$A:$G, MATCH(ORDERS!$D565, products!$A:$A, 0), MATCH(ORDERS!K$1, products!$A$1:$G$1, 0))</f>
        <v>1</v>
      </c>
      <c r="L565" s="8">
        <f>INDEX(products!$A:$G, MATCH(ORDERS!$D565, products!$A:$A, 0), MATCH(ORDERS!L$1, products!$A$1:$G$1, 0))</f>
        <v>13.75</v>
      </c>
      <c r="M565" s="8">
        <f t="shared" si="8"/>
        <v>82.5</v>
      </c>
      <c r="N565" t="str" cm="1">
        <f t="array" ref="N565">_xlfn.IFS(I565="Rob", "Robusta", I565="Exc", "Excelsa", I565="Ara", "Arabica", I565="Lib", "Liberica")</f>
        <v>Excelsa</v>
      </c>
      <c r="O565" t="str" cm="1">
        <f t="array" ref="O565">_xlfn.IFS(J565="M", "Medium", J565="L", "Light", J565="D", "Dark")</f>
        <v>Medium</v>
      </c>
    </row>
    <row r="566" spans="1:15" x14ac:dyDescent="0.3">
      <c r="A566" s="2" t="s">
        <v>3677</v>
      </c>
      <c r="B566" s="5">
        <v>43883</v>
      </c>
      <c r="C566" s="2" t="s">
        <v>3678</v>
      </c>
      <c r="D566" t="s">
        <v>6173</v>
      </c>
      <c r="E566" s="2">
        <v>2</v>
      </c>
      <c r="F566" s="2" t="str">
        <f>_xlfn.XLOOKUP(C566, customers!$A:$A, customers!$B:$B, 0)</f>
        <v>Abbe Thys</v>
      </c>
      <c r="G566" s="2" t="str">
        <f>IF(_xlfn.XLOOKUP(C566, customers!$A:$A, customers!$C:$C, "")="", "", _xlfn.XLOOKUP(C566, customers!$A:$A, customers!$C:$C, ""))</f>
        <v>athysfo@cdc.gov</v>
      </c>
      <c r="H566" s="2" t="str">
        <f>_xlfn.XLOOKUP(C566, customers!$A:$A, customers!$G:$G, 0)</f>
        <v>United States</v>
      </c>
      <c r="I566" t="str">
        <f>INDEX(products!$A:$G, MATCH(ORDERS!$D566, products!$A:$A, 0), MATCH(ORDERS!I$1, products!$A$1:$G$1, 0))</f>
        <v>Rob</v>
      </c>
      <c r="J566" t="str">
        <f>INDEX(products!$A:$G, MATCH(ORDERS!$D566, products!$A:$A, 0), MATCH(ORDERS!J$1, products!$A$1:$G$1, 0))</f>
        <v>L</v>
      </c>
      <c r="K566" s="6">
        <f>INDEX(products!$A:$G, MATCH(ORDERS!$D566, products!$A:$A, 0), MATCH(ORDERS!K$1, products!$A$1:$G$1, 0))</f>
        <v>0.5</v>
      </c>
      <c r="L566" s="8">
        <f>INDEX(products!$A:$G, MATCH(ORDERS!$D566, products!$A:$A, 0), MATCH(ORDERS!L$1, products!$A$1:$G$1, 0))</f>
        <v>7.169999999999999</v>
      </c>
      <c r="M566" s="8">
        <f t="shared" si="8"/>
        <v>14.339999999999998</v>
      </c>
      <c r="N566" t="str" cm="1">
        <f t="array" ref="N566">_xlfn.IFS(I566="Rob", "Robusta", I566="Exc", "Excelsa", I566="Ara", "Arabica", I566="Lib", "Liberica")</f>
        <v>Robusta</v>
      </c>
      <c r="O566" t="str" cm="1">
        <f t="array" ref="O566">_xlfn.IFS(J566="M", "Medium", J566="L", "Light", J566="D", "Dark")</f>
        <v>Light</v>
      </c>
    </row>
    <row r="567" spans="1:15" x14ac:dyDescent="0.3">
      <c r="A567" s="2" t="s">
        <v>3683</v>
      </c>
      <c r="B567" s="5">
        <v>44031</v>
      </c>
      <c r="C567" s="2" t="s">
        <v>3684</v>
      </c>
      <c r="D567" t="s">
        <v>6149</v>
      </c>
      <c r="E567" s="2">
        <v>4</v>
      </c>
      <c r="F567" s="2" t="str">
        <f>_xlfn.XLOOKUP(C567, customers!$A:$A, customers!$B:$B, 0)</f>
        <v>Jackquelin Chugg</v>
      </c>
      <c r="G567" s="2" t="str">
        <f>IF(_xlfn.XLOOKUP(C567, customers!$A:$A, customers!$C:$C, "")="", "", _xlfn.XLOOKUP(C567, customers!$A:$A, customers!$C:$C, ""))</f>
        <v>jchuggfp@about.me</v>
      </c>
      <c r="H567" s="2" t="str">
        <f>_xlfn.XLOOKUP(C567, customers!$A:$A, customers!$G:$G, 0)</f>
        <v>United States</v>
      </c>
      <c r="I567" t="str">
        <f>INDEX(products!$A:$G, MATCH(ORDERS!$D567, products!$A:$A, 0), MATCH(ORDERS!I$1, products!$A$1:$G$1, 0))</f>
        <v>Rob</v>
      </c>
      <c r="J567" t="str">
        <f>INDEX(products!$A:$G, MATCH(ORDERS!$D567, products!$A:$A, 0), MATCH(ORDERS!J$1, products!$A$1:$G$1, 0))</f>
        <v>D</v>
      </c>
      <c r="K567" s="6">
        <f>INDEX(products!$A:$G, MATCH(ORDERS!$D567, products!$A:$A, 0), MATCH(ORDERS!K$1, products!$A$1:$G$1, 0))</f>
        <v>2.5</v>
      </c>
      <c r="L567" s="8">
        <f>INDEX(products!$A:$G, MATCH(ORDERS!$D567, products!$A:$A, 0), MATCH(ORDERS!L$1, products!$A$1:$G$1, 0))</f>
        <v>20.584999999999997</v>
      </c>
      <c r="M567" s="8">
        <f t="shared" si="8"/>
        <v>82.339999999999989</v>
      </c>
      <c r="N567" t="str" cm="1">
        <f t="array" ref="N567">_xlfn.IFS(I567="Rob", "Robusta", I567="Exc", "Excelsa", I567="Ara", "Arabica", I567="Lib", "Liberica")</f>
        <v>Robusta</v>
      </c>
      <c r="O567" t="str" cm="1">
        <f t="array" ref="O567">_xlfn.IFS(J567="M", "Medium", J567="L", "Light", J567="D", "Dark")</f>
        <v>Dark</v>
      </c>
    </row>
    <row r="568" spans="1:15" x14ac:dyDescent="0.3">
      <c r="A568" s="2" t="s">
        <v>3689</v>
      </c>
      <c r="B568" s="5">
        <v>44459</v>
      </c>
      <c r="C568" s="2" t="s">
        <v>3690</v>
      </c>
      <c r="D568" t="s">
        <v>6152</v>
      </c>
      <c r="E568" s="2">
        <v>6</v>
      </c>
      <c r="F568" s="2" t="str">
        <f>_xlfn.XLOOKUP(C568, customers!$A:$A, customers!$B:$B, 0)</f>
        <v>Audra Kelston</v>
      </c>
      <c r="G568" s="2" t="str">
        <f>IF(_xlfn.XLOOKUP(C568, customers!$A:$A, customers!$C:$C, "")="", "", _xlfn.XLOOKUP(C568, customers!$A:$A, customers!$C:$C, ""))</f>
        <v>akelstonfq@sakura.ne.jp</v>
      </c>
      <c r="H568" s="2" t="str">
        <f>_xlfn.XLOOKUP(C568, customers!$A:$A, customers!$G:$G, 0)</f>
        <v>United States</v>
      </c>
      <c r="I568" t="str">
        <f>INDEX(products!$A:$G, MATCH(ORDERS!$D568, products!$A:$A, 0), MATCH(ORDERS!I$1, products!$A$1:$G$1, 0))</f>
        <v>Ara</v>
      </c>
      <c r="J568" t="str">
        <f>INDEX(products!$A:$G, MATCH(ORDERS!$D568, products!$A:$A, 0), MATCH(ORDERS!J$1, products!$A$1:$G$1, 0))</f>
        <v>M</v>
      </c>
      <c r="K568" s="6">
        <f>INDEX(products!$A:$G, MATCH(ORDERS!$D568, products!$A:$A, 0), MATCH(ORDERS!K$1, products!$A$1:$G$1, 0))</f>
        <v>0.2</v>
      </c>
      <c r="L568" s="8">
        <f>INDEX(products!$A:$G, MATCH(ORDERS!$D568, products!$A:$A, 0), MATCH(ORDERS!L$1, products!$A$1:$G$1, 0))</f>
        <v>3.375</v>
      </c>
      <c r="M568" s="8">
        <f t="shared" si="8"/>
        <v>20.25</v>
      </c>
      <c r="N568" t="str" cm="1">
        <f t="array" ref="N568">_xlfn.IFS(I568="Rob", "Robusta", I568="Exc", "Excelsa", I568="Ara", "Arabica", I568="Lib", "Liberica")</f>
        <v>Arabica</v>
      </c>
      <c r="O568" t="str" cm="1">
        <f t="array" ref="O568">_xlfn.IFS(J568="M", "Medium", J568="L", "Light", J568="D", "Dark")</f>
        <v>Medium</v>
      </c>
    </row>
    <row r="569" spans="1:15" x14ac:dyDescent="0.3">
      <c r="A569" s="2" t="s">
        <v>3695</v>
      </c>
      <c r="B569" s="5">
        <v>44318</v>
      </c>
      <c r="C569" s="2" t="s">
        <v>3696</v>
      </c>
      <c r="D569" t="s">
        <v>6142</v>
      </c>
      <c r="E569" s="2">
        <v>6</v>
      </c>
      <c r="F569" s="2" t="str">
        <f>_xlfn.XLOOKUP(C569, customers!$A:$A, customers!$B:$B, 0)</f>
        <v>Elvina Angel</v>
      </c>
      <c r="G569" s="2" t="str">
        <f>IF(_xlfn.XLOOKUP(C569, customers!$A:$A, customers!$C:$C, "")="", "", _xlfn.XLOOKUP(C569, customers!$A:$A, customers!$C:$C, ""))</f>
        <v/>
      </c>
      <c r="H569" s="2" t="str">
        <f>_xlfn.XLOOKUP(C569, customers!$A:$A, customers!$G:$G, 0)</f>
        <v>Ireland</v>
      </c>
      <c r="I569" t="str">
        <f>INDEX(products!$A:$G, MATCH(ORDERS!$D569, products!$A:$A, 0), MATCH(ORDERS!I$1, products!$A$1:$G$1, 0))</f>
        <v>Rob</v>
      </c>
      <c r="J569" t="str">
        <f>INDEX(products!$A:$G, MATCH(ORDERS!$D569, products!$A:$A, 0), MATCH(ORDERS!J$1, products!$A$1:$G$1, 0))</f>
        <v>L</v>
      </c>
      <c r="K569" s="6">
        <f>INDEX(products!$A:$G, MATCH(ORDERS!$D569, products!$A:$A, 0), MATCH(ORDERS!K$1, products!$A$1:$G$1, 0))</f>
        <v>2.5</v>
      </c>
      <c r="L569" s="8">
        <f>INDEX(products!$A:$G, MATCH(ORDERS!$D569, products!$A:$A, 0), MATCH(ORDERS!L$1, products!$A$1:$G$1, 0))</f>
        <v>27.484999999999996</v>
      </c>
      <c r="M569" s="8">
        <f t="shared" si="8"/>
        <v>164.90999999999997</v>
      </c>
      <c r="N569" t="str" cm="1">
        <f t="array" ref="N569">_xlfn.IFS(I569="Rob", "Robusta", I569="Exc", "Excelsa", I569="Ara", "Arabica", I569="Lib", "Liberica")</f>
        <v>Robusta</v>
      </c>
      <c r="O569" t="str" cm="1">
        <f t="array" ref="O569">_xlfn.IFS(J569="M", "Medium", J569="L", "Light", J569="D", "Dark")</f>
        <v>Light</v>
      </c>
    </row>
    <row r="570" spans="1:15" x14ac:dyDescent="0.3">
      <c r="A570" s="2" t="s">
        <v>3700</v>
      </c>
      <c r="B570" s="5">
        <v>44526</v>
      </c>
      <c r="C570" s="2" t="s">
        <v>3701</v>
      </c>
      <c r="D570" t="s">
        <v>6145</v>
      </c>
      <c r="E570" s="2">
        <v>4</v>
      </c>
      <c r="F570" s="2" t="str">
        <f>_xlfn.XLOOKUP(C570, customers!$A:$A, customers!$B:$B, 0)</f>
        <v>Claiborne Mottram</v>
      </c>
      <c r="G570" s="2" t="str">
        <f>IF(_xlfn.XLOOKUP(C570, customers!$A:$A, customers!$C:$C, "")="", "", _xlfn.XLOOKUP(C570, customers!$A:$A, customers!$C:$C, ""))</f>
        <v>cmottramfs@harvard.edu</v>
      </c>
      <c r="H570" s="2" t="str">
        <f>_xlfn.XLOOKUP(C570, customers!$A:$A, customers!$G:$G, 0)</f>
        <v>United States</v>
      </c>
      <c r="I570" t="str">
        <f>INDEX(products!$A:$G, MATCH(ORDERS!$D570, products!$A:$A, 0), MATCH(ORDERS!I$1, products!$A$1:$G$1, 0))</f>
        <v>Lib</v>
      </c>
      <c r="J570" t="str">
        <f>INDEX(products!$A:$G, MATCH(ORDERS!$D570, products!$A:$A, 0), MATCH(ORDERS!J$1, products!$A$1:$G$1, 0))</f>
        <v>L</v>
      </c>
      <c r="K570" s="6">
        <f>INDEX(products!$A:$G, MATCH(ORDERS!$D570, products!$A:$A, 0), MATCH(ORDERS!K$1, products!$A$1:$G$1, 0))</f>
        <v>0.2</v>
      </c>
      <c r="L570" s="8">
        <f>INDEX(products!$A:$G, MATCH(ORDERS!$D570, products!$A:$A, 0), MATCH(ORDERS!L$1, products!$A$1:$G$1, 0))</f>
        <v>4.7549999999999999</v>
      </c>
      <c r="M570" s="8">
        <f t="shared" si="8"/>
        <v>19.02</v>
      </c>
      <c r="N570" t="str" cm="1">
        <f t="array" ref="N570">_xlfn.IFS(I570="Rob", "Robusta", I570="Exc", "Excelsa", I570="Ara", "Arabica", I570="Lib", "Liberica")</f>
        <v>Liberica</v>
      </c>
      <c r="O570" t="str" cm="1">
        <f t="array" ref="O570">_xlfn.IFS(J570="M", "Medium", J570="L", "Light", J570="D", "Dark")</f>
        <v>Light</v>
      </c>
    </row>
    <row r="571" spans="1:15" x14ac:dyDescent="0.3">
      <c r="A571" s="2" t="s">
        <v>3706</v>
      </c>
      <c r="B571" s="5">
        <v>43879</v>
      </c>
      <c r="C571" s="2" t="s">
        <v>3752</v>
      </c>
      <c r="D571" t="s">
        <v>6168</v>
      </c>
      <c r="E571" s="2">
        <v>6</v>
      </c>
      <c r="F571" s="2" t="str">
        <f>_xlfn.XLOOKUP(C571, customers!$A:$A, customers!$B:$B, 0)</f>
        <v>Don Flintiff</v>
      </c>
      <c r="G571" s="2" t="str">
        <f>IF(_xlfn.XLOOKUP(C571, customers!$A:$A, customers!$C:$C, "")="", "", _xlfn.XLOOKUP(C571, customers!$A:$A, customers!$C:$C, ""))</f>
        <v>dflintiffg1@e-recht24.de</v>
      </c>
      <c r="H571" s="2" t="str">
        <f>_xlfn.XLOOKUP(C571, customers!$A:$A, customers!$G:$G, 0)</f>
        <v>United Kingdom</v>
      </c>
      <c r="I571" t="str">
        <f>INDEX(products!$A:$G, MATCH(ORDERS!$D571, products!$A:$A, 0), MATCH(ORDERS!I$1, products!$A$1:$G$1, 0))</f>
        <v>Ara</v>
      </c>
      <c r="J571" t="str">
        <f>INDEX(products!$A:$G, MATCH(ORDERS!$D571, products!$A:$A, 0), MATCH(ORDERS!J$1, products!$A$1:$G$1, 0))</f>
        <v>D</v>
      </c>
      <c r="K571" s="6">
        <f>INDEX(products!$A:$G, MATCH(ORDERS!$D571, products!$A:$A, 0), MATCH(ORDERS!K$1, products!$A$1:$G$1, 0))</f>
        <v>2.5</v>
      </c>
      <c r="L571" s="8">
        <f>INDEX(products!$A:$G, MATCH(ORDERS!$D571, products!$A:$A, 0), MATCH(ORDERS!L$1, products!$A$1:$G$1, 0))</f>
        <v>22.884999999999998</v>
      </c>
      <c r="M571" s="8">
        <f t="shared" si="8"/>
        <v>137.31</v>
      </c>
      <c r="N571" t="str" cm="1">
        <f t="array" ref="N571">_xlfn.IFS(I571="Rob", "Robusta", I571="Exc", "Excelsa", I571="Ara", "Arabica", I571="Lib", "Liberica")</f>
        <v>Arabica</v>
      </c>
      <c r="O571" t="str" cm="1">
        <f t="array" ref="O571">_xlfn.IFS(J571="M", "Medium", J571="L", "Light", J571="D", "Dark")</f>
        <v>Dark</v>
      </c>
    </row>
    <row r="572" spans="1:15" x14ac:dyDescent="0.3">
      <c r="A572" s="2" t="s">
        <v>3712</v>
      </c>
      <c r="B572" s="5">
        <v>43928</v>
      </c>
      <c r="C572" s="2" t="s">
        <v>3713</v>
      </c>
      <c r="D572" t="s">
        <v>6157</v>
      </c>
      <c r="E572" s="2">
        <v>4</v>
      </c>
      <c r="F572" s="2" t="str">
        <f>_xlfn.XLOOKUP(C572, customers!$A:$A, customers!$B:$B, 0)</f>
        <v>Donalt Sangwin</v>
      </c>
      <c r="G572" s="2" t="str">
        <f>IF(_xlfn.XLOOKUP(C572, customers!$A:$A, customers!$C:$C, "")="", "", _xlfn.XLOOKUP(C572, customers!$A:$A, customers!$C:$C, ""))</f>
        <v>dsangwinfu@weebly.com</v>
      </c>
      <c r="H572" s="2" t="str">
        <f>_xlfn.XLOOKUP(C572, customers!$A:$A, customers!$G:$G, 0)</f>
        <v>United States</v>
      </c>
      <c r="I572" t="str">
        <f>INDEX(products!$A:$G, MATCH(ORDERS!$D572, products!$A:$A, 0), MATCH(ORDERS!I$1, products!$A$1:$G$1, 0))</f>
        <v>Ara</v>
      </c>
      <c r="J572" t="str">
        <f>INDEX(products!$A:$G, MATCH(ORDERS!$D572, products!$A:$A, 0), MATCH(ORDERS!J$1, products!$A$1:$G$1, 0))</f>
        <v>M</v>
      </c>
      <c r="K572" s="6">
        <f>INDEX(products!$A:$G, MATCH(ORDERS!$D572, products!$A:$A, 0), MATCH(ORDERS!K$1, products!$A$1:$G$1, 0))</f>
        <v>0.5</v>
      </c>
      <c r="L572" s="8">
        <f>INDEX(products!$A:$G, MATCH(ORDERS!$D572, products!$A:$A, 0), MATCH(ORDERS!L$1, products!$A$1:$G$1, 0))</f>
        <v>6.75</v>
      </c>
      <c r="M572" s="8">
        <f t="shared" si="8"/>
        <v>27</v>
      </c>
      <c r="N572" t="str" cm="1">
        <f t="array" ref="N572">_xlfn.IFS(I572="Rob", "Robusta", I572="Exc", "Excelsa", I572="Ara", "Arabica", I572="Lib", "Liberica")</f>
        <v>Arabica</v>
      </c>
      <c r="O572" t="str" cm="1">
        <f t="array" ref="O572">_xlfn.IFS(J572="M", "Medium", J572="L", "Light", J572="D", "Dark")</f>
        <v>Medium</v>
      </c>
    </row>
    <row r="573" spans="1:15" x14ac:dyDescent="0.3">
      <c r="A573" s="2" t="s">
        <v>3718</v>
      </c>
      <c r="B573" s="5">
        <v>44592</v>
      </c>
      <c r="C573" s="2" t="s">
        <v>3719</v>
      </c>
      <c r="D573" t="s">
        <v>6176</v>
      </c>
      <c r="E573" s="2">
        <v>4</v>
      </c>
      <c r="F573" s="2" t="str">
        <f>_xlfn.XLOOKUP(C573, customers!$A:$A, customers!$B:$B, 0)</f>
        <v>Elizabet Aizikowitz</v>
      </c>
      <c r="G573" s="2" t="str">
        <f>IF(_xlfn.XLOOKUP(C573, customers!$A:$A, customers!$C:$C, "")="", "", _xlfn.XLOOKUP(C573, customers!$A:$A, customers!$C:$C, ""))</f>
        <v>eaizikowitzfv@virginia.edu</v>
      </c>
      <c r="H573" s="2" t="str">
        <f>_xlfn.XLOOKUP(C573, customers!$A:$A, customers!$G:$G, 0)</f>
        <v>United Kingdom</v>
      </c>
      <c r="I573" t="str">
        <f>INDEX(products!$A:$G, MATCH(ORDERS!$D573, products!$A:$A, 0), MATCH(ORDERS!I$1, products!$A$1:$G$1, 0))</f>
        <v>Exc</v>
      </c>
      <c r="J573" t="str">
        <f>INDEX(products!$A:$G, MATCH(ORDERS!$D573, products!$A:$A, 0), MATCH(ORDERS!J$1, products!$A$1:$G$1, 0))</f>
        <v>L</v>
      </c>
      <c r="K573" s="6">
        <f>INDEX(products!$A:$G, MATCH(ORDERS!$D573, products!$A:$A, 0), MATCH(ORDERS!K$1, products!$A$1:$G$1, 0))</f>
        <v>0.5</v>
      </c>
      <c r="L573" s="8">
        <f>INDEX(products!$A:$G, MATCH(ORDERS!$D573, products!$A:$A, 0), MATCH(ORDERS!L$1, products!$A$1:$G$1, 0))</f>
        <v>8.91</v>
      </c>
      <c r="M573" s="8">
        <f t="shared" si="8"/>
        <v>35.64</v>
      </c>
      <c r="N573" t="str" cm="1">
        <f t="array" ref="N573">_xlfn.IFS(I573="Rob", "Robusta", I573="Exc", "Excelsa", I573="Ara", "Arabica", I573="Lib", "Liberica")</f>
        <v>Excelsa</v>
      </c>
      <c r="O573" t="str" cm="1">
        <f t="array" ref="O573">_xlfn.IFS(J573="M", "Medium", J573="L", "Light", J573="D", "Dark")</f>
        <v>Light</v>
      </c>
    </row>
    <row r="574" spans="1:15" x14ac:dyDescent="0.3">
      <c r="A574" s="2" t="s">
        <v>3724</v>
      </c>
      <c r="B574" s="5">
        <v>43515</v>
      </c>
      <c r="C574" s="2" t="s">
        <v>3725</v>
      </c>
      <c r="D574" t="s">
        <v>6154</v>
      </c>
      <c r="E574" s="2">
        <v>2</v>
      </c>
      <c r="F574" s="2" t="str">
        <f>_xlfn.XLOOKUP(C574, customers!$A:$A, customers!$B:$B, 0)</f>
        <v>Herbie Peppard</v>
      </c>
      <c r="G574" s="2" t="str">
        <f>IF(_xlfn.XLOOKUP(C574, customers!$A:$A, customers!$C:$C, "")="", "", _xlfn.XLOOKUP(C574, customers!$A:$A, customers!$C:$C, ""))</f>
        <v/>
      </c>
      <c r="H574" s="2" t="str">
        <f>_xlfn.XLOOKUP(C574, customers!$A:$A, customers!$G:$G, 0)</f>
        <v>United States</v>
      </c>
      <c r="I574" t="str">
        <f>INDEX(products!$A:$G, MATCH(ORDERS!$D574, products!$A:$A, 0), MATCH(ORDERS!I$1, products!$A$1:$G$1, 0))</f>
        <v>Ara</v>
      </c>
      <c r="J574" t="str">
        <f>INDEX(products!$A:$G, MATCH(ORDERS!$D574, products!$A:$A, 0), MATCH(ORDERS!J$1, products!$A$1:$G$1, 0))</f>
        <v>D</v>
      </c>
      <c r="K574" s="6">
        <f>INDEX(products!$A:$G, MATCH(ORDERS!$D574, products!$A:$A, 0), MATCH(ORDERS!K$1, products!$A$1:$G$1, 0))</f>
        <v>0.2</v>
      </c>
      <c r="L574" s="8">
        <f>INDEX(products!$A:$G, MATCH(ORDERS!$D574, products!$A:$A, 0), MATCH(ORDERS!L$1, products!$A$1:$G$1, 0))</f>
        <v>2.9849999999999999</v>
      </c>
      <c r="M574" s="8">
        <f t="shared" si="8"/>
        <v>5.97</v>
      </c>
      <c r="N574" t="str" cm="1">
        <f t="array" ref="N574">_xlfn.IFS(I574="Rob", "Robusta", I574="Exc", "Excelsa", I574="Ara", "Arabica", I574="Lib", "Liberica")</f>
        <v>Arabica</v>
      </c>
      <c r="O574" t="str" cm="1">
        <f t="array" ref="O574">_xlfn.IFS(J574="M", "Medium", J574="L", "Light", J574="D", "Dark")</f>
        <v>Dark</v>
      </c>
    </row>
    <row r="575" spans="1:15" x14ac:dyDescent="0.3">
      <c r="A575" s="2" t="s">
        <v>3728</v>
      </c>
      <c r="B575" s="5">
        <v>43781</v>
      </c>
      <c r="C575" s="2" t="s">
        <v>3729</v>
      </c>
      <c r="D575" t="s">
        <v>6155</v>
      </c>
      <c r="E575" s="2">
        <v>6</v>
      </c>
      <c r="F575" s="2" t="str">
        <f>_xlfn.XLOOKUP(C575, customers!$A:$A, customers!$B:$B, 0)</f>
        <v>Cornie Venour</v>
      </c>
      <c r="G575" s="2" t="str">
        <f>IF(_xlfn.XLOOKUP(C575, customers!$A:$A, customers!$C:$C, "")="", "", _xlfn.XLOOKUP(C575, customers!$A:$A, customers!$C:$C, ""))</f>
        <v>cvenourfx@ask.com</v>
      </c>
      <c r="H575" s="2" t="str">
        <f>_xlfn.XLOOKUP(C575, customers!$A:$A, customers!$G:$G, 0)</f>
        <v>United States</v>
      </c>
      <c r="I575" t="str">
        <f>INDEX(products!$A:$G, MATCH(ORDERS!$D575, products!$A:$A, 0), MATCH(ORDERS!I$1, products!$A$1:$G$1, 0))</f>
        <v>Ara</v>
      </c>
      <c r="J575" t="str">
        <f>INDEX(products!$A:$G, MATCH(ORDERS!$D575, products!$A:$A, 0), MATCH(ORDERS!J$1, products!$A$1:$G$1, 0))</f>
        <v>M</v>
      </c>
      <c r="K575" s="6">
        <f>INDEX(products!$A:$G, MATCH(ORDERS!$D575, products!$A:$A, 0), MATCH(ORDERS!K$1, products!$A$1:$G$1, 0))</f>
        <v>1</v>
      </c>
      <c r="L575" s="8">
        <f>INDEX(products!$A:$G, MATCH(ORDERS!$D575, products!$A:$A, 0), MATCH(ORDERS!L$1, products!$A$1:$G$1, 0))</f>
        <v>11.25</v>
      </c>
      <c r="M575" s="8">
        <f t="shared" si="8"/>
        <v>67.5</v>
      </c>
      <c r="N575" t="str" cm="1">
        <f t="array" ref="N575">_xlfn.IFS(I575="Rob", "Robusta", I575="Exc", "Excelsa", I575="Ara", "Arabica", I575="Lib", "Liberica")</f>
        <v>Arabica</v>
      </c>
      <c r="O575" t="str" cm="1">
        <f t="array" ref="O575">_xlfn.IFS(J575="M", "Medium", J575="L", "Light", J575="D", "Dark")</f>
        <v>Medium</v>
      </c>
    </row>
    <row r="576" spans="1:15" x14ac:dyDescent="0.3">
      <c r="A576" s="2" t="s">
        <v>3734</v>
      </c>
      <c r="B576" s="5">
        <v>44697</v>
      </c>
      <c r="C576" s="2" t="s">
        <v>3735</v>
      </c>
      <c r="D576" t="s">
        <v>6178</v>
      </c>
      <c r="E576" s="2">
        <v>6</v>
      </c>
      <c r="F576" s="2" t="str">
        <f>_xlfn.XLOOKUP(C576, customers!$A:$A, customers!$B:$B, 0)</f>
        <v>Maggy Harby</v>
      </c>
      <c r="G576" s="2" t="str">
        <f>IF(_xlfn.XLOOKUP(C576, customers!$A:$A, customers!$C:$C, "")="", "", _xlfn.XLOOKUP(C576, customers!$A:$A, customers!$C:$C, ""))</f>
        <v>mharbyfy@163.com</v>
      </c>
      <c r="H576" s="2" t="str">
        <f>_xlfn.XLOOKUP(C576, customers!$A:$A, customers!$G:$G, 0)</f>
        <v>United States</v>
      </c>
      <c r="I576" t="str">
        <f>INDEX(products!$A:$G, MATCH(ORDERS!$D576, products!$A:$A, 0), MATCH(ORDERS!I$1, products!$A$1:$G$1, 0))</f>
        <v>Rob</v>
      </c>
      <c r="J576" t="str">
        <f>INDEX(products!$A:$G, MATCH(ORDERS!$D576, products!$A:$A, 0), MATCH(ORDERS!J$1, products!$A$1:$G$1, 0))</f>
        <v>L</v>
      </c>
      <c r="K576" s="6">
        <f>INDEX(products!$A:$G, MATCH(ORDERS!$D576, products!$A:$A, 0), MATCH(ORDERS!K$1, products!$A$1:$G$1, 0))</f>
        <v>0.2</v>
      </c>
      <c r="L576" s="8">
        <f>INDEX(products!$A:$G, MATCH(ORDERS!$D576, products!$A:$A, 0), MATCH(ORDERS!L$1, products!$A$1:$G$1, 0))</f>
        <v>3.5849999999999995</v>
      </c>
      <c r="M576" s="8">
        <f t="shared" si="8"/>
        <v>21.509999999999998</v>
      </c>
      <c r="N576" t="str" cm="1">
        <f t="array" ref="N576">_xlfn.IFS(I576="Rob", "Robusta", I576="Exc", "Excelsa", I576="Ara", "Arabica", I576="Lib", "Liberica")</f>
        <v>Robusta</v>
      </c>
      <c r="O576" t="str" cm="1">
        <f t="array" ref="O576">_xlfn.IFS(J576="M", "Medium", J576="L", "Light", J576="D", "Dark")</f>
        <v>Light</v>
      </c>
    </row>
    <row r="577" spans="1:15" x14ac:dyDescent="0.3">
      <c r="A577" s="2" t="s">
        <v>3739</v>
      </c>
      <c r="B577" s="5">
        <v>44239</v>
      </c>
      <c r="C577" s="2" t="s">
        <v>3740</v>
      </c>
      <c r="D577" t="s">
        <v>6181</v>
      </c>
      <c r="E577" s="2">
        <v>2</v>
      </c>
      <c r="F577" s="2" t="str">
        <f>_xlfn.XLOOKUP(C577, customers!$A:$A, customers!$B:$B, 0)</f>
        <v>Reggie Thickpenny</v>
      </c>
      <c r="G577" s="2" t="str">
        <f>IF(_xlfn.XLOOKUP(C577, customers!$A:$A, customers!$C:$C, "")="", "", _xlfn.XLOOKUP(C577, customers!$A:$A, customers!$C:$C, ""))</f>
        <v>rthickpennyfz@cafepress.com</v>
      </c>
      <c r="H577" s="2" t="str">
        <f>_xlfn.XLOOKUP(C577, customers!$A:$A, customers!$G:$G, 0)</f>
        <v>United States</v>
      </c>
      <c r="I577" t="str">
        <f>INDEX(products!$A:$G, MATCH(ORDERS!$D577, products!$A:$A, 0), MATCH(ORDERS!I$1, products!$A$1:$G$1, 0))</f>
        <v>Lib</v>
      </c>
      <c r="J577" t="str">
        <f>INDEX(products!$A:$G, MATCH(ORDERS!$D577, products!$A:$A, 0), MATCH(ORDERS!J$1, products!$A$1:$G$1, 0))</f>
        <v>M</v>
      </c>
      <c r="K577" s="6">
        <f>INDEX(products!$A:$G, MATCH(ORDERS!$D577, products!$A:$A, 0), MATCH(ORDERS!K$1, products!$A$1:$G$1, 0))</f>
        <v>2.5</v>
      </c>
      <c r="L577" s="8">
        <f>INDEX(products!$A:$G, MATCH(ORDERS!$D577, products!$A:$A, 0), MATCH(ORDERS!L$1, products!$A$1:$G$1, 0))</f>
        <v>33.464999999999996</v>
      </c>
      <c r="M577" s="8">
        <f t="shared" si="8"/>
        <v>66.929999999999993</v>
      </c>
      <c r="N577" t="str" cm="1">
        <f t="array" ref="N577">_xlfn.IFS(I577="Rob", "Robusta", I577="Exc", "Excelsa", I577="Ara", "Arabica", I577="Lib", "Liberica")</f>
        <v>Liberica</v>
      </c>
      <c r="O577" t="str" cm="1">
        <f t="array" ref="O577">_xlfn.IFS(J577="M", "Medium", J577="L", "Light", J577="D", "Dark")</f>
        <v>Medium</v>
      </c>
    </row>
    <row r="578" spans="1:15" x14ac:dyDescent="0.3">
      <c r="A578" s="2" t="s">
        <v>3745</v>
      </c>
      <c r="B578" s="5">
        <v>44290</v>
      </c>
      <c r="C578" s="2" t="s">
        <v>3746</v>
      </c>
      <c r="D578" t="s">
        <v>6154</v>
      </c>
      <c r="E578" s="2">
        <v>6</v>
      </c>
      <c r="F578" s="2" t="str">
        <f>_xlfn.XLOOKUP(C578, customers!$A:$A, customers!$B:$B, 0)</f>
        <v>Phyllys Ormerod</v>
      </c>
      <c r="G578" s="2" t="str">
        <f>IF(_xlfn.XLOOKUP(C578, customers!$A:$A, customers!$C:$C, "")="", "", _xlfn.XLOOKUP(C578, customers!$A:$A, customers!$C:$C, ""))</f>
        <v>pormerodg0@redcross.org</v>
      </c>
      <c r="H578" s="2" t="str">
        <f>_xlfn.XLOOKUP(C578, customers!$A:$A, customers!$G:$G, 0)</f>
        <v>United States</v>
      </c>
      <c r="I578" t="str">
        <f>INDEX(products!$A:$G, MATCH(ORDERS!$D578, products!$A:$A, 0), MATCH(ORDERS!I$1, products!$A$1:$G$1, 0))</f>
        <v>Ara</v>
      </c>
      <c r="J578" t="str">
        <f>INDEX(products!$A:$G, MATCH(ORDERS!$D578, products!$A:$A, 0), MATCH(ORDERS!J$1, products!$A$1:$G$1, 0))</f>
        <v>D</v>
      </c>
      <c r="K578" s="6">
        <f>INDEX(products!$A:$G, MATCH(ORDERS!$D578, products!$A:$A, 0), MATCH(ORDERS!K$1, products!$A$1:$G$1, 0))</f>
        <v>0.2</v>
      </c>
      <c r="L578" s="8">
        <f>INDEX(products!$A:$G, MATCH(ORDERS!$D578, products!$A:$A, 0), MATCH(ORDERS!L$1, products!$A$1:$G$1, 0))</f>
        <v>2.9849999999999999</v>
      </c>
      <c r="M578" s="8">
        <f t="shared" si="8"/>
        <v>17.91</v>
      </c>
      <c r="N578" t="str" cm="1">
        <f t="array" ref="N578">_xlfn.IFS(I578="Rob", "Robusta", I578="Exc", "Excelsa", I578="Ara", "Arabica", I578="Lib", "Liberica")</f>
        <v>Arabica</v>
      </c>
      <c r="O578" t="str" cm="1">
        <f t="array" ref="O578">_xlfn.IFS(J578="M", "Medium", J578="L", "Light", J578="D", "Dark")</f>
        <v>Dark</v>
      </c>
    </row>
    <row r="579" spans="1:15" x14ac:dyDescent="0.3">
      <c r="A579" s="2" t="s">
        <v>3751</v>
      </c>
      <c r="B579" s="5">
        <v>44410</v>
      </c>
      <c r="C579" s="2" t="s">
        <v>3752</v>
      </c>
      <c r="D579" t="s">
        <v>6162</v>
      </c>
      <c r="E579" s="2">
        <v>4</v>
      </c>
      <c r="F579" s="2" t="str">
        <f>_xlfn.XLOOKUP(C579, customers!$A:$A, customers!$B:$B, 0)</f>
        <v>Don Flintiff</v>
      </c>
      <c r="G579" s="2" t="str">
        <f>IF(_xlfn.XLOOKUP(C579, customers!$A:$A, customers!$C:$C, "")="", "", _xlfn.XLOOKUP(C579, customers!$A:$A, customers!$C:$C, ""))</f>
        <v>dflintiffg1@e-recht24.de</v>
      </c>
      <c r="H579" s="2" t="str">
        <f>_xlfn.XLOOKUP(C579, customers!$A:$A, customers!$G:$G, 0)</f>
        <v>United Kingdom</v>
      </c>
      <c r="I579" t="str">
        <f>INDEX(products!$A:$G, MATCH(ORDERS!$D579, products!$A:$A, 0), MATCH(ORDERS!I$1, products!$A$1:$G$1, 0))</f>
        <v>Lib</v>
      </c>
      <c r="J579" t="str">
        <f>INDEX(products!$A:$G, MATCH(ORDERS!$D579, products!$A:$A, 0), MATCH(ORDERS!J$1, products!$A$1:$G$1, 0))</f>
        <v>M</v>
      </c>
      <c r="K579" s="6">
        <f>INDEX(products!$A:$G, MATCH(ORDERS!$D579, products!$A:$A, 0), MATCH(ORDERS!K$1, products!$A$1:$G$1, 0))</f>
        <v>1</v>
      </c>
      <c r="L579" s="8">
        <f>INDEX(products!$A:$G, MATCH(ORDERS!$D579, products!$A:$A, 0), MATCH(ORDERS!L$1, products!$A$1:$G$1, 0))</f>
        <v>14.55</v>
      </c>
      <c r="M579" s="8">
        <f t="shared" ref="M579:M642" si="9">L579*E579</f>
        <v>58.2</v>
      </c>
      <c r="N579" t="str" cm="1">
        <f t="array" ref="N579">_xlfn.IFS(I579="Rob", "Robusta", I579="Exc", "Excelsa", I579="Ara", "Arabica", I579="Lib", "Liberica")</f>
        <v>Liberica</v>
      </c>
      <c r="O579" t="str" cm="1">
        <f t="array" ref="O579">_xlfn.IFS(J579="M", "Medium", J579="L", "Light", J579="D", "Dark")</f>
        <v>Medium</v>
      </c>
    </row>
    <row r="580" spans="1:15" x14ac:dyDescent="0.3">
      <c r="A580" s="2" t="s">
        <v>3756</v>
      </c>
      <c r="B580" s="5">
        <v>44720</v>
      </c>
      <c r="C580" s="2" t="s">
        <v>3757</v>
      </c>
      <c r="D580" t="s">
        <v>6184</v>
      </c>
      <c r="E580" s="2">
        <v>3</v>
      </c>
      <c r="F580" s="2" t="str">
        <f>_xlfn.XLOOKUP(C580, customers!$A:$A, customers!$B:$B, 0)</f>
        <v>Tymon Zanetti</v>
      </c>
      <c r="G580" s="2" t="str">
        <f>IF(_xlfn.XLOOKUP(C580, customers!$A:$A, customers!$C:$C, "")="", "", _xlfn.XLOOKUP(C580, customers!$A:$A, customers!$C:$C, ""))</f>
        <v>tzanettig2@gravatar.com</v>
      </c>
      <c r="H580" s="2" t="str">
        <f>_xlfn.XLOOKUP(C580, customers!$A:$A, customers!$G:$G, 0)</f>
        <v>Ireland</v>
      </c>
      <c r="I580" t="str">
        <f>INDEX(products!$A:$G, MATCH(ORDERS!$D580, products!$A:$A, 0), MATCH(ORDERS!I$1, products!$A$1:$G$1, 0))</f>
        <v>Exc</v>
      </c>
      <c r="J580" t="str">
        <f>INDEX(products!$A:$G, MATCH(ORDERS!$D580, products!$A:$A, 0), MATCH(ORDERS!J$1, products!$A$1:$G$1, 0))</f>
        <v>L</v>
      </c>
      <c r="K580" s="6">
        <f>INDEX(products!$A:$G, MATCH(ORDERS!$D580, products!$A:$A, 0), MATCH(ORDERS!K$1, products!$A$1:$G$1, 0))</f>
        <v>0.2</v>
      </c>
      <c r="L580" s="8">
        <f>INDEX(products!$A:$G, MATCH(ORDERS!$D580, products!$A:$A, 0), MATCH(ORDERS!L$1, products!$A$1:$G$1, 0))</f>
        <v>4.4550000000000001</v>
      </c>
      <c r="M580" s="8">
        <f t="shared" si="9"/>
        <v>13.365</v>
      </c>
      <c r="N580" t="str" cm="1">
        <f t="array" ref="N580">_xlfn.IFS(I580="Rob", "Robusta", I580="Exc", "Excelsa", I580="Ara", "Arabica", I580="Lib", "Liberica")</f>
        <v>Excelsa</v>
      </c>
      <c r="O580" t="str" cm="1">
        <f t="array" ref="O580">_xlfn.IFS(J580="M", "Medium", J580="L", "Light", J580="D", "Dark")</f>
        <v>Light</v>
      </c>
    </row>
    <row r="581" spans="1:15" x14ac:dyDescent="0.3">
      <c r="A581" s="2" t="s">
        <v>3756</v>
      </c>
      <c r="B581" s="5">
        <v>44720</v>
      </c>
      <c r="C581" s="2" t="s">
        <v>3757</v>
      </c>
      <c r="D581" t="s">
        <v>6157</v>
      </c>
      <c r="E581" s="2">
        <v>5</v>
      </c>
      <c r="F581" s="2" t="str">
        <f>_xlfn.XLOOKUP(C581, customers!$A:$A, customers!$B:$B, 0)</f>
        <v>Tymon Zanetti</v>
      </c>
      <c r="G581" s="2" t="str">
        <f>IF(_xlfn.XLOOKUP(C581, customers!$A:$A, customers!$C:$C, "")="", "", _xlfn.XLOOKUP(C581, customers!$A:$A, customers!$C:$C, ""))</f>
        <v>tzanettig2@gravatar.com</v>
      </c>
      <c r="H581" s="2" t="str">
        <f>_xlfn.XLOOKUP(C581, customers!$A:$A, customers!$G:$G, 0)</f>
        <v>Ireland</v>
      </c>
      <c r="I581" t="str">
        <f>INDEX(products!$A:$G, MATCH(ORDERS!$D581, products!$A:$A, 0), MATCH(ORDERS!I$1, products!$A$1:$G$1, 0))</f>
        <v>Ara</v>
      </c>
      <c r="J581" t="str">
        <f>INDEX(products!$A:$G, MATCH(ORDERS!$D581, products!$A:$A, 0), MATCH(ORDERS!J$1, products!$A$1:$G$1, 0))</f>
        <v>M</v>
      </c>
      <c r="K581" s="6">
        <f>INDEX(products!$A:$G, MATCH(ORDERS!$D581, products!$A:$A, 0), MATCH(ORDERS!K$1, products!$A$1:$G$1, 0))</f>
        <v>0.5</v>
      </c>
      <c r="L581" s="8">
        <f>INDEX(products!$A:$G, MATCH(ORDERS!$D581, products!$A:$A, 0), MATCH(ORDERS!L$1, products!$A$1:$G$1, 0))</f>
        <v>6.75</v>
      </c>
      <c r="M581" s="8">
        <f t="shared" si="9"/>
        <v>33.75</v>
      </c>
      <c r="N581" t="str" cm="1">
        <f t="array" ref="N581">_xlfn.IFS(I581="Rob", "Robusta", I581="Exc", "Excelsa", I581="Ara", "Arabica", I581="Lib", "Liberica")</f>
        <v>Arabica</v>
      </c>
      <c r="O581" t="str" cm="1">
        <f t="array" ref="O581">_xlfn.IFS(J581="M", "Medium", J581="L", "Light", J581="D", "Dark")</f>
        <v>Medium</v>
      </c>
    </row>
    <row r="582" spans="1:15" x14ac:dyDescent="0.3">
      <c r="A582" s="2" t="s">
        <v>3767</v>
      </c>
      <c r="B582" s="5">
        <v>43965</v>
      </c>
      <c r="C582" s="2" t="s">
        <v>3768</v>
      </c>
      <c r="D582" t="s">
        <v>6171</v>
      </c>
      <c r="E582" s="2">
        <v>3</v>
      </c>
      <c r="F582" s="2" t="str">
        <f>_xlfn.XLOOKUP(C582, customers!$A:$A, customers!$B:$B, 0)</f>
        <v>Reinaldos Kirtley</v>
      </c>
      <c r="G582" s="2" t="str">
        <f>IF(_xlfn.XLOOKUP(C582, customers!$A:$A, customers!$C:$C, "")="", "", _xlfn.XLOOKUP(C582, customers!$A:$A, customers!$C:$C, ""))</f>
        <v>rkirtleyg4@hatena.ne.jp</v>
      </c>
      <c r="H582" s="2" t="str">
        <f>_xlfn.XLOOKUP(C582, customers!$A:$A, customers!$G:$G, 0)</f>
        <v>United States</v>
      </c>
      <c r="I582" t="str">
        <f>INDEX(products!$A:$G, MATCH(ORDERS!$D582, products!$A:$A, 0), MATCH(ORDERS!I$1, products!$A$1:$G$1, 0))</f>
        <v>Exc</v>
      </c>
      <c r="J582" t="str">
        <f>INDEX(products!$A:$G, MATCH(ORDERS!$D582, products!$A:$A, 0), MATCH(ORDERS!J$1, products!$A$1:$G$1, 0))</f>
        <v>L</v>
      </c>
      <c r="K582" s="6">
        <f>INDEX(products!$A:$G, MATCH(ORDERS!$D582, products!$A:$A, 0), MATCH(ORDERS!K$1, products!$A$1:$G$1, 0))</f>
        <v>1</v>
      </c>
      <c r="L582" s="8">
        <f>INDEX(products!$A:$G, MATCH(ORDERS!$D582, products!$A:$A, 0), MATCH(ORDERS!L$1, products!$A$1:$G$1, 0))</f>
        <v>14.85</v>
      </c>
      <c r="M582" s="8">
        <f t="shared" si="9"/>
        <v>44.55</v>
      </c>
      <c r="N582" t="str" cm="1">
        <f t="array" ref="N582">_xlfn.IFS(I582="Rob", "Robusta", I582="Exc", "Excelsa", I582="Ara", "Arabica", I582="Lib", "Liberica")</f>
        <v>Excelsa</v>
      </c>
      <c r="O582" t="str" cm="1">
        <f t="array" ref="O582">_xlfn.IFS(J582="M", "Medium", J582="L", "Light", J582="D", "Dark")</f>
        <v>Light</v>
      </c>
    </row>
    <row r="583" spans="1:15" x14ac:dyDescent="0.3">
      <c r="A583" s="2" t="s">
        <v>3773</v>
      </c>
      <c r="B583" s="5">
        <v>44190</v>
      </c>
      <c r="C583" s="2" t="s">
        <v>3774</v>
      </c>
      <c r="D583" t="s">
        <v>6176</v>
      </c>
      <c r="E583" s="2">
        <v>5</v>
      </c>
      <c r="F583" s="2" t="str">
        <f>_xlfn.XLOOKUP(C583, customers!$A:$A, customers!$B:$B, 0)</f>
        <v>Carney Clemencet</v>
      </c>
      <c r="G583" s="2" t="str">
        <f>IF(_xlfn.XLOOKUP(C583, customers!$A:$A, customers!$C:$C, "")="", "", _xlfn.XLOOKUP(C583, customers!$A:$A, customers!$C:$C, ""))</f>
        <v>cclemencetg5@weather.com</v>
      </c>
      <c r="H583" s="2" t="str">
        <f>_xlfn.XLOOKUP(C583, customers!$A:$A, customers!$G:$G, 0)</f>
        <v>United Kingdom</v>
      </c>
      <c r="I583" t="str">
        <f>INDEX(products!$A:$G, MATCH(ORDERS!$D583, products!$A:$A, 0), MATCH(ORDERS!I$1, products!$A$1:$G$1, 0))</f>
        <v>Exc</v>
      </c>
      <c r="J583" t="str">
        <f>INDEX(products!$A:$G, MATCH(ORDERS!$D583, products!$A:$A, 0), MATCH(ORDERS!J$1, products!$A$1:$G$1, 0))</f>
        <v>L</v>
      </c>
      <c r="K583" s="6">
        <f>INDEX(products!$A:$G, MATCH(ORDERS!$D583, products!$A:$A, 0), MATCH(ORDERS!K$1, products!$A$1:$G$1, 0))</f>
        <v>0.5</v>
      </c>
      <c r="L583" s="8">
        <f>INDEX(products!$A:$G, MATCH(ORDERS!$D583, products!$A:$A, 0), MATCH(ORDERS!L$1, products!$A$1:$G$1, 0))</f>
        <v>8.91</v>
      </c>
      <c r="M583" s="8">
        <f t="shared" si="9"/>
        <v>44.55</v>
      </c>
      <c r="N583" t="str" cm="1">
        <f t="array" ref="N583">_xlfn.IFS(I583="Rob", "Robusta", I583="Exc", "Excelsa", I583="Ara", "Arabica", I583="Lib", "Liberica")</f>
        <v>Excelsa</v>
      </c>
      <c r="O583" t="str" cm="1">
        <f t="array" ref="O583">_xlfn.IFS(J583="M", "Medium", J583="L", "Light", J583="D", "Dark")</f>
        <v>Light</v>
      </c>
    </row>
    <row r="584" spans="1:15" x14ac:dyDescent="0.3">
      <c r="A584" s="2" t="s">
        <v>3778</v>
      </c>
      <c r="B584" s="5">
        <v>44382</v>
      </c>
      <c r="C584" s="2" t="s">
        <v>3779</v>
      </c>
      <c r="D584" t="s">
        <v>6183</v>
      </c>
      <c r="E584" s="2">
        <v>5</v>
      </c>
      <c r="F584" s="2" t="str">
        <f>_xlfn.XLOOKUP(C584, customers!$A:$A, customers!$B:$B, 0)</f>
        <v>Russell Donet</v>
      </c>
      <c r="G584" s="2" t="str">
        <f>IF(_xlfn.XLOOKUP(C584, customers!$A:$A, customers!$C:$C, "")="", "", _xlfn.XLOOKUP(C584, customers!$A:$A, customers!$C:$C, ""))</f>
        <v>rdonetg6@oakley.com</v>
      </c>
      <c r="H584" s="2" t="str">
        <f>_xlfn.XLOOKUP(C584, customers!$A:$A, customers!$G:$G, 0)</f>
        <v>United States</v>
      </c>
      <c r="I584" t="str">
        <f>INDEX(products!$A:$G, MATCH(ORDERS!$D584, products!$A:$A, 0), MATCH(ORDERS!I$1, products!$A$1:$G$1, 0))</f>
        <v>Exc</v>
      </c>
      <c r="J584" t="str">
        <f>INDEX(products!$A:$G, MATCH(ORDERS!$D584, products!$A:$A, 0), MATCH(ORDERS!J$1, products!$A$1:$G$1, 0))</f>
        <v>D</v>
      </c>
      <c r="K584" s="6">
        <f>INDEX(products!$A:$G, MATCH(ORDERS!$D584, products!$A:$A, 0), MATCH(ORDERS!K$1, products!$A$1:$G$1, 0))</f>
        <v>1</v>
      </c>
      <c r="L584" s="8">
        <f>INDEX(products!$A:$G, MATCH(ORDERS!$D584, products!$A:$A, 0), MATCH(ORDERS!L$1, products!$A$1:$G$1, 0))</f>
        <v>12.15</v>
      </c>
      <c r="M584" s="8">
        <f t="shared" si="9"/>
        <v>60.75</v>
      </c>
      <c r="N584" t="str" cm="1">
        <f t="array" ref="N584">_xlfn.IFS(I584="Rob", "Robusta", I584="Exc", "Excelsa", I584="Ara", "Arabica", I584="Lib", "Liberica")</f>
        <v>Excelsa</v>
      </c>
      <c r="O584" t="str" cm="1">
        <f t="array" ref="O584">_xlfn.IFS(J584="M", "Medium", J584="L", "Light", J584="D", "Dark")</f>
        <v>Dark</v>
      </c>
    </row>
    <row r="585" spans="1:15" x14ac:dyDescent="0.3">
      <c r="A585" s="2" t="s">
        <v>3784</v>
      </c>
      <c r="B585" s="5">
        <v>43538</v>
      </c>
      <c r="C585" s="2" t="s">
        <v>3785</v>
      </c>
      <c r="D585" t="s">
        <v>6178</v>
      </c>
      <c r="E585" s="2">
        <v>1</v>
      </c>
      <c r="F585" s="2" t="str">
        <f>_xlfn.XLOOKUP(C585, customers!$A:$A, customers!$B:$B, 0)</f>
        <v>Sidney Gawen</v>
      </c>
      <c r="G585" s="2" t="str">
        <f>IF(_xlfn.XLOOKUP(C585, customers!$A:$A, customers!$C:$C, "")="", "", _xlfn.XLOOKUP(C585, customers!$A:$A, customers!$C:$C, ""))</f>
        <v>sgaweng7@creativecommons.org</v>
      </c>
      <c r="H585" s="2" t="str">
        <f>_xlfn.XLOOKUP(C585, customers!$A:$A, customers!$G:$G, 0)</f>
        <v>United States</v>
      </c>
      <c r="I585" t="str">
        <f>INDEX(products!$A:$G, MATCH(ORDERS!$D585, products!$A:$A, 0), MATCH(ORDERS!I$1, products!$A$1:$G$1, 0))</f>
        <v>Rob</v>
      </c>
      <c r="J585" t="str">
        <f>INDEX(products!$A:$G, MATCH(ORDERS!$D585, products!$A:$A, 0), MATCH(ORDERS!J$1, products!$A$1:$G$1, 0))</f>
        <v>L</v>
      </c>
      <c r="K585" s="6">
        <f>INDEX(products!$A:$G, MATCH(ORDERS!$D585, products!$A:$A, 0), MATCH(ORDERS!K$1, products!$A$1:$G$1, 0))</f>
        <v>0.2</v>
      </c>
      <c r="L585" s="8">
        <f>INDEX(products!$A:$G, MATCH(ORDERS!$D585, products!$A:$A, 0), MATCH(ORDERS!L$1, products!$A$1:$G$1, 0))</f>
        <v>3.5849999999999995</v>
      </c>
      <c r="M585" s="8">
        <f t="shared" si="9"/>
        <v>3.5849999999999995</v>
      </c>
      <c r="N585" t="str" cm="1">
        <f t="array" ref="N585">_xlfn.IFS(I585="Rob", "Robusta", I585="Exc", "Excelsa", I585="Ara", "Arabica", I585="Lib", "Liberica")</f>
        <v>Robusta</v>
      </c>
      <c r="O585" t="str" cm="1">
        <f t="array" ref="O585">_xlfn.IFS(J585="M", "Medium", J585="L", "Light", J585="D", "Dark")</f>
        <v>Light</v>
      </c>
    </row>
    <row r="586" spans="1:15" x14ac:dyDescent="0.3">
      <c r="A586" s="2" t="s">
        <v>3790</v>
      </c>
      <c r="B586" s="5">
        <v>44262</v>
      </c>
      <c r="C586" s="2" t="s">
        <v>3791</v>
      </c>
      <c r="D586" t="s">
        <v>6178</v>
      </c>
      <c r="E586" s="2">
        <v>6</v>
      </c>
      <c r="F586" s="2" t="str">
        <f>_xlfn.XLOOKUP(C586, customers!$A:$A, customers!$B:$B, 0)</f>
        <v>Rickey Readie</v>
      </c>
      <c r="G586" s="2" t="str">
        <f>IF(_xlfn.XLOOKUP(C586, customers!$A:$A, customers!$C:$C, "")="", "", _xlfn.XLOOKUP(C586, customers!$A:$A, customers!$C:$C, ""))</f>
        <v>rreadieg8@guardian.co.uk</v>
      </c>
      <c r="H586" s="2" t="str">
        <f>_xlfn.XLOOKUP(C586, customers!$A:$A, customers!$G:$G, 0)</f>
        <v>United States</v>
      </c>
      <c r="I586" t="str">
        <f>INDEX(products!$A:$G, MATCH(ORDERS!$D586, products!$A:$A, 0), MATCH(ORDERS!I$1, products!$A$1:$G$1, 0))</f>
        <v>Rob</v>
      </c>
      <c r="J586" t="str">
        <f>INDEX(products!$A:$G, MATCH(ORDERS!$D586, products!$A:$A, 0), MATCH(ORDERS!J$1, products!$A$1:$G$1, 0))</f>
        <v>L</v>
      </c>
      <c r="K586" s="6">
        <f>INDEX(products!$A:$G, MATCH(ORDERS!$D586, products!$A:$A, 0), MATCH(ORDERS!K$1, products!$A$1:$G$1, 0))</f>
        <v>0.2</v>
      </c>
      <c r="L586" s="8">
        <f>INDEX(products!$A:$G, MATCH(ORDERS!$D586, products!$A:$A, 0), MATCH(ORDERS!L$1, products!$A$1:$G$1, 0))</f>
        <v>3.5849999999999995</v>
      </c>
      <c r="M586" s="8">
        <f t="shared" si="9"/>
        <v>21.509999999999998</v>
      </c>
      <c r="N586" t="str" cm="1">
        <f t="array" ref="N586">_xlfn.IFS(I586="Rob", "Robusta", I586="Exc", "Excelsa", I586="Ara", "Arabica", I586="Lib", "Liberica")</f>
        <v>Robusta</v>
      </c>
      <c r="O586" t="str" cm="1">
        <f t="array" ref="O586">_xlfn.IFS(J586="M", "Medium", J586="L", "Light", J586="D", "Dark")</f>
        <v>Light</v>
      </c>
    </row>
    <row r="587" spans="1:15" x14ac:dyDescent="0.3">
      <c r="A587" s="2" t="s">
        <v>3796</v>
      </c>
      <c r="B587" s="5">
        <v>44505</v>
      </c>
      <c r="C587" s="2" t="s">
        <v>3840</v>
      </c>
      <c r="D587" t="s">
        <v>6139</v>
      </c>
      <c r="E587" s="2">
        <v>2</v>
      </c>
      <c r="F587" s="2" t="str">
        <f>_xlfn.XLOOKUP(C587, customers!$A:$A, customers!$B:$B, 0)</f>
        <v>Cody Verissimo</v>
      </c>
      <c r="G587" s="2" t="str">
        <f>IF(_xlfn.XLOOKUP(C587, customers!$A:$A, customers!$C:$C, "")="", "", _xlfn.XLOOKUP(C587, customers!$A:$A, customers!$C:$C, ""))</f>
        <v>cverissimogh@theglobeandmail.com</v>
      </c>
      <c r="H587" s="2" t="str">
        <f>_xlfn.XLOOKUP(C587, customers!$A:$A, customers!$G:$G, 0)</f>
        <v>United Kingdom</v>
      </c>
      <c r="I587" t="str">
        <f>INDEX(products!$A:$G, MATCH(ORDERS!$D587, products!$A:$A, 0), MATCH(ORDERS!I$1, products!$A$1:$G$1, 0))</f>
        <v>Exc</v>
      </c>
      <c r="J587" t="str">
        <f>INDEX(products!$A:$G, MATCH(ORDERS!$D587, products!$A:$A, 0), MATCH(ORDERS!J$1, products!$A$1:$G$1, 0))</f>
        <v>M</v>
      </c>
      <c r="K587" s="6">
        <f>INDEX(products!$A:$G, MATCH(ORDERS!$D587, products!$A:$A, 0), MATCH(ORDERS!K$1, products!$A$1:$G$1, 0))</f>
        <v>0.5</v>
      </c>
      <c r="L587" s="8">
        <f>INDEX(products!$A:$G, MATCH(ORDERS!$D587, products!$A:$A, 0), MATCH(ORDERS!L$1, products!$A$1:$G$1, 0))</f>
        <v>8.25</v>
      </c>
      <c r="M587" s="8">
        <f t="shared" si="9"/>
        <v>16.5</v>
      </c>
      <c r="N587" t="str" cm="1">
        <f t="array" ref="N587">_xlfn.IFS(I587="Rob", "Robusta", I587="Exc", "Excelsa", I587="Ara", "Arabica", I587="Lib", "Liberica")</f>
        <v>Excelsa</v>
      </c>
      <c r="O587" t="str" cm="1">
        <f t="array" ref="O587">_xlfn.IFS(J587="M", "Medium", J587="L", "Light", J587="D", "Dark")</f>
        <v>Medium</v>
      </c>
    </row>
    <row r="588" spans="1:15" x14ac:dyDescent="0.3">
      <c r="A588" s="2" t="s">
        <v>3802</v>
      </c>
      <c r="B588" s="5">
        <v>43867</v>
      </c>
      <c r="C588" s="2" t="s">
        <v>3803</v>
      </c>
      <c r="D588" t="s">
        <v>6142</v>
      </c>
      <c r="E588" s="2">
        <v>3</v>
      </c>
      <c r="F588" s="2" t="str">
        <f>_xlfn.XLOOKUP(C588, customers!$A:$A, customers!$B:$B, 0)</f>
        <v>Zilvia Claisse</v>
      </c>
      <c r="G588" s="2" t="str">
        <f>IF(_xlfn.XLOOKUP(C588, customers!$A:$A, customers!$C:$C, "")="", "", _xlfn.XLOOKUP(C588, customers!$A:$A, customers!$C:$C, ""))</f>
        <v/>
      </c>
      <c r="H588" s="2" t="str">
        <f>_xlfn.XLOOKUP(C588, customers!$A:$A, customers!$G:$G, 0)</f>
        <v>United States</v>
      </c>
      <c r="I588" t="str">
        <f>INDEX(products!$A:$G, MATCH(ORDERS!$D588, products!$A:$A, 0), MATCH(ORDERS!I$1, products!$A$1:$G$1, 0))</f>
        <v>Rob</v>
      </c>
      <c r="J588" t="str">
        <f>INDEX(products!$A:$G, MATCH(ORDERS!$D588, products!$A:$A, 0), MATCH(ORDERS!J$1, products!$A$1:$G$1, 0))</f>
        <v>L</v>
      </c>
      <c r="K588" s="6">
        <f>INDEX(products!$A:$G, MATCH(ORDERS!$D588, products!$A:$A, 0), MATCH(ORDERS!K$1, products!$A$1:$G$1, 0))</f>
        <v>2.5</v>
      </c>
      <c r="L588" s="8">
        <f>INDEX(products!$A:$G, MATCH(ORDERS!$D588, products!$A:$A, 0), MATCH(ORDERS!L$1, products!$A$1:$G$1, 0))</f>
        <v>27.484999999999996</v>
      </c>
      <c r="M588" s="8">
        <f t="shared" si="9"/>
        <v>82.454999999999984</v>
      </c>
      <c r="N588" t="str" cm="1">
        <f t="array" ref="N588">_xlfn.IFS(I588="Rob", "Robusta", I588="Exc", "Excelsa", I588="Ara", "Arabica", I588="Lib", "Liberica")</f>
        <v>Robusta</v>
      </c>
      <c r="O588" t="str" cm="1">
        <f t="array" ref="O588">_xlfn.IFS(J588="M", "Medium", J588="L", "Light", J588="D", "Dark")</f>
        <v>Light</v>
      </c>
    </row>
    <row r="589" spans="1:15" x14ac:dyDescent="0.3">
      <c r="A589" s="2" t="s">
        <v>3807</v>
      </c>
      <c r="B589" s="5">
        <v>44267</v>
      </c>
      <c r="C589" s="2" t="s">
        <v>3808</v>
      </c>
      <c r="D589" t="s">
        <v>6169</v>
      </c>
      <c r="E589" s="2">
        <v>1</v>
      </c>
      <c r="F589" s="2" t="str">
        <f>_xlfn.XLOOKUP(C589, customers!$A:$A, customers!$B:$B, 0)</f>
        <v>Bar O' Mahony</v>
      </c>
      <c r="G589" s="2" t="str">
        <f>IF(_xlfn.XLOOKUP(C589, customers!$A:$A, customers!$C:$C, "")="", "", _xlfn.XLOOKUP(C589, customers!$A:$A, customers!$C:$C, ""))</f>
        <v>bogb@elpais.com</v>
      </c>
      <c r="H589" s="2" t="str">
        <f>_xlfn.XLOOKUP(C589, customers!$A:$A, customers!$G:$G, 0)</f>
        <v>United States</v>
      </c>
      <c r="I589" t="str">
        <f>INDEX(products!$A:$G, MATCH(ORDERS!$D589, products!$A:$A, 0), MATCH(ORDERS!I$1, products!$A$1:$G$1, 0))</f>
        <v>Lib</v>
      </c>
      <c r="J589" t="str">
        <f>INDEX(products!$A:$G, MATCH(ORDERS!$D589, products!$A:$A, 0), MATCH(ORDERS!J$1, products!$A$1:$G$1, 0))</f>
        <v>D</v>
      </c>
      <c r="K589" s="6">
        <f>INDEX(products!$A:$G, MATCH(ORDERS!$D589, products!$A:$A, 0), MATCH(ORDERS!K$1, products!$A$1:$G$1, 0))</f>
        <v>0.5</v>
      </c>
      <c r="L589" s="8">
        <f>INDEX(products!$A:$G, MATCH(ORDERS!$D589, products!$A:$A, 0), MATCH(ORDERS!L$1, products!$A$1:$G$1, 0))</f>
        <v>7.77</v>
      </c>
      <c r="M589" s="8">
        <f t="shared" si="9"/>
        <v>7.77</v>
      </c>
      <c r="N589" t="str" cm="1">
        <f t="array" ref="N589">_xlfn.IFS(I589="Rob", "Robusta", I589="Exc", "Excelsa", I589="Ara", "Arabica", I589="Lib", "Liberica")</f>
        <v>Liberica</v>
      </c>
      <c r="O589" t="str" cm="1">
        <f t="array" ref="O589">_xlfn.IFS(J589="M", "Medium", J589="L", "Light", J589="D", "Dark")</f>
        <v>Dark</v>
      </c>
    </row>
    <row r="590" spans="1:15" x14ac:dyDescent="0.3">
      <c r="A590" s="2" t="s">
        <v>3812</v>
      </c>
      <c r="B590" s="5">
        <v>44046</v>
      </c>
      <c r="C590" s="2" t="s">
        <v>3813</v>
      </c>
      <c r="D590" t="s">
        <v>6146</v>
      </c>
      <c r="E590" s="2">
        <v>2</v>
      </c>
      <c r="F590" s="2" t="str">
        <f>_xlfn.XLOOKUP(C590, customers!$A:$A, customers!$B:$B, 0)</f>
        <v>Valenka Stansbury</v>
      </c>
      <c r="G590" s="2" t="str">
        <f>IF(_xlfn.XLOOKUP(C590, customers!$A:$A, customers!$C:$C, "")="", "", _xlfn.XLOOKUP(C590, customers!$A:$A, customers!$C:$C, ""))</f>
        <v>vstansburygc@unblog.fr</v>
      </c>
      <c r="H590" s="2" t="str">
        <f>_xlfn.XLOOKUP(C590, customers!$A:$A, customers!$G:$G, 0)</f>
        <v>United States</v>
      </c>
      <c r="I590" t="str">
        <f>INDEX(products!$A:$G, MATCH(ORDERS!$D590, products!$A:$A, 0), MATCH(ORDERS!I$1, products!$A$1:$G$1, 0))</f>
        <v>Rob</v>
      </c>
      <c r="J590" t="str">
        <f>INDEX(products!$A:$G, MATCH(ORDERS!$D590, products!$A:$A, 0), MATCH(ORDERS!J$1, products!$A$1:$G$1, 0))</f>
        <v>M</v>
      </c>
      <c r="K590" s="6">
        <f>INDEX(products!$A:$G, MATCH(ORDERS!$D590, products!$A:$A, 0), MATCH(ORDERS!K$1, products!$A$1:$G$1, 0))</f>
        <v>0.5</v>
      </c>
      <c r="L590" s="8">
        <f>INDEX(products!$A:$G, MATCH(ORDERS!$D590, products!$A:$A, 0), MATCH(ORDERS!L$1, products!$A$1:$G$1, 0))</f>
        <v>5.97</v>
      </c>
      <c r="M590" s="8">
        <f t="shared" si="9"/>
        <v>11.94</v>
      </c>
      <c r="N590" t="str" cm="1">
        <f t="array" ref="N590">_xlfn.IFS(I590="Rob", "Robusta", I590="Exc", "Excelsa", I590="Ara", "Arabica", I590="Lib", "Liberica")</f>
        <v>Robusta</v>
      </c>
      <c r="O590" t="str" cm="1">
        <f t="array" ref="O590">_xlfn.IFS(J590="M", "Medium", J590="L", "Light", J590="D", "Dark")</f>
        <v>Medium</v>
      </c>
    </row>
    <row r="591" spans="1:15" x14ac:dyDescent="0.3">
      <c r="A591" s="2" t="s">
        <v>3818</v>
      </c>
      <c r="B591" s="5">
        <v>43671</v>
      </c>
      <c r="C591" s="2" t="s">
        <v>3819</v>
      </c>
      <c r="D591" t="s">
        <v>6148</v>
      </c>
      <c r="E591" s="2">
        <v>6</v>
      </c>
      <c r="F591" s="2" t="str">
        <f>_xlfn.XLOOKUP(C591, customers!$A:$A, customers!$B:$B, 0)</f>
        <v>Daniel Heinonen</v>
      </c>
      <c r="G591" s="2" t="str">
        <f>IF(_xlfn.XLOOKUP(C591, customers!$A:$A, customers!$C:$C, "")="", "", _xlfn.XLOOKUP(C591, customers!$A:$A, customers!$C:$C, ""))</f>
        <v>dheinonengd@printfriendly.com</v>
      </c>
      <c r="H591" s="2" t="str">
        <f>_xlfn.XLOOKUP(C591, customers!$A:$A, customers!$G:$G, 0)</f>
        <v>United States</v>
      </c>
      <c r="I591" t="str">
        <f>INDEX(products!$A:$G, MATCH(ORDERS!$D591, products!$A:$A, 0), MATCH(ORDERS!I$1, products!$A$1:$G$1, 0))</f>
        <v>Exc</v>
      </c>
      <c r="J591" t="str">
        <f>INDEX(products!$A:$G, MATCH(ORDERS!$D591, products!$A:$A, 0), MATCH(ORDERS!J$1, products!$A$1:$G$1, 0))</f>
        <v>L</v>
      </c>
      <c r="K591" s="6">
        <f>INDEX(products!$A:$G, MATCH(ORDERS!$D591, products!$A:$A, 0), MATCH(ORDERS!K$1, products!$A$1:$G$1, 0))</f>
        <v>2.5</v>
      </c>
      <c r="L591" s="8">
        <f>INDEX(products!$A:$G, MATCH(ORDERS!$D591, products!$A:$A, 0), MATCH(ORDERS!L$1, products!$A$1:$G$1, 0))</f>
        <v>34.154999999999994</v>
      </c>
      <c r="M591" s="8">
        <f t="shared" si="9"/>
        <v>204.92999999999995</v>
      </c>
      <c r="N591" t="str" cm="1">
        <f t="array" ref="N591">_xlfn.IFS(I591="Rob", "Robusta", I591="Exc", "Excelsa", I591="Ara", "Arabica", I591="Lib", "Liberica")</f>
        <v>Excelsa</v>
      </c>
      <c r="O591" t="str" cm="1">
        <f t="array" ref="O591">_xlfn.IFS(J591="M", "Medium", J591="L", "Light", J591="D", "Dark")</f>
        <v>Light</v>
      </c>
    </row>
    <row r="592" spans="1:15" x14ac:dyDescent="0.3">
      <c r="A592" s="2" t="s">
        <v>3823</v>
      </c>
      <c r="B592" s="5">
        <v>43950</v>
      </c>
      <c r="C592" s="2" t="s">
        <v>3824</v>
      </c>
      <c r="D592" t="s">
        <v>6166</v>
      </c>
      <c r="E592" s="2">
        <v>2</v>
      </c>
      <c r="F592" s="2" t="str">
        <f>_xlfn.XLOOKUP(C592, customers!$A:$A, customers!$B:$B, 0)</f>
        <v>Jewelle Shenton</v>
      </c>
      <c r="G592" s="2" t="str">
        <f>IF(_xlfn.XLOOKUP(C592, customers!$A:$A, customers!$C:$C, "")="", "", _xlfn.XLOOKUP(C592, customers!$A:$A, customers!$C:$C, ""))</f>
        <v>jshentonge@google.com.hk</v>
      </c>
      <c r="H592" s="2" t="str">
        <f>_xlfn.XLOOKUP(C592, customers!$A:$A, customers!$G:$G, 0)</f>
        <v>United States</v>
      </c>
      <c r="I592" t="str">
        <f>INDEX(products!$A:$G, MATCH(ORDERS!$D592, products!$A:$A, 0), MATCH(ORDERS!I$1, products!$A$1:$G$1, 0))</f>
        <v>Exc</v>
      </c>
      <c r="J592" t="str">
        <f>INDEX(products!$A:$G, MATCH(ORDERS!$D592, products!$A:$A, 0), MATCH(ORDERS!J$1, products!$A$1:$G$1, 0))</f>
        <v>M</v>
      </c>
      <c r="K592" s="6">
        <f>INDEX(products!$A:$G, MATCH(ORDERS!$D592, products!$A:$A, 0), MATCH(ORDERS!K$1, products!$A$1:$G$1, 0))</f>
        <v>2.5</v>
      </c>
      <c r="L592" s="8">
        <f>INDEX(products!$A:$G, MATCH(ORDERS!$D592, products!$A:$A, 0), MATCH(ORDERS!L$1, products!$A$1:$G$1, 0))</f>
        <v>31.624999999999996</v>
      </c>
      <c r="M592" s="8">
        <f t="shared" si="9"/>
        <v>63.249999999999993</v>
      </c>
      <c r="N592" t="str" cm="1">
        <f t="array" ref="N592">_xlfn.IFS(I592="Rob", "Robusta", I592="Exc", "Excelsa", I592="Ara", "Arabica", I592="Lib", "Liberica")</f>
        <v>Excelsa</v>
      </c>
      <c r="O592" t="str" cm="1">
        <f t="array" ref="O592">_xlfn.IFS(J592="M", "Medium", J592="L", "Light", J592="D", "Dark")</f>
        <v>Medium</v>
      </c>
    </row>
    <row r="593" spans="1:15" x14ac:dyDescent="0.3">
      <c r="A593" s="2" t="s">
        <v>3829</v>
      </c>
      <c r="B593" s="5">
        <v>43587</v>
      </c>
      <c r="C593" s="2" t="s">
        <v>3830</v>
      </c>
      <c r="D593" t="s">
        <v>6163</v>
      </c>
      <c r="E593" s="2">
        <v>3</v>
      </c>
      <c r="F593" s="2" t="str">
        <f>_xlfn.XLOOKUP(C593, customers!$A:$A, customers!$B:$B, 0)</f>
        <v>Jennifer Wilkisson</v>
      </c>
      <c r="G593" s="2" t="str">
        <f>IF(_xlfn.XLOOKUP(C593, customers!$A:$A, customers!$C:$C, "")="", "", _xlfn.XLOOKUP(C593, customers!$A:$A, customers!$C:$C, ""))</f>
        <v>jwilkissongf@nba.com</v>
      </c>
      <c r="H593" s="2" t="str">
        <f>_xlfn.XLOOKUP(C593, customers!$A:$A, customers!$G:$G, 0)</f>
        <v>United States</v>
      </c>
      <c r="I593" t="str">
        <f>INDEX(products!$A:$G, MATCH(ORDERS!$D593, products!$A:$A, 0), MATCH(ORDERS!I$1, products!$A$1:$G$1, 0))</f>
        <v>Rob</v>
      </c>
      <c r="J593" t="str">
        <f>INDEX(products!$A:$G, MATCH(ORDERS!$D593, products!$A:$A, 0), MATCH(ORDERS!J$1, products!$A$1:$G$1, 0))</f>
        <v>D</v>
      </c>
      <c r="K593" s="6">
        <f>INDEX(products!$A:$G, MATCH(ORDERS!$D593, products!$A:$A, 0), MATCH(ORDERS!K$1, products!$A$1:$G$1, 0))</f>
        <v>0.2</v>
      </c>
      <c r="L593" s="8">
        <f>INDEX(products!$A:$G, MATCH(ORDERS!$D593, products!$A:$A, 0), MATCH(ORDERS!L$1, products!$A$1:$G$1, 0))</f>
        <v>2.6849999999999996</v>
      </c>
      <c r="M593" s="8">
        <f t="shared" si="9"/>
        <v>8.0549999999999997</v>
      </c>
      <c r="N593" t="str" cm="1">
        <f t="array" ref="N593">_xlfn.IFS(I593="Rob", "Robusta", I593="Exc", "Excelsa", I593="Ara", "Arabica", I593="Lib", "Liberica")</f>
        <v>Robusta</v>
      </c>
      <c r="O593" t="str" cm="1">
        <f t="array" ref="O593">_xlfn.IFS(J593="M", "Medium", J593="L", "Light", J593="D", "Dark")</f>
        <v>Dark</v>
      </c>
    </row>
    <row r="594" spans="1:15" x14ac:dyDescent="0.3">
      <c r="A594" s="2" t="s">
        <v>3834</v>
      </c>
      <c r="B594" s="5">
        <v>44437</v>
      </c>
      <c r="C594" s="2" t="s">
        <v>3835</v>
      </c>
      <c r="D594" t="s">
        <v>6175</v>
      </c>
      <c r="E594" s="2">
        <v>2</v>
      </c>
      <c r="F594" s="2" t="str">
        <f>_xlfn.XLOOKUP(C594, customers!$A:$A, customers!$B:$B, 0)</f>
        <v>Kylie Mowat</v>
      </c>
      <c r="G594" s="2" t="str">
        <f>IF(_xlfn.XLOOKUP(C594, customers!$A:$A, customers!$C:$C, "")="", "", _xlfn.XLOOKUP(C594, customers!$A:$A, customers!$C:$C, ""))</f>
        <v/>
      </c>
      <c r="H594" s="2" t="str">
        <f>_xlfn.XLOOKUP(C594, customers!$A:$A, customers!$G:$G, 0)</f>
        <v>United States</v>
      </c>
      <c r="I594" t="str">
        <f>INDEX(products!$A:$G, MATCH(ORDERS!$D594, products!$A:$A, 0), MATCH(ORDERS!I$1, products!$A$1:$G$1, 0))</f>
        <v>Ara</v>
      </c>
      <c r="J594" t="str">
        <f>INDEX(products!$A:$G, MATCH(ORDERS!$D594, products!$A:$A, 0), MATCH(ORDERS!J$1, products!$A$1:$G$1, 0))</f>
        <v>M</v>
      </c>
      <c r="K594" s="6">
        <f>INDEX(products!$A:$G, MATCH(ORDERS!$D594, products!$A:$A, 0), MATCH(ORDERS!K$1, products!$A$1:$G$1, 0))</f>
        <v>2.5</v>
      </c>
      <c r="L594" s="8">
        <f>INDEX(products!$A:$G, MATCH(ORDERS!$D594, products!$A:$A, 0), MATCH(ORDERS!L$1, products!$A$1:$G$1, 0))</f>
        <v>25.874999999999996</v>
      </c>
      <c r="M594" s="8">
        <f t="shared" si="9"/>
        <v>51.749999999999993</v>
      </c>
      <c r="N594" t="str" cm="1">
        <f t="array" ref="N594">_xlfn.IFS(I594="Rob", "Robusta", I594="Exc", "Excelsa", I594="Ara", "Arabica", I594="Lib", "Liberica")</f>
        <v>Arabica</v>
      </c>
      <c r="O594" t="str" cm="1">
        <f t="array" ref="O594">_xlfn.IFS(J594="M", "Medium", J594="L", "Light", J594="D", "Dark")</f>
        <v>Medium</v>
      </c>
    </row>
    <row r="595" spans="1:15" x14ac:dyDescent="0.3">
      <c r="A595" s="2" t="s">
        <v>3839</v>
      </c>
      <c r="B595" s="5">
        <v>43903</v>
      </c>
      <c r="C595" s="2" t="s">
        <v>3840</v>
      </c>
      <c r="D595" t="s">
        <v>6185</v>
      </c>
      <c r="E595" s="2">
        <v>1</v>
      </c>
      <c r="F595" s="2" t="str">
        <f>_xlfn.XLOOKUP(C595, customers!$A:$A, customers!$B:$B, 0)</f>
        <v>Cody Verissimo</v>
      </c>
      <c r="G595" s="2" t="str">
        <f>IF(_xlfn.XLOOKUP(C595, customers!$A:$A, customers!$C:$C, "")="", "", _xlfn.XLOOKUP(C595, customers!$A:$A, customers!$C:$C, ""))</f>
        <v>cverissimogh@theglobeandmail.com</v>
      </c>
      <c r="H595" s="2" t="str">
        <f>_xlfn.XLOOKUP(C595, customers!$A:$A, customers!$G:$G, 0)</f>
        <v>United Kingdom</v>
      </c>
      <c r="I595" t="str">
        <f>INDEX(products!$A:$G, MATCH(ORDERS!$D595, products!$A:$A, 0), MATCH(ORDERS!I$1, products!$A$1:$G$1, 0))</f>
        <v>Exc</v>
      </c>
      <c r="J595" t="str">
        <f>INDEX(products!$A:$G, MATCH(ORDERS!$D595, products!$A:$A, 0), MATCH(ORDERS!J$1, products!$A$1:$G$1, 0))</f>
        <v>D</v>
      </c>
      <c r="K595" s="6">
        <f>INDEX(products!$A:$G, MATCH(ORDERS!$D595, products!$A:$A, 0), MATCH(ORDERS!K$1, products!$A$1:$G$1, 0))</f>
        <v>2.5</v>
      </c>
      <c r="L595" s="8">
        <f>INDEX(products!$A:$G, MATCH(ORDERS!$D595, products!$A:$A, 0), MATCH(ORDERS!L$1, products!$A$1:$G$1, 0))</f>
        <v>27.945</v>
      </c>
      <c r="M595" s="8">
        <f t="shared" si="9"/>
        <v>27.945</v>
      </c>
      <c r="N595" t="str" cm="1">
        <f t="array" ref="N595">_xlfn.IFS(I595="Rob", "Robusta", I595="Exc", "Excelsa", I595="Ara", "Arabica", I595="Lib", "Liberica")</f>
        <v>Excelsa</v>
      </c>
      <c r="O595" t="str" cm="1">
        <f t="array" ref="O595">_xlfn.IFS(J595="M", "Medium", J595="L", "Light", J595="D", "Dark")</f>
        <v>Dark</v>
      </c>
    </row>
    <row r="596" spans="1:15" x14ac:dyDescent="0.3">
      <c r="A596" s="2" t="s">
        <v>3844</v>
      </c>
      <c r="B596" s="5">
        <v>43512</v>
      </c>
      <c r="C596" s="2" t="s">
        <v>3845</v>
      </c>
      <c r="D596" t="s">
        <v>6182</v>
      </c>
      <c r="E596" s="2">
        <v>2</v>
      </c>
      <c r="F596" s="2" t="str">
        <f>_xlfn.XLOOKUP(C596, customers!$A:$A, customers!$B:$B, 0)</f>
        <v>Gabriel Starcks</v>
      </c>
      <c r="G596" s="2" t="str">
        <f>IF(_xlfn.XLOOKUP(C596, customers!$A:$A, customers!$C:$C, "")="", "", _xlfn.XLOOKUP(C596, customers!$A:$A, customers!$C:$C, ""))</f>
        <v>gstarcksgi@abc.net.au</v>
      </c>
      <c r="H596" s="2" t="str">
        <f>_xlfn.XLOOKUP(C596, customers!$A:$A, customers!$G:$G, 0)</f>
        <v>United States</v>
      </c>
      <c r="I596" t="str">
        <f>INDEX(products!$A:$G, MATCH(ORDERS!$D596, products!$A:$A, 0), MATCH(ORDERS!I$1, products!$A$1:$G$1, 0))</f>
        <v>Ara</v>
      </c>
      <c r="J596" t="str">
        <f>INDEX(products!$A:$G, MATCH(ORDERS!$D596, products!$A:$A, 0), MATCH(ORDERS!J$1, products!$A$1:$G$1, 0))</f>
        <v>L</v>
      </c>
      <c r="K596" s="6">
        <f>INDEX(products!$A:$G, MATCH(ORDERS!$D596, products!$A:$A, 0), MATCH(ORDERS!K$1, products!$A$1:$G$1, 0))</f>
        <v>2.5</v>
      </c>
      <c r="L596" s="8">
        <f>INDEX(products!$A:$G, MATCH(ORDERS!$D596, products!$A:$A, 0), MATCH(ORDERS!L$1, products!$A$1:$G$1, 0))</f>
        <v>29.784999999999997</v>
      </c>
      <c r="M596" s="8">
        <f t="shared" si="9"/>
        <v>59.569999999999993</v>
      </c>
      <c r="N596" t="str" cm="1">
        <f t="array" ref="N596">_xlfn.IFS(I596="Rob", "Robusta", I596="Exc", "Excelsa", I596="Ara", "Arabica", I596="Lib", "Liberica")</f>
        <v>Arabica</v>
      </c>
      <c r="O596" t="str" cm="1">
        <f t="array" ref="O596">_xlfn.IFS(J596="M", "Medium", J596="L", "Light", J596="D", "Dark")</f>
        <v>Light</v>
      </c>
    </row>
    <row r="597" spans="1:15" x14ac:dyDescent="0.3">
      <c r="A597" s="2" t="s">
        <v>3850</v>
      </c>
      <c r="B597" s="5">
        <v>44527</v>
      </c>
      <c r="C597" s="2" t="s">
        <v>3851</v>
      </c>
      <c r="D597" t="s">
        <v>6171</v>
      </c>
      <c r="E597" s="2">
        <v>1</v>
      </c>
      <c r="F597" s="2" t="str">
        <f>_xlfn.XLOOKUP(C597, customers!$A:$A, customers!$B:$B, 0)</f>
        <v>Darby Dummer</v>
      </c>
      <c r="G597" s="2" t="str">
        <f>IF(_xlfn.XLOOKUP(C597, customers!$A:$A, customers!$C:$C, "")="", "", _xlfn.XLOOKUP(C597, customers!$A:$A, customers!$C:$C, ""))</f>
        <v/>
      </c>
      <c r="H597" s="2" t="str">
        <f>_xlfn.XLOOKUP(C597, customers!$A:$A, customers!$G:$G, 0)</f>
        <v>United Kingdom</v>
      </c>
      <c r="I597" t="str">
        <f>INDEX(products!$A:$G, MATCH(ORDERS!$D597, products!$A:$A, 0), MATCH(ORDERS!I$1, products!$A$1:$G$1, 0))</f>
        <v>Exc</v>
      </c>
      <c r="J597" t="str">
        <f>INDEX(products!$A:$G, MATCH(ORDERS!$D597, products!$A:$A, 0), MATCH(ORDERS!J$1, products!$A$1:$G$1, 0))</f>
        <v>L</v>
      </c>
      <c r="K597" s="6">
        <f>INDEX(products!$A:$G, MATCH(ORDERS!$D597, products!$A:$A, 0), MATCH(ORDERS!K$1, products!$A$1:$G$1, 0))</f>
        <v>1</v>
      </c>
      <c r="L597" s="8">
        <f>INDEX(products!$A:$G, MATCH(ORDERS!$D597, products!$A:$A, 0), MATCH(ORDERS!L$1, products!$A$1:$G$1, 0))</f>
        <v>14.85</v>
      </c>
      <c r="M597" s="8">
        <f t="shared" si="9"/>
        <v>14.85</v>
      </c>
      <c r="N597" t="str" cm="1">
        <f t="array" ref="N597">_xlfn.IFS(I597="Rob", "Robusta", I597="Exc", "Excelsa", I597="Ara", "Arabica", I597="Lib", "Liberica")</f>
        <v>Excelsa</v>
      </c>
      <c r="O597" t="str" cm="1">
        <f t="array" ref="O597">_xlfn.IFS(J597="M", "Medium", J597="L", "Light", J597="D", "Dark")</f>
        <v>Light</v>
      </c>
    </row>
    <row r="598" spans="1:15" x14ac:dyDescent="0.3">
      <c r="A598" s="2" t="s">
        <v>3854</v>
      </c>
      <c r="B598" s="5">
        <v>44523</v>
      </c>
      <c r="C598" s="2" t="s">
        <v>3855</v>
      </c>
      <c r="D598" t="s">
        <v>6157</v>
      </c>
      <c r="E598" s="2">
        <v>5</v>
      </c>
      <c r="F598" s="2" t="str">
        <f>_xlfn.XLOOKUP(C598, customers!$A:$A, customers!$B:$B, 0)</f>
        <v>Kienan Scholard</v>
      </c>
      <c r="G598" s="2" t="str">
        <f>IF(_xlfn.XLOOKUP(C598, customers!$A:$A, customers!$C:$C, "")="", "", _xlfn.XLOOKUP(C598, customers!$A:$A, customers!$C:$C, ""))</f>
        <v>kscholardgk@sbwire.com</v>
      </c>
      <c r="H598" s="2" t="str">
        <f>_xlfn.XLOOKUP(C598, customers!$A:$A, customers!$G:$G, 0)</f>
        <v>United States</v>
      </c>
      <c r="I598" t="str">
        <f>INDEX(products!$A:$G, MATCH(ORDERS!$D598, products!$A:$A, 0), MATCH(ORDERS!I$1, products!$A$1:$G$1, 0))</f>
        <v>Ara</v>
      </c>
      <c r="J598" t="str">
        <f>INDEX(products!$A:$G, MATCH(ORDERS!$D598, products!$A:$A, 0), MATCH(ORDERS!J$1, products!$A$1:$G$1, 0))</f>
        <v>M</v>
      </c>
      <c r="K598" s="6">
        <f>INDEX(products!$A:$G, MATCH(ORDERS!$D598, products!$A:$A, 0), MATCH(ORDERS!K$1, products!$A$1:$G$1, 0))</f>
        <v>0.5</v>
      </c>
      <c r="L598" s="8">
        <f>INDEX(products!$A:$G, MATCH(ORDERS!$D598, products!$A:$A, 0), MATCH(ORDERS!L$1, products!$A$1:$G$1, 0))</f>
        <v>6.75</v>
      </c>
      <c r="M598" s="8">
        <f t="shared" si="9"/>
        <v>33.75</v>
      </c>
      <c r="N598" t="str" cm="1">
        <f t="array" ref="N598">_xlfn.IFS(I598="Rob", "Robusta", I598="Exc", "Excelsa", I598="Ara", "Arabica", I598="Lib", "Liberica")</f>
        <v>Arabica</v>
      </c>
      <c r="O598" t="str" cm="1">
        <f t="array" ref="O598">_xlfn.IFS(J598="M", "Medium", J598="L", "Light", J598="D", "Dark")</f>
        <v>Medium</v>
      </c>
    </row>
    <row r="599" spans="1:15" x14ac:dyDescent="0.3">
      <c r="A599" s="2" t="s">
        <v>3860</v>
      </c>
      <c r="B599" s="5">
        <v>44532</v>
      </c>
      <c r="C599" s="2" t="s">
        <v>3861</v>
      </c>
      <c r="D599" t="s">
        <v>6164</v>
      </c>
      <c r="E599" s="2">
        <v>4</v>
      </c>
      <c r="F599" s="2" t="str">
        <f>_xlfn.XLOOKUP(C599, customers!$A:$A, customers!$B:$B, 0)</f>
        <v>Bo Kindley</v>
      </c>
      <c r="G599" s="2" t="str">
        <f>IF(_xlfn.XLOOKUP(C599, customers!$A:$A, customers!$C:$C, "")="", "", _xlfn.XLOOKUP(C599, customers!$A:$A, customers!$C:$C, ""))</f>
        <v>bkindleygl@wikimedia.org</v>
      </c>
      <c r="H599" s="2" t="str">
        <f>_xlfn.XLOOKUP(C599, customers!$A:$A, customers!$G:$G, 0)</f>
        <v>United States</v>
      </c>
      <c r="I599" t="str">
        <f>INDEX(products!$A:$G, MATCH(ORDERS!$D599, products!$A:$A, 0), MATCH(ORDERS!I$1, products!$A$1:$G$1, 0))</f>
        <v>Lib</v>
      </c>
      <c r="J599" t="str">
        <f>INDEX(products!$A:$G, MATCH(ORDERS!$D599, products!$A:$A, 0), MATCH(ORDERS!J$1, products!$A$1:$G$1, 0))</f>
        <v>L</v>
      </c>
      <c r="K599" s="6">
        <f>INDEX(products!$A:$G, MATCH(ORDERS!$D599, products!$A:$A, 0), MATCH(ORDERS!K$1, products!$A$1:$G$1, 0))</f>
        <v>2.5</v>
      </c>
      <c r="L599" s="8">
        <f>INDEX(products!$A:$G, MATCH(ORDERS!$D599, products!$A:$A, 0), MATCH(ORDERS!L$1, products!$A$1:$G$1, 0))</f>
        <v>36.454999999999998</v>
      </c>
      <c r="M599" s="8">
        <f t="shared" si="9"/>
        <v>145.82</v>
      </c>
      <c r="N599" t="str" cm="1">
        <f t="array" ref="N599">_xlfn.IFS(I599="Rob", "Robusta", I599="Exc", "Excelsa", I599="Ara", "Arabica", I599="Lib", "Liberica")</f>
        <v>Liberica</v>
      </c>
      <c r="O599" t="str" cm="1">
        <f t="array" ref="O599">_xlfn.IFS(J599="M", "Medium", J599="L", "Light", J599="D", "Dark")</f>
        <v>Light</v>
      </c>
    </row>
    <row r="600" spans="1:15" x14ac:dyDescent="0.3">
      <c r="A600" s="2" t="s">
        <v>3866</v>
      </c>
      <c r="B600" s="5">
        <v>43471</v>
      </c>
      <c r="C600" s="2" t="s">
        <v>3867</v>
      </c>
      <c r="D600" t="s">
        <v>6174</v>
      </c>
      <c r="E600" s="2">
        <v>4</v>
      </c>
      <c r="F600" s="2" t="str">
        <f>_xlfn.XLOOKUP(C600, customers!$A:$A, customers!$B:$B, 0)</f>
        <v>Krissie Hammett</v>
      </c>
      <c r="G600" s="2" t="str">
        <f>IF(_xlfn.XLOOKUP(C600, customers!$A:$A, customers!$C:$C, "")="", "", _xlfn.XLOOKUP(C600, customers!$A:$A, customers!$C:$C, ""))</f>
        <v>khammettgm@dmoz.org</v>
      </c>
      <c r="H600" s="2" t="str">
        <f>_xlfn.XLOOKUP(C600, customers!$A:$A, customers!$G:$G, 0)</f>
        <v>United States</v>
      </c>
      <c r="I600" t="str">
        <f>INDEX(products!$A:$G, MATCH(ORDERS!$D600, products!$A:$A, 0), MATCH(ORDERS!I$1, products!$A$1:$G$1, 0))</f>
        <v>Rob</v>
      </c>
      <c r="J600" t="str">
        <f>INDEX(products!$A:$G, MATCH(ORDERS!$D600, products!$A:$A, 0), MATCH(ORDERS!J$1, products!$A$1:$G$1, 0))</f>
        <v>M</v>
      </c>
      <c r="K600" s="6">
        <f>INDEX(products!$A:$G, MATCH(ORDERS!$D600, products!$A:$A, 0), MATCH(ORDERS!K$1, products!$A$1:$G$1, 0))</f>
        <v>0.2</v>
      </c>
      <c r="L600" s="8">
        <f>INDEX(products!$A:$G, MATCH(ORDERS!$D600, products!$A:$A, 0), MATCH(ORDERS!L$1, products!$A$1:$G$1, 0))</f>
        <v>2.9849999999999999</v>
      </c>
      <c r="M600" s="8">
        <f t="shared" si="9"/>
        <v>11.94</v>
      </c>
      <c r="N600" t="str" cm="1">
        <f t="array" ref="N600">_xlfn.IFS(I600="Rob", "Robusta", I600="Exc", "Excelsa", I600="Ara", "Arabica", I600="Lib", "Liberica")</f>
        <v>Robusta</v>
      </c>
      <c r="O600" t="str" cm="1">
        <f t="array" ref="O600">_xlfn.IFS(J600="M", "Medium", J600="L", "Light", J600="D", "Dark")</f>
        <v>Medium</v>
      </c>
    </row>
    <row r="601" spans="1:15" x14ac:dyDescent="0.3">
      <c r="A601" s="2" t="s">
        <v>3872</v>
      </c>
      <c r="B601" s="5">
        <v>44321</v>
      </c>
      <c r="C601" s="2" t="s">
        <v>3873</v>
      </c>
      <c r="D601" t="s">
        <v>6154</v>
      </c>
      <c r="E601" s="2">
        <v>4</v>
      </c>
      <c r="F601" s="2" t="str">
        <f>_xlfn.XLOOKUP(C601, customers!$A:$A, customers!$B:$B, 0)</f>
        <v>Alisha Hulburt</v>
      </c>
      <c r="G601" s="2" t="str">
        <f>IF(_xlfn.XLOOKUP(C601, customers!$A:$A, customers!$C:$C, "")="", "", _xlfn.XLOOKUP(C601, customers!$A:$A, customers!$C:$C, ""))</f>
        <v>ahulburtgn@fda.gov</v>
      </c>
      <c r="H601" s="2" t="str">
        <f>_xlfn.XLOOKUP(C601, customers!$A:$A, customers!$G:$G, 0)</f>
        <v>United States</v>
      </c>
      <c r="I601" t="str">
        <f>INDEX(products!$A:$G, MATCH(ORDERS!$D601, products!$A:$A, 0), MATCH(ORDERS!I$1, products!$A$1:$G$1, 0))</f>
        <v>Ara</v>
      </c>
      <c r="J601" t="str">
        <f>INDEX(products!$A:$G, MATCH(ORDERS!$D601, products!$A:$A, 0), MATCH(ORDERS!J$1, products!$A$1:$G$1, 0))</f>
        <v>D</v>
      </c>
      <c r="K601" s="6">
        <f>INDEX(products!$A:$G, MATCH(ORDERS!$D601, products!$A:$A, 0), MATCH(ORDERS!K$1, products!$A$1:$G$1, 0))</f>
        <v>0.2</v>
      </c>
      <c r="L601" s="8">
        <f>INDEX(products!$A:$G, MATCH(ORDERS!$D601, products!$A:$A, 0), MATCH(ORDERS!L$1, products!$A$1:$G$1, 0))</f>
        <v>2.9849999999999999</v>
      </c>
      <c r="M601" s="8">
        <f t="shared" si="9"/>
        <v>11.94</v>
      </c>
      <c r="N601" t="str" cm="1">
        <f t="array" ref="N601">_xlfn.IFS(I601="Rob", "Robusta", I601="Exc", "Excelsa", I601="Ara", "Arabica", I601="Lib", "Liberica")</f>
        <v>Arabica</v>
      </c>
      <c r="O601" t="str" cm="1">
        <f t="array" ref="O601">_xlfn.IFS(J601="M", "Medium", J601="L", "Light", J601="D", "Dark")</f>
        <v>Dark</v>
      </c>
    </row>
    <row r="602" spans="1:15" x14ac:dyDescent="0.3">
      <c r="A602" s="2" t="s">
        <v>3877</v>
      </c>
      <c r="B602" s="5">
        <v>44492</v>
      </c>
      <c r="C602" s="2" t="s">
        <v>3878</v>
      </c>
      <c r="D602" t="s">
        <v>6169</v>
      </c>
      <c r="E602" s="2">
        <v>1</v>
      </c>
      <c r="F602" s="2" t="str">
        <f>_xlfn.XLOOKUP(C602, customers!$A:$A, customers!$B:$B, 0)</f>
        <v>Peyter Lauritzen</v>
      </c>
      <c r="G602" s="2" t="str">
        <f>IF(_xlfn.XLOOKUP(C602, customers!$A:$A, customers!$C:$C, "")="", "", _xlfn.XLOOKUP(C602, customers!$A:$A, customers!$C:$C, ""))</f>
        <v>plauritzengo@photobucket.com</v>
      </c>
      <c r="H602" s="2" t="str">
        <f>_xlfn.XLOOKUP(C602, customers!$A:$A, customers!$G:$G, 0)</f>
        <v>United States</v>
      </c>
      <c r="I602" t="str">
        <f>INDEX(products!$A:$G, MATCH(ORDERS!$D602, products!$A:$A, 0), MATCH(ORDERS!I$1, products!$A$1:$G$1, 0))</f>
        <v>Lib</v>
      </c>
      <c r="J602" t="str">
        <f>INDEX(products!$A:$G, MATCH(ORDERS!$D602, products!$A:$A, 0), MATCH(ORDERS!J$1, products!$A$1:$G$1, 0))</f>
        <v>D</v>
      </c>
      <c r="K602" s="6">
        <f>INDEX(products!$A:$G, MATCH(ORDERS!$D602, products!$A:$A, 0), MATCH(ORDERS!K$1, products!$A$1:$G$1, 0))</f>
        <v>0.5</v>
      </c>
      <c r="L602" s="8">
        <f>INDEX(products!$A:$G, MATCH(ORDERS!$D602, products!$A:$A, 0), MATCH(ORDERS!L$1, products!$A$1:$G$1, 0))</f>
        <v>7.77</v>
      </c>
      <c r="M602" s="8">
        <f t="shared" si="9"/>
        <v>7.77</v>
      </c>
      <c r="N602" t="str" cm="1">
        <f t="array" ref="N602">_xlfn.IFS(I602="Rob", "Robusta", I602="Exc", "Excelsa", I602="Ara", "Arabica", I602="Lib", "Liberica")</f>
        <v>Liberica</v>
      </c>
      <c r="O602" t="str" cm="1">
        <f t="array" ref="O602">_xlfn.IFS(J602="M", "Medium", J602="L", "Light", J602="D", "Dark")</f>
        <v>Dark</v>
      </c>
    </row>
    <row r="603" spans="1:15" x14ac:dyDescent="0.3">
      <c r="A603" s="2" t="s">
        <v>3883</v>
      </c>
      <c r="B603" s="5">
        <v>43815</v>
      </c>
      <c r="C603" s="2" t="s">
        <v>3884</v>
      </c>
      <c r="D603" t="s">
        <v>6142</v>
      </c>
      <c r="E603" s="2">
        <v>4</v>
      </c>
      <c r="F603" s="2" t="str">
        <f>_xlfn.XLOOKUP(C603, customers!$A:$A, customers!$B:$B, 0)</f>
        <v>Aurelia Burgwin</v>
      </c>
      <c r="G603" s="2" t="str">
        <f>IF(_xlfn.XLOOKUP(C603, customers!$A:$A, customers!$C:$C, "")="", "", _xlfn.XLOOKUP(C603, customers!$A:$A, customers!$C:$C, ""))</f>
        <v>aburgwingp@redcross.org</v>
      </c>
      <c r="H603" s="2" t="str">
        <f>_xlfn.XLOOKUP(C603, customers!$A:$A, customers!$G:$G, 0)</f>
        <v>United States</v>
      </c>
      <c r="I603" t="str">
        <f>INDEX(products!$A:$G, MATCH(ORDERS!$D603, products!$A:$A, 0), MATCH(ORDERS!I$1, products!$A$1:$G$1, 0))</f>
        <v>Rob</v>
      </c>
      <c r="J603" t="str">
        <f>INDEX(products!$A:$G, MATCH(ORDERS!$D603, products!$A:$A, 0), MATCH(ORDERS!J$1, products!$A$1:$G$1, 0))</f>
        <v>L</v>
      </c>
      <c r="K603" s="6">
        <f>INDEX(products!$A:$G, MATCH(ORDERS!$D603, products!$A:$A, 0), MATCH(ORDERS!K$1, products!$A$1:$G$1, 0))</f>
        <v>2.5</v>
      </c>
      <c r="L603" s="8">
        <f>INDEX(products!$A:$G, MATCH(ORDERS!$D603, products!$A:$A, 0), MATCH(ORDERS!L$1, products!$A$1:$G$1, 0))</f>
        <v>27.484999999999996</v>
      </c>
      <c r="M603" s="8">
        <f t="shared" si="9"/>
        <v>109.93999999999998</v>
      </c>
      <c r="N603" t="str" cm="1">
        <f t="array" ref="N603">_xlfn.IFS(I603="Rob", "Robusta", I603="Exc", "Excelsa", I603="Ara", "Arabica", I603="Lib", "Liberica")</f>
        <v>Robusta</v>
      </c>
      <c r="O603" t="str" cm="1">
        <f t="array" ref="O603">_xlfn.IFS(J603="M", "Medium", J603="L", "Light", J603="D", "Dark")</f>
        <v>Light</v>
      </c>
    </row>
    <row r="604" spans="1:15" x14ac:dyDescent="0.3">
      <c r="A604" s="2" t="s">
        <v>3889</v>
      </c>
      <c r="B604" s="5">
        <v>43603</v>
      </c>
      <c r="C604" s="2" t="s">
        <v>3890</v>
      </c>
      <c r="D604" t="s">
        <v>6184</v>
      </c>
      <c r="E604" s="2">
        <v>5</v>
      </c>
      <c r="F604" s="2" t="str">
        <f>_xlfn.XLOOKUP(C604, customers!$A:$A, customers!$B:$B, 0)</f>
        <v>Emalee Rolin</v>
      </c>
      <c r="G604" s="2" t="str">
        <f>IF(_xlfn.XLOOKUP(C604, customers!$A:$A, customers!$C:$C, "")="", "", _xlfn.XLOOKUP(C604, customers!$A:$A, customers!$C:$C, ""))</f>
        <v>erolingq@google.fr</v>
      </c>
      <c r="H604" s="2" t="str">
        <f>_xlfn.XLOOKUP(C604, customers!$A:$A, customers!$G:$G, 0)</f>
        <v>United States</v>
      </c>
      <c r="I604" t="str">
        <f>INDEX(products!$A:$G, MATCH(ORDERS!$D604, products!$A:$A, 0), MATCH(ORDERS!I$1, products!$A$1:$G$1, 0))</f>
        <v>Exc</v>
      </c>
      <c r="J604" t="str">
        <f>INDEX(products!$A:$G, MATCH(ORDERS!$D604, products!$A:$A, 0), MATCH(ORDERS!J$1, products!$A$1:$G$1, 0))</f>
        <v>L</v>
      </c>
      <c r="K604" s="6">
        <f>INDEX(products!$A:$G, MATCH(ORDERS!$D604, products!$A:$A, 0), MATCH(ORDERS!K$1, products!$A$1:$G$1, 0))</f>
        <v>0.2</v>
      </c>
      <c r="L604" s="8">
        <f>INDEX(products!$A:$G, MATCH(ORDERS!$D604, products!$A:$A, 0), MATCH(ORDERS!L$1, products!$A$1:$G$1, 0))</f>
        <v>4.4550000000000001</v>
      </c>
      <c r="M604" s="8">
        <f t="shared" si="9"/>
        <v>22.274999999999999</v>
      </c>
      <c r="N604" t="str" cm="1">
        <f t="array" ref="N604">_xlfn.IFS(I604="Rob", "Robusta", I604="Exc", "Excelsa", I604="Ara", "Arabica", I604="Lib", "Liberica")</f>
        <v>Excelsa</v>
      </c>
      <c r="O604" t="str" cm="1">
        <f t="array" ref="O604">_xlfn.IFS(J604="M", "Medium", J604="L", "Light", J604="D", "Dark")</f>
        <v>Light</v>
      </c>
    </row>
    <row r="605" spans="1:15" x14ac:dyDescent="0.3">
      <c r="A605" s="2" t="s">
        <v>3895</v>
      </c>
      <c r="B605" s="5">
        <v>43660</v>
      </c>
      <c r="C605" s="2" t="s">
        <v>3896</v>
      </c>
      <c r="D605" t="s">
        <v>6174</v>
      </c>
      <c r="E605" s="2">
        <v>3</v>
      </c>
      <c r="F605" s="2" t="str">
        <f>_xlfn.XLOOKUP(C605, customers!$A:$A, customers!$B:$B, 0)</f>
        <v>Donavon Fowle</v>
      </c>
      <c r="G605" s="2" t="str">
        <f>IF(_xlfn.XLOOKUP(C605, customers!$A:$A, customers!$C:$C, "")="", "", _xlfn.XLOOKUP(C605, customers!$A:$A, customers!$C:$C, ""))</f>
        <v>dfowlegr@epa.gov</v>
      </c>
      <c r="H605" s="2" t="str">
        <f>_xlfn.XLOOKUP(C605, customers!$A:$A, customers!$G:$G, 0)</f>
        <v>United States</v>
      </c>
      <c r="I605" t="str">
        <f>INDEX(products!$A:$G, MATCH(ORDERS!$D605, products!$A:$A, 0), MATCH(ORDERS!I$1, products!$A$1:$G$1, 0))</f>
        <v>Rob</v>
      </c>
      <c r="J605" t="str">
        <f>INDEX(products!$A:$G, MATCH(ORDERS!$D605, products!$A:$A, 0), MATCH(ORDERS!J$1, products!$A$1:$G$1, 0))</f>
        <v>M</v>
      </c>
      <c r="K605" s="6">
        <f>INDEX(products!$A:$G, MATCH(ORDERS!$D605, products!$A:$A, 0), MATCH(ORDERS!K$1, products!$A$1:$G$1, 0))</f>
        <v>0.2</v>
      </c>
      <c r="L605" s="8">
        <f>INDEX(products!$A:$G, MATCH(ORDERS!$D605, products!$A:$A, 0), MATCH(ORDERS!L$1, products!$A$1:$G$1, 0))</f>
        <v>2.9849999999999999</v>
      </c>
      <c r="M605" s="8">
        <f t="shared" si="9"/>
        <v>8.9550000000000001</v>
      </c>
      <c r="N605" t="str" cm="1">
        <f t="array" ref="N605">_xlfn.IFS(I605="Rob", "Robusta", I605="Exc", "Excelsa", I605="Ara", "Arabica", I605="Lib", "Liberica")</f>
        <v>Robusta</v>
      </c>
      <c r="O605" t="str" cm="1">
        <f t="array" ref="O605">_xlfn.IFS(J605="M", "Medium", J605="L", "Light", J605="D", "Dark")</f>
        <v>Medium</v>
      </c>
    </row>
    <row r="606" spans="1:15" x14ac:dyDescent="0.3">
      <c r="A606" s="2" t="s">
        <v>3900</v>
      </c>
      <c r="B606" s="5">
        <v>44148</v>
      </c>
      <c r="C606" s="2" t="s">
        <v>3901</v>
      </c>
      <c r="D606" t="s">
        <v>6165</v>
      </c>
      <c r="E606" s="2">
        <v>4</v>
      </c>
      <c r="F606" s="2" t="str">
        <f>_xlfn.XLOOKUP(C606, customers!$A:$A, customers!$B:$B, 0)</f>
        <v>Jorge Bettison</v>
      </c>
      <c r="G606" s="2" t="str">
        <f>IF(_xlfn.XLOOKUP(C606, customers!$A:$A, customers!$C:$C, "")="", "", _xlfn.XLOOKUP(C606, customers!$A:$A, customers!$C:$C, ""))</f>
        <v/>
      </c>
      <c r="H606" s="2" t="str">
        <f>_xlfn.XLOOKUP(C606, customers!$A:$A, customers!$G:$G, 0)</f>
        <v>Ireland</v>
      </c>
      <c r="I606" t="str">
        <f>INDEX(products!$A:$G, MATCH(ORDERS!$D606, products!$A:$A, 0), MATCH(ORDERS!I$1, products!$A$1:$G$1, 0))</f>
        <v>Lib</v>
      </c>
      <c r="J606" t="str">
        <f>INDEX(products!$A:$G, MATCH(ORDERS!$D606, products!$A:$A, 0), MATCH(ORDERS!J$1, products!$A$1:$G$1, 0))</f>
        <v>D</v>
      </c>
      <c r="K606" s="6">
        <f>INDEX(products!$A:$G, MATCH(ORDERS!$D606, products!$A:$A, 0), MATCH(ORDERS!K$1, products!$A$1:$G$1, 0))</f>
        <v>2.5</v>
      </c>
      <c r="L606" s="8">
        <f>INDEX(products!$A:$G, MATCH(ORDERS!$D606, products!$A:$A, 0), MATCH(ORDERS!L$1, products!$A$1:$G$1, 0))</f>
        <v>29.784999999999997</v>
      </c>
      <c r="M606" s="8">
        <f t="shared" si="9"/>
        <v>119.13999999999999</v>
      </c>
      <c r="N606" t="str" cm="1">
        <f t="array" ref="N606">_xlfn.IFS(I606="Rob", "Robusta", I606="Exc", "Excelsa", I606="Ara", "Arabica", I606="Lib", "Liberica")</f>
        <v>Liberica</v>
      </c>
      <c r="O606" t="str" cm="1">
        <f t="array" ref="O606">_xlfn.IFS(J606="M", "Medium", J606="L", "Light", J606="D", "Dark")</f>
        <v>Dark</v>
      </c>
    </row>
    <row r="607" spans="1:15" x14ac:dyDescent="0.3">
      <c r="A607" s="2" t="s">
        <v>3905</v>
      </c>
      <c r="B607" s="5">
        <v>44028</v>
      </c>
      <c r="C607" s="2" t="s">
        <v>3906</v>
      </c>
      <c r="D607" t="s">
        <v>6182</v>
      </c>
      <c r="E607" s="2">
        <v>5</v>
      </c>
      <c r="F607" s="2" t="str">
        <f>_xlfn.XLOOKUP(C607, customers!$A:$A, customers!$B:$B, 0)</f>
        <v>Wang Powlesland</v>
      </c>
      <c r="G607" s="2" t="str">
        <f>IF(_xlfn.XLOOKUP(C607, customers!$A:$A, customers!$C:$C, "")="", "", _xlfn.XLOOKUP(C607, customers!$A:$A, customers!$C:$C, ""))</f>
        <v>wpowleslandgt@soundcloud.com</v>
      </c>
      <c r="H607" s="2" t="str">
        <f>_xlfn.XLOOKUP(C607, customers!$A:$A, customers!$G:$G, 0)</f>
        <v>United States</v>
      </c>
      <c r="I607" t="str">
        <f>INDEX(products!$A:$G, MATCH(ORDERS!$D607, products!$A:$A, 0), MATCH(ORDERS!I$1, products!$A$1:$G$1, 0))</f>
        <v>Ara</v>
      </c>
      <c r="J607" t="str">
        <f>INDEX(products!$A:$G, MATCH(ORDERS!$D607, products!$A:$A, 0), MATCH(ORDERS!J$1, products!$A$1:$G$1, 0))</f>
        <v>L</v>
      </c>
      <c r="K607" s="6">
        <f>INDEX(products!$A:$G, MATCH(ORDERS!$D607, products!$A:$A, 0), MATCH(ORDERS!K$1, products!$A$1:$G$1, 0))</f>
        <v>2.5</v>
      </c>
      <c r="L607" s="8">
        <f>INDEX(products!$A:$G, MATCH(ORDERS!$D607, products!$A:$A, 0), MATCH(ORDERS!L$1, products!$A$1:$G$1, 0))</f>
        <v>29.784999999999997</v>
      </c>
      <c r="M607" s="8">
        <f t="shared" si="9"/>
        <v>148.92499999999998</v>
      </c>
      <c r="N607" t="str" cm="1">
        <f t="array" ref="N607">_xlfn.IFS(I607="Rob", "Robusta", I607="Exc", "Excelsa", I607="Ara", "Arabica", I607="Lib", "Liberica")</f>
        <v>Arabica</v>
      </c>
      <c r="O607" t="str" cm="1">
        <f t="array" ref="O607">_xlfn.IFS(J607="M", "Medium", J607="L", "Light", J607="D", "Dark")</f>
        <v>Light</v>
      </c>
    </row>
    <row r="608" spans="1:15" x14ac:dyDescent="0.3">
      <c r="A608" s="2" t="s">
        <v>3911</v>
      </c>
      <c r="B608" s="5">
        <v>44138</v>
      </c>
      <c r="C608" s="2" t="s">
        <v>3840</v>
      </c>
      <c r="D608" t="s">
        <v>6164</v>
      </c>
      <c r="E608" s="2">
        <v>3</v>
      </c>
      <c r="F608" s="2" t="str">
        <f>_xlfn.XLOOKUP(C608, customers!$A:$A, customers!$B:$B, 0)</f>
        <v>Cody Verissimo</v>
      </c>
      <c r="G608" s="2" t="str">
        <f>IF(_xlfn.XLOOKUP(C608, customers!$A:$A, customers!$C:$C, "")="", "", _xlfn.XLOOKUP(C608, customers!$A:$A, customers!$C:$C, ""))</f>
        <v>cverissimogh@theglobeandmail.com</v>
      </c>
      <c r="H608" s="2" t="str">
        <f>_xlfn.XLOOKUP(C608, customers!$A:$A, customers!$G:$G, 0)</f>
        <v>United Kingdom</v>
      </c>
      <c r="I608" t="str">
        <f>INDEX(products!$A:$G, MATCH(ORDERS!$D608, products!$A:$A, 0), MATCH(ORDERS!I$1, products!$A$1:$G$1, 0))</f>
        <v>Lib</v>
      </c>
      <c r="J608" t="str">
        <f>INDEX(products!$A:$G, MATCH(ORDERS!$D608, products!$A:$A, 0), MATCH(ORDERS!J$1, products!$A$1:$G$1, 0))</f>
        <v>L</v>
      </c>
      <c r="K608" s="6">
        <f>INDEX(products!$A:$G, MATCH(ORDERS!$D608, products!$A:$A, 0), MATCH(ORDERS!K$1, products!$A$1:$G$1, 0))</f>
        <v>2.5</v>
      </c>
      <c r="L608" s="8">
        <f>INDEX(products!$A:$G, MATCH(ORDERS!$D608, products!$A:$A, 0), MATCH(ORDERS!L$1, products!$A$1:$G$1, 0))</f>
        <v>36.454999999999998</v>
      </c>
      <c r="M608" s="8">
        <f t="shared" si="9"/>
        <v>109.36499999999999</v>
      </c>
      <c r="N608" t="str" cm="1">
        <f t="array" ref="N608">_xlfn.IFS(I608="Rob", "Robusta", I608="Exc", "Excelsa", I608="Ara", "Arabica", I608="Lib", "Liberica")</f>
        <v>Liberica</v>
      </c>
      <c r="O608" t="str" cm="1">
        <f t="array" ref="O608">_xlfn.IFS(J608="M", "Medium", J608="L", "Light", J608="D", "Dark")</f>
        <v>Light</v>
      </c>
    </row>
    <row r="609" spans="1:15" x14ac:dyDescent="0.3">
      <c r="A609" s="2" t="s">
        <v>3917</v>
      </c>
      <c r="B609" s="5">
        <v>44640</v>
      </c>
      <c r="C609" s="2" t="s">
        <v>3918</v>
      </c>
      <c r="D609" t="s">
        <v>6153</v>
      </c>
      <c r="E609" s="2">
        <v>1</v>
      </c>
      <c r="F609" s="2" t="str">
        <f>_xlfn.XLOOKUP(C609, customers!$A:$A, customers!$B:$B, 0)</f>
        <v>Laurence Ellingham</v>
      </c>
      <c r="G609" s="2" t="str">
        <f>IF(_xlfn.XLOOKUP(C609, customers!$A:$A, customers!$C:$C, "")="", "", _xlfn.XLOOKUP(C609, customers!$A:$A, customers!$C:$C, ""))</f>
        <v>lellinghamgv@sciencedaily.com</v>
      </c>
      <c r="H609" s="2" t="str">
        <f>_xlfn.XLOOKUP(C609, customers!$A:$A, customers!$G:$G, 0)</f>
        <v>United States</v>
      </c>
      <c r="I609" t="str">
        <f>INDEX(products!$A:$G, MATCH(ORDERS!$D609, products!$A:$A, 0), MATCH(ORDERS!I$1, products!$A$1:$G$1, 0))</f>
        <v>Exc</v>
      </c>
      <c r="J609" t="str">
        <f>INDEX(products!$A:$G, MATCH(ORDERS!$D609, products!$A:$A, 0), MATCH(ORDERS!J$1, products!$A$1:$G$1, 0))</f>
        <v>D</v>
      </c>
      <c r="K609" s="6">
        <f>INDEX(products!$A:$G, MATCH(ORDERS!$D609, products!$A:$A, 0), MATCH(ORDERS!K$1, products!$A$1:$G$1, 0))</f>
        <v>0.2</v>
      </c>
      <c r="L609" s="8">
        <f>INDEX(products!$A:$G, MATCH(ORDERS!$D609, products!$A:$A, 0), MATCH(ORDERS!L$1, products!$A$1:$G$1, 0))</f>
        <v>3.645</v>
      </c>
      <c r="M609" s="8">
        <f t="shared" si="9"/>
        <v>3.645</v>
      </c>
      <c r="N609" t="str" cm="1">
        <f t="array" ref="N609">_xlfn.IFS(I609="Rob", "Robusta", I609="Exc", "Excelsa", I609="Ara", "Arabica", I609="Lib", "Liberica")</f>
        <v>Excelsa</v>
      </c>
      <c r="O609" t="str" cm="1">
        <f t="array" ref="O609">_xlfn.IFS(J609="M", "Medium", J609="L", "Light", J609="D", "Dark")</f>
        <v>Dark</v>
      </c>
    </row>
    <row r="610" spans="1:15" x14ac:dyDescent="0.3">
      <c r="A610" s="2" t="s">
        <v>3923</v>
      </c>
      <c r="B610" s="5">
        <v>44608</v>
      </c>
      <c r="C610" s="2" t="s">
        <v>3924</v>
      </c>
      <c r="D610" t="s">
        <v>6185</v>
      </c>
      <c r="E610" s="2">
        <v>2</v>
      </c>
      <c r="F610" s="2" t="str">
        <f>_xlfn.XLOOKUP(C610, customers!$A:$A, customers!$B:$B, 0)</f>
        <v>Billy Neiland</v>
      </c>
      <c r="G610" s="2" t="str">
        <f>IF(_xlfn.XLOOKUP(C610, customers!$A:$A, customers!$C:$C, "")="", "", _xlfn.XLOOKUP(C610, customers!$A:$A, customers!$C:$C, ""))</f>
        <v/>
      </c>
      <c r="H610" s="2" t="str">
        <f>_xlfn.XLOOKUP(C610, customers!$A:$A, customers!$G:$G, 0)</f>
        <v>United States</v>
      </c>
      <c r="I610" t="str">
        <f>INDEX(products!$A:$G, MATCH(ORDERS!$D610, products!$A:$A, 0), MATCH(ORDERS!I$1, products!$A$1:$G$1, 0))</f>
        <v>Exc</v>
      </c>
      <c r="J610" t="str">
        <f>INDEX(products!$A:$G, MATCH(ORDERS!$D610, products!$A:$A, 0), MATCH(ORDERS!J$1, products!$A$1:$G$1, 0))</f>
        <v>D</v>
      </c>
      <c r="K610" s="6">
        <f>INDEX(products!$A:$G, MATCH(ORDERS!$D610, products!$A:$A, 0), MATCH(ORDERS!K$1, products!$A$1:$G$1, 0))</f>
        <v>2.5</v>
      </c>
      <c r="L610" s="8">
        <f>INDEX(products!$A:$G, MATCH(ORDERS!$D610, products!$A:$A, 0), MATCH(ORDERS!L$1, products!$A$1:$G$1, 0))</f>
        <v>27.945</v>
      </c>
      <c r="M610" s="8">
        <f t="shared" si="9"/>
        <v>55.89</v>
      </c>
      <c r="N610" t="str" cm="1">
        <f t="array" ref="N610">_xlfn.IFS(I610="Rob", "Robusta", I610="Exc", "Excelsa", I610="Ara", "Arabica", I610="Lib", "Liberica")</f>
        <v>Excelsa</v>
      </c>
      <c r="O610" t="str" cm="1">
        <f t="array" ref="O610">_xlfn.IFS(J610="M", "Medium", J610="L", "Light", J610="D", "Dark")</f>
        <v>Dark</v>
      </c>
    </row>
    <row r="611" spans="1:15" x14ac:dyDescent="0.3">
      <c r="A611" s="2" t="s">
        <v>3927</v>
      </c>
      <c r="B611" s="5">
        <v>44147</v>
      </c>
      <c r="C611" s="2" t="s">
        <v>3928</v>
      </c>
      <c r="D611" t="s">
        <v>6159</v>
      </c>
      <c r="E611" s="2">
        <v>6</v>
      </c>
      <c r="F611" s="2" t="str">
        <f>_xlfn.XLOOKUP(C611, customers!$A:$A, customers!$B:$B, 0)</f>
        <v>Ancell Fendt</v>
      </c>
      <c r="G611" s="2" t="str">
        <f>IF(_xlfn.XLOOKUP(C611, customers!$A:$A, customers!$C:$C, "")="", "", _xlfn.XLOOKUP(C611, customers!$A:$A, customers!$C:$C, ""))</f>
        <v>afendtgx@forbes.com</v>
      </c>
      <c r="H611" s="2" t="str">
        <f>_xlfn.XLOOKUP(C611, customers!$A:$A, customers!$G:$G, 0)</f>
        <v>United States</v>
      </c>
      <c r="I611" t="str">
        <f>INDEX(products!$A:$G, MATCH(ORDERS!$D611, products!$A:$A, 0), MATCH(ORDERS!I$1, products!$A$1:$G$1, 0))</f>
        <v>Lib</v>
      </c>
      <c r="J611" t="str">
        <f>INDEX(products!$A:$G, MATCH(ORDERS!$D611, products!$A:$A, 0), MATCH(ORDERS!J$1, products!$A$1:$G$1, 0))</f>
        <v>M</v>
      </c>
      <c r="K611" s="6">
        <f>INDEX(products!$A:$G, MATCH(ORDERS!$D611, products!$A:$A, 0), MATCH(ORDERS!K$1, products!$A$1:$G$1, 0))</f>
        <v>0.2</v>
      </c>
      <c r="L611" s="8">
        <f>INDEX(products!$A:$G, MATCH(ORDERS!$D611, products!$A:$A, 0), MATCH(ORDERS!L$1, products!$A$1:$G$1, 0))</f>
        <v>4.3650000000000002</v>
      </c>
      <c r="M611" s="8">
        <f t="shared" si="9"/>
        <v>26.19</v>
      </c>
      <c r="N611" t="str" cm="1">
        <f t="array" ref="N611">_xlfn.IFS(I611="Rob", "Robusta", I611="Exc", "Excelsa", I611="Ara", "Arabica", I611="Lib", "Liberica")</f>
        <v>Liberica</v>
      </c>
      <c r="O611" t="str" cm="1">
        <f t="array" ref="O611">_xlfn.IFS(J611="M", "Medium", J611="L", "Light", J611="D", "Dark")</f>
        <v>Medium</v>
      </c>
    </row>
    <row r="612" spans="1:15" x14ac:dyDescent="0.3">
      <c r="A612" s="2" t="s">
        <v>3933</v>
      </c>
      <c r="B612" s="5">
        <v>43743</v>
      </c>
      <c r="C612" s="2" t="s">
        <v>3934</v>
      </c>
      <c r="D612" t="s">
        <v>6138</v>
      </c>
      <c r="E612" s="2">
        <v>4</v>
      </c>
      <c r="F612" s="2" t="str">
        <f>_xlfn.XLOOKUP(C612, customers!$A:$A, customers!$B:$B, 0)</f>
        <v>Angelia Cleyburn</v>
      </c>
      <c r="G612" s="2" t="str">
        <f>IF(_xlfn.XLOOKUP(C612, customers!$A:$A, customers!$C:$C, "")="", "", _xlfn.XLOOKUP(C612, customers!$A:$A, customers!$C:$C, ""))</f>
        <v>acleyburngy@lycos.com</v>
      </c>
      <c r="H612" s="2" t="str">
        <f>_xlfn.XLOOKUP(C612, customers!$A:$A, customers!$G:$G, 0)</f>
        <v>United States</v>
      </c>
      <c r="I612" t="str">
        <f>INDEX(products!$A:$G, MATCH(ORDERS!$D612, products!$A:$A, 0), MATCH(ORDERS!I$1, products!$A$1:$G$1, 0))</f>
        <v>Rob</v>
      </c>
      <c r="J612" t="str">
        <f>INDEX(products!$A:$G, MATCH(ORDERS!$D612, products!$A:$A, 0), MATCH(ORDERS!J$1, products!$A$1:$G$1, 0))</f>
        <v>M</v>
      </c>
      <c r="K612" s="6">
        <f>INDEX(products!$A:$G, MATCH(ORDERS!$D612, products!$A:$A, 0), MATCH(ORDERS!K$1, products!$A$1:$G$1, 0))</f>
        <v>1</v>
      </c>
      <c r="L612" s="8">
        <f>INDEX(products!$A:$G, MATCH(ORDERS!$D612, products!$A:$A, 0), MATCH(ORDERS!L$1, products!$A$1:$G$1, 0))</f>
        <v>9.9499999999999993</v>
      </c>
      <c r="M612" s="8">
        <f t="shared" si="9"/>
        <v>39.799999999999997</v>
      </c>
      <c r="N612" t="str" cm="1">
        <f t="array" ref="N612">_xlfn.IFS(I612="Rob", "Robusta", I612="Exc", "Excelsa", I612="Ara", "Arabica", I612="Lib", "Liberica")</f>
        <v>Robusta</v>
      </c>
      <c r="O612" t="str" cm="1">
        <f t="array" ref="O612">_xlfn.IFS(J612="M", "Medium", J612="L", "Light", J612="D", "Dark")</f>
        <v>Medium</v>
      </c>
    </row>
    <row r="613" spans="1:15" x14ac:dyDescent="0.3">
      <c r="A613" s="2" t="s">
        <v>3939</v>
      </c>
      <c r="B613" s="5">
        <v>43739</v>
      </c>
      <c r="C613" s="2" t="s">
        <v>3940</v>
      </c>
      <c r="D613" t="s">
        <v>6148</v>
      </c>
      <c r="E613" s="2">
        <v>2</v>
      </c>
      <c r="F613" s="2" t="str">
        <f>_xlfn.XLOOKUP(C613, customers!$A:$A, customers!$B:$B, 0)</f>
        <v>Temple Castiglione</v>
      </c>
      <c r="G613" s="2" t="str">
        <f>IF(_xlfn.XLOOKUP(C613, customers!$A:$A, customers!$C:$C, "")="", "", _xlfn.XLOOKUP(C613, customers!$A:$A, customers!$C:$C, ""))</f>
        <v>tcastiglionegz@xing.com</v>
      </c>
      <c r="H613" s="2" t="str">
        <f>_xlfn.XLOOKUP(C613, customers!$A:$A, customers!$G:$G, 0)</f>
        <v>United States</v>
      </c>
      <c r="I613" t="str">
        <f>INDEX(products!$A:$G, MATCH(ORDERS!$D613, products!$A:$A, 0), MATCH(ORDERS!I$1, products!$A$1:$G$1, 0))</f>
        <v>Exc</v>
      </c>
      <c r="J613" t="str">
        <f>INDEX(products!$A:$G, MATCH(ORDERS!$D613, products!$A:$A, 0), MATCH(ORDERS!J$1, products!$A$1:$G$1, 0))</f>
        <v>L</v>
      </c>
      <c r="K613" s="6">
        <f>INDEX(products!$A:$G, MATCH(ORDERS!$D613, products!$A:$A, 0), MATCH(ORDERS!K$1, products!$A$1:$G$1, 0))</f>
        <v>2.5</v>
      </c>
      <c r="L613" s="8">
        <f>INDEX(products!$A:$G, MATCH(ORDERS!$D613, products!$A:$A, 0), MATCH(ORDERS!L$1, products!$A$1:$G$1, 0))</f>
        <v>34.154999999999994</v>
      </c>
      <c r="M613" s="8">
        <f t="shared" si="9"/>
        <v>68.309999999999988</v>
      </c>
      <c r="N613" t="str" cm="1">
        <f t="array" ref="N613">_xlfn.IFS(I613="Rob", "Robusta", I613="Exc", "Excelsa", I613="Ara", "Arabica", I613="Lib", "Liberica")</f>
        <v>Excelsa</v>
      </c>
      <c r="O613" t="str" cm="1">
        <f t="array" ref="O613">_xlfn.IFS(J613="M", "Medium", J613="L", "Light", J613="D", "Dark")</f>
        <v>Light</v>
      </c>
    </row>
    <row r="614" spans="1:15" x14ac:dyDescent="0.3">
      <c r="A614" s="2" t="s">
        <v>3945</v>
      </c>
      <c r="B614" s="5">
        <v>43896</v>
      </c>
      <c r="C614" s="2" t="s">
        <v>3946</v>
      </c>
      <c r="D614" t="s">
        <v>6152</v>
      </c>
      <c r="E614" s="2">
        <v>4</v>
      </c>
      <c r="F614" s="2" t="str">
        <f>_xlfn.XLOOKUP(C614, customers!$A:$A, customers!$B:$B, 0)</f>
        <v>Betti Lacasa</v>
      </c>
      <c r="G614" s="2" t="str">
        <f>IF(_xlfn.XLOOKUP(C614, customers!$A:$A, customers!$C:$C, "")="", "", _xlfn.XLOOKUP(C614, customers!$A:$A, customers!$C:$C, ""))</f>
        <v/>
      </c>
      <c r="H614" s="2" t="str">
        <f>_xlfn.XLOOKUP(C614, customers!$A:$A, customers!$G:$G, 0)</f>
        <v>Ireland</v>
      </c>
      <c r="I614" t="str">
        <f>INDEX(products!$A:$G, MATCH(ORDERS!$D614, products!$A:$A, 0), MATCH(ORDERS!I$1, products!$A$1:$G$1, 0))</f>
        <v>Ara</v>
      </c>
      <c r="J614" t="str">
        <f>INDEX(products!$A:$G, MATCH(ORDERS!$D614, products!$A:$A, 0), MATCH(ORDERS!J$1, products!$A$1:$G$1, 0))</f>
        <v>M</v>
      </c>
      <c r="K614" s="6">
        <f>INDEX(products!$A:$G, MATCH(ORDERS!$D614, products!$A:$A, 0), MATCH(ORDERS!K$1, products!$A$1:$G$1, 0))</f>
        <v>0.2</v>
      </c>
      <c r="L614" s="8">
        <f>INDEX(products!$A:$G, MATCH(ORDERS!$D614, products!$A:$A, 0), MATCH(ORDERS!L$1, products!$A$1:$G$1, 0))</f>
        <v>3.375</v>
      </c>
      <c r="M614" s="8">
        <f t="shared" si="9"/>
        <v>13.5</v>
      </c>
      <c r="N614" t="str" cm="1">
        <f t="array" ref="N614">_xlfn.IFS(I614="Rob", "Robusta", I614="Exc", "Excelsa", I614="Ara", "Arabica", I614="Lib", "Liberica")</f>
        <v>Arabica</v>
      </c>
      <c r="O614" t="str" cm="1">
        <f t="array" ref="O614">_xlfn.IFS(J614="M", "Medium", J614="L", "Light", J614="D", "Dark")</f>
        <v>Medium</v>
      </c>
    </row>
    <row r="615" spans="1:15" x14ac:dyDescent="0.3">
      <c r="A615" s="2" t="s">
        <v>3950</v>
      </c>
      <c r="B615" s="5">
        <v>43761</v>
      </c>
      <c r="C615" s="2" t="s">
        <v>3951</v>
      </c>
      <c r="D615" t="s">
        <v>6146</v>
      </c>
      <c r="E615" s="2">
        <v>1</v>
      </c>
      <c r="F615" s="2" t="str">
        <f>_xlfn.XLOOKUP(C615, customers!$A:$A, customers!$B:$B, 0)</f>
        <v>Gunilla Lynch</v>
      </c>
      <c r="G615" s="2" t="str">
        <f>IF(_xlfn.XLOOKUP(C615, customers!$A:$A, customers!$C:$C, "")="", "", _xlfn.XLOOKUP(C615, customers!$A:$A, customers!$C:$C, ""))</f>
        <v/>
      </c>
      <c r="H615" s="2" t="str">
        <f>_xlfn.XLOOKUP(C615, customers!$A:$A, customers!$G:$G, 0)</f>
        <v>United States</v>
      </c>
      <c r="I615" t="str">
        <f>INDEX(products!$A:$G, MATCH(ORDERS!$D615, products!$A:$A, 0), MATCH(ORDERS!I$1, products!$A$1:$G$1, 0))</f>
        <v>Rob</v>
      </c>
      <c r="J615" t="str">
        <f>INDEX(products!$A:$G, MATCH(ORDERS!$D615, products!$A:$A, 0), MATCH(ORDERS!J$1, products!$A$1:$G$1, 0))</f>
        <v>M</v>
      </c>
      <c r="K615" s="6">
        <f>INDEX(products!$A:$G, MATCH(ORDERS!$D615, products!$A:$A, 0), MATCH(ORDERS!K$1, products!$A$1:$G$1, 0))</f>
        <v>0.5</v>
      </c>
      <c r="L615" s="8">
        <f>INDEX(products!$A:$G, MATCH(ORDERS!$D615, products!$A:$A, 0), MATCH(ORDERS!L$1, products!$A$1:$G$1, 0))</f>
        <v>5.97</v>
      </c>
      <c r="M615" s="8">
        <f t="shared" si="9"/>
        <v>5.97</v>
      </c>
      <c r="N615" t="str" cm="1">
        <f t="array" ref="N615">_xlfn.IFS(I615="Rob", "Robusta", I615="Exc", "Excelsa", I615="Ara", "Arabica", I615="Lib", "Liberica")</f>
        <v>Robusta</v>
      </c>
      <c r="O615" t="str" cm="1">
        <f t="array" ref="O615">_xlfn.IFS(J615="M", "Medium", J615="L", "Light", J615="D", "Dark")</f>
        <v>Medium</v>
      </c>
    </row>
    <row r="616" spans="1:15" x14ac:dyDescent="0.3">
      <c r="A616" s="2" t="s">
        <v>3955</v>
      </c>
      <c r="B616" s="5">
        <v>43944</v>
      </c>
      <c r="C616" s="2" t="s">
        <v>3840</v>
      </c>
      <c r="D616" t="s">
        <v>6146</v>
      </c>
      <c r="E616" s="2">
        <v>5</v>
      </c>
      <c r="F616" s="2" t="str">
        <f>_xlfn.XLOOKUP(C616, customers!$A:$A, customers!$B:$B, 0)</f>
        <v>Cody Verissimo</v>
      </c>
      <c r="G616" s="2" t="str">
        <f>IF(_xlfn.XLOOKUP(C616, customers!$A:$A, customers!$C:$C, "")="", "", _xlfn.XLOOKUP(C616, customers!$A:$A, customers!$C:$C, ""))</f>
        <v>cverissimogh@theglobeandmail.com</v>
      </c>
      <c r="H616" s="2" t="str">
        <f>_xlfn.XLOOKUP(C616, customers!$A:$A, customers!$G:$G, 0)</f>
        <v>United Kingdom</v>
      </c>
      <c r="I616" t="str">
        <f>INDEX(products!$A:$G, MATCH(ORDERS!$D616, products!$A:$A, 0), MATCH(ORDERS!I$1, products!$A$1:$G$1, 0))</f>
        <v>Rob</v>
      </c>
      <c r="J616" t="str">
        <f>INDEX(products!$A:$G, MATCH(ORDERS!$D616, products!$A:$A, 0), MATCH(ORDERS!J$1, products!$A$1:$G$1, 0))</f>
        <v>M</v>
      </c>
      <c r="K616" s="6">
        <f>INDEX(products!$A:$G, MATCH(ORDERS!$D616, products!$A:$A, 0), MATCH(ORDERS!K$1, products!$A$1:$G$1, 0))</f>
        <v>0.5</v>
      </c>
      <c r="L616" s="8">
        <f>INDEX(products!$A:$G, MATCH(ORDERS!$D616, products!$A:$A, 0), MATCH(ORDERS!L$1, products!$A$1:$G$1, 0))</f>
        <v>5.97</v>
      </c>
      <c r="M616" s="8">
        <f t="shared" si="9"/>
        <v>29.849999999999998</v>
      </c>
      <c r="N616" t="str" cm="1">
        <f t="array" ref="N616">_xlfn.IFS(I616="Rob", "Robusta", I616="Exc", "Excelsa", I616="Ara", "Arabica", I616="Lib", "Liberica")</f>
        <v>Robusta</v>
      </c>
      <c r="O616" t="str" cm="1">
        <f t="array" ref="O616">_xlfn.IFS(J616="M", "Medium", J616="L", "Light", J616="D", "Dark")</f>
        <v>Medium</v>
      </c>
    </row>
    <row r="617" spans="1:15" x14ac:dyDescent="0.3">
      <c r="A617" s="2" t="s">
        <v>3960</v>
      </c>
      <c r="B617" s="5">
        <v>44006</v>
      </c>
      <c r="C617" s="2" t="s">
        <v>3961</v>
      </c>
      <c r="D617" t="s">
        <v>6164</v>
      </c>
      <c r="E617" s="2">
        <v>2</v>
      </c>
      <c r="F617" s="2" t="str">
        <f>_xlfn.XLOOKUP(C617, customers!$A:$A, customers!$B:$B, 0)</f>
        <v>Shay Couronne</v>
      </c>
      <c r="G617" s="2" t="str">
        <f>IF(_xlfn.XLOOKUP(C617, customers!$A:$A, customers!$C:$C, "")="", "", _xlfn.XLOOKUP(C617, customers!$A:$A, customers!$C:$C, ""))</f>
        <v>scouronneh3@mozilla.org</v>
      </c>
      <c r="H617" s="2" t="str">
        <f>_xlfn.XLOOKUP(C617, customers!$A:$A, customers!$G:$G, 0)</f>
        <v>United States</v>
      </c>
      <c r="I617" t="str">
        <f>INDEX(products!$A:$G, MATCH(ORDERS!$D617, products!$A:$A, 0), MATCH(ORDERS!I$1, products!$A$1:$G$1, 0))</f>
        <v>Lib</v>
      </c>
      <c r="J617" t="str">
        <f>INDEX(products!$A:$G, MATCH(ORDERS!$D617, products!$A:$A, 0), MATCH(ORDERS!J$1, products!$A$1:$G$1, 0))</f>
        <v>L</v>
      </c>
      <c r="K617" s="6">
        <f>INDEX(products!$A:$G, MATCH(ORDERS!$D617, products!$A:$A, 0), MATCH(ORDERS!K$1, products!$A$1:$G$1, 0))</f>
        <v>2.5</v>
      </c>
      <c r="L617" s="8">
        <f>INDEX(products!$A:$G, MATCH(ORDERS!$D617, products!$A:$A, 0), MATCH(ORDERS!L$1, products!$A$1:$G$1, 0))</f>
        <v>36.454999999999998</v>
      </c>
      <c r="M617" s="8">
        <f t="shared" si="9"/>
        <v>72.91</v>
      </c>
      <c r="N617" t="str" cm="1">
        <f t="array" ref="N617">_xlfn.IFS(I617="Rob", "Robusta", I617="Exc", "Excelsa", I617="Ara", "Arabica", I617="Lib", "Liberica")</f>
        <v>Liberica</v>
      </c>
      <c r="O617" t="str" cm="1">
        <f t="array" ref="O617">_xlfn.IFS(J617="M", "Medium", J617="L", "Light", J617="D", "Dark")</f>
        <v>Light</v>
      </c>
    </row>
    <row r="618" spans="1:15" x14ac:dyDescent="0.3">
      <c r="A618" s="2" t="s">
        <v>3966</v>
      </c>
      <c r="B618" s="5">
        <v>44271</v>
      </c>
      <c r="C618" s="2" t="s">
        <v>3967</v>
      </c>
      <c r="D618" t="s">
        <v>6166</v>
      </c>
      <c r="E618" s="2">
        <v>4</v>
      </c>
      <c r="F618" s="2" t="str">
        <f>_xlfn.XLOOKUP(C618, customers!$A:$A, customers!$B:$B, 0)</f>
        <v>Linus Flippelli</v>
      </c>
      <c r="G618" s="2" t="str">
        <f>IF(_xlfn.XLOOKUP(C618, customers!$A:$A, customers!$C:$C, "")="", "", _xlfn.XLOOKUP(C618, customers!$A:$A, customers!$C:$C, ""))</f>
        <v>lflippellih4@github.io</v>
      </c>
      <c r="H618" s="2" t="str">
        <f>_xlfn.XLOOKUP(C618, customers!$A:$A, customers!$G:$G, 0)</f>
        <v>United Kingdom</v>
      </c>
      <c r="I618" t="str">
        <f>INDEX(products!$A:$G, MATCH(ORDERS!$D618, products!$A:$A, 0), MATCH(ORDERS!I$1, products!$A$1:$G$1, 0))</f>
        <v>Exc</v>
      </c>
      <c r="J618" t="str">
        <f>INDEX(products!$A:$G, MATCH(ORDERS!$D618, products!$A:$A, 0), MATCH(ORDERS!J$1, products!$A$1:$G$1, 0))</f>
        <v>M</v>
      </c>
      <c r="K618" s="6">
        <f>INDEX(products!$A:$G, MATCH(ORDERS!$D618, products!$A:$A, 0), MATCH(ORDERS!K$1, products!$A$1:$G$1, 0))</f>
        <v>2.5</v>
      </c>
      <c r="L618" s="8">
        <f>INDEX(products!$A:$G, MATCH(ORDERS!$D618, products!$A:$A, 0), MATCH(ORDERS!L$1, products!$A$1:$G$1, 0))</f>
        <v>31.624999999999996</v>
      </c>
      <c r="M618" s="8">
        <f t="shared" si="9"/>
        <v>126.49999999999999</v>
      </c>
      <c r="N618" t="str" cm="1">
        <f t="array" ref="N618">_xlfn.IFS(I618="Rob", "Robusta", I618="Exc", "Excelsa", I618="Ara", "Arabica", I618="Lib", "Liberica")</f>
        <v>Excelsa</v>
      </c>
      <c r="O618" t="str" cm="1">
        <f t="array" ref="O618">_xlfn.IFS(J618="M", "Medium", J618="L", "Light", J618="D", "Dark")</f>
        <v>Medium</v>
      </c>
    </row>
    <row r="619" spans="1:15" x14ac:dyDescent="0.3">
      <c r="A619" s="2" t="s">
        <v>3972</v>
      </c>
      <c r="B619" s="5">
        <v>43928</v>
      </c>
      <c r="C619" s="2" t="s">
        <v>3973</v>
      </c>
      <c r="D619" t="s">
        <v>6181</v>
      </c>
      <c r="E619" s="2">
        <v>1</v>
      </c>
      <c r="F619" s="2" t="str">
        <f>_xlfn.XLOOKUP(C619, customers!$A:$A, customers!$B:$B, 0)</f>
        <v>Rachelle Elizabeth</v>
      </c>
      <c r="G619" s="2" t="str">
        <f>IF(_xlfn.XLOOKUP(C619, customers!$A:$A, customers!$C:$C, "")="", "", _xlfn.XLOOKUP(C619, customers!$A:$A, customers!$C:$C, ""))</f>
        <v>relizabethh5@live.com</v>
      </c>
      <c r="H619" s="2" t="str">
        <f>_xlfn.XLOOKUP(C619, customers!$A:$A, customers!$G:$G, 0)</f>
        <v>United States</v>
      </c>
      <c r="I619" t="str">
        <f>INDEX(products!$A:$G, MATCH(ORDERS!$D619, products!$A:$A, 0), MATCH(ORDERS!I$1, products!$A$1:$G$1, 0))</f>
        <v>Lib</v>
      </c>
      <c r="J619" t="str">
        <f>INDEX(products!$A:$G, MATCH(ORDERS!$D619, products!$A:$A, 0), MATCH(ORDERS!J$1, products!$A$1:$G$1, 0))</f>
        <v>M</v>
      </c>
      <c r="K619" s="6">
        <f>INDEX(products!$A:$G, MATCH(ORDERS!$D619, products!$A:$A, 0), MATCH(ORDERS!K$1, products!$A$1:$G$1, 0))</f>
        <v>2.5</v>
      </c>
      <c r="L619" s="8">
        <f>INDEX(products!$A:$G, MATCH(ORDERS!$D619, products!$A:$A, 0), MATCH(ORDERS!L$1, products!$A$1:$G$1, 0))</f>
        <v>33.464999999999996</v>
      </c>
      <c r="M619" s="8">
        <f t="shared" si="9"/>
        <v>33.464999999999996</v>
      </c>
      <c r="N619" t="str" cm="1">
        <f t="array" ref="N619">_xlfn.IFS(I619="Rob", "Robusta", I619="Exc", "Excelsa", I619="Ara", "Arabica", I619="Lib", "Liberica")</f>
        <v>Liberica</v>
      </c>
      <c r="O619" t="str" cm="1">
        <f t="array" ref="O619">_xlfn.IFS(J619="M", "Medium", J619="L", "Light", J619="D", "Dark")</f>
        <v>Medium</v>
      </c>
    </row>
    <row r="620" spans="1:15" x14ac:dyDescent="0.3">
      <c r="A620" s="2" t="s">
        <v>3978</v>
      </c>
      <c r="B620" s="5">
        <v>44469</v>
      </c>
      <c r="C620" s="2" t="s">
        <v>3979</v>
      </c>
      <c r="D620" t="s">
        <v>6183</v>
      </c>
      <c r="E620" s="2">
        <v>6</v>
      </c>
      <c r="F620" s="2" t="str">
        <f>_xlfn.XLOOKUP(C620, customers!$A:$A, customers!$B:$B, 0)</f>
        <v>Innis Renhard</v>
      </c>
      <c r="G620" s="2" t="str">
        <f>IF(_xlfn.XLOOKUP(C620, customers!$A:$A, customers!$C:$C, "")="", "", _xlfn.XLOOKUP(C620, customers!$A:$A, customers!$C:$C, ""))</f>
        <v>irenhardh6@i2i.jp</v>
      </c>
      <c r="H620" s="2" t="str">
        <f>_xlfn.XLOOKUP(C620, customers!$A:$A, customers!$G:$G, 0)</f>
        <v>United States</v>
      </c>
      <c r="I620" t="str">
        <f>INDEX(products!$A:$G, MATCH(ORDERS!$D620, products!$A:$A, 0), MATCH(ORDERS!I$1, products!$A$1:$G$1, 0))</f>
        <v>Exc</v>
      </c>
      <c r="J620" t="str">
        <f>INDEX(products!$A:$G, MATCH(ORDERS!$D620, products!$A:$A, 0), MATCH(ORDERS!J$1, products!$A$1:$G$1, 0))</f>
        <v>D</v>
      </c>
      <c r="K620" s="6">
        <f>INDEX(products!$A:$G, MATCH(ORDERS!$D620, products!$A:$A, 0), MATCH(ORDERS!K$1, products!$A$1:$G$1, 0))</f>
        <v>1</v>
      </c>
      <c r="L620" s="8">
        <f>INDEX(products!$A:$G, MATCH(ORDERS!$D620, products!$A:$A, 0), MATCH(ORDERS!L$1, products!$A$1:$G$1, 0))</f>
        <v>12.15</v>
      </c>
      <c r="M620" s="8">
        <f t="shared" si="9"/>
        <v>72.900000000000006</v>
      </c>
      <c r="N620" t="str" cm="1">
        <f t="array" ref="N620">_xlfn.IFS(I620="Rob", "Robusta", I620="Exc", "Excelsa", I620="Ara", "Arabica", I620="Lib", "Liberica")</f>
        <v>Excelsa</v>
      </c>
      <c r="O620" t="str" cm="1">
        <f t="array" ref="O620">_xlfn.IFS(J620="M", "Medium", J620="L", "Light", J620="D", "Dark")</f>
        <v>Dark</v>
      </c>
    </row>
    <row r="621" spans="1:15" x14ac:dyDescent="0.3">
      <c r="A621" s="2" t="s">
        <v>3984</v>
      </c>
      <c r="B621" s="5">
        <v>44682</v>
      </c>
      <c r="C621" s="2" t="s">
        <v>3985</v>
      </c>
      <c r="D621" t="s">
        <v>6169</v>
      </c>
      <c r="E621" s="2">
        <v>2</v>
      </c>
      <c r="F621" s="2" t="str">
        <f>_xlfn.XLOOKUP(C621, customers!$A:$A, customers!$B:$B, 0)</f>
        <v>Winne Roche</v>
      </c>
      <c r="G621" s="2" t="str">
        <f>IF(_xlfn.XLOOKUP(C621, customers!$A:$A, customers!$C:$C, "")="", "", _xlfn.XLOOKUP(C621, customers!$A:$A, customers!$C:$C, ""))</f>
        <v>wrocheh7@xinhuanet.com</v>
      </c>
      <c r="H621" s="2" t="str">
        <f>_xlfn.XLOOKUP(C621, customers!$A:$A, customers!$G:$G, 0)</f>
        <v>United States</v>
      </c>
      <c r="I621" t="str">
        <f>INDEX(products!$A:$G, MATCH(ORDERS!$D621, products!$A:$A, 0), MATCH(ORDERS!I$1, products!$A$1:$G$1, 0))</f>
        <v>Lib</v>
      </c>
      <c r="J621" t="str">
        <f>INDEX(products!$A:$G, MATCH(ORDERS!$D621, products!$A:$A, 0), MATCH(ORDERS!J$1, products!$A$1:$G$1, 0))</f>
        <v>D</v>
      </c>
      <c r="K621" s="6">
        <f>INDEX(products!$A:$G, MATCH(ORDERS!$D621, products!$A:$A, 0), MATCH(ORDERS!K$1, products!$A$1:$G$1, 0))</f>
        <v>0.5</v>
      </c>
      <c r="L621" s="8">
        <f>INDEX(products!$A:$G, MATCH(ORDERS!$D621, products!$A:$A, 0), MATCH(ORDERS!L$1, products!$A$1:$G$1, 0))</f>
        <v>7.77</v>
      </c>
      <c r="M621" s="8">
        <f t="shared" si="9"/>
        <v>15.54</v>
      </c>
      <c r="N621" t="str" cm="1">
        <f t="array" ref="N621">_xlfn.IFS(I621="Rob", "Robusta", I621="Exc", "Excelsa", I621="Ara", "Arabica", I621="Lib", "Liberica")</f>
        <v>Liberica</v>
      </c>
      <c r="O621" t="str" cm="1">
        <f t="array" ref="O621">_xlfn.IFS(J621="M", "Medium", J621="L", "Light", J621="D", "Dark")</f>
        <v>Dark</v>
      </c>
    </row>
    <row r="622" spans="1:15" x14ac:dyDescent="0.3">
      <c r="A622" s="2" t="s">
        <v>3990</v>
      </c>
      <c r="B622" s="5">
        <v>44217</v>
      </c>
      <c r="C622" s="2" t="s">
        <v>4042</v>
      </c>
      <c r="D622" t="s">
        <v>6152</v>
      </c>
      <c r="E622" s="2">
        <v>6</v>
      </c>
      <c r="F622" s="2" t="str">
        <f>_xlfn.XLOOKUP(C622, customers!$A:$A, customers!$B:$B, 0)</f>
        <v>Linn Alaway</v>
      </c>
      <c r="G622" s="2" t="str">
        <f>IF(_xlfn.XLOOKUP(C622, customers!$A:$A, customers!$C:$C, "")="", "", _xlfn.XLOOKUP(C622, customers!$A:$A, customers!$C:$C, ""))</f>
        <v>lalawayhh@weather.com</v>
      </c>
      <c r="H622" s="2" t="str">
        <f>_xlfn.XLOOKUP(C622, customers!$A:$A, customers!$G:$G, 0)</f>
        <v>United States</v>
      </c>
      <c r="I622" t="str">
        <f>INDEX(products!$A:$G, MATCH(ORDERS!$D622, products!$A:$A, 0), MATCH(ORDERS!I$1, products!$A$1:$G$1, 0))</f>
        <v>Ara</v>
      </c>
      <c r="J622" t="str">
        <f>INDEX(products!$A:$G, MATCH(ORDERS!$D622, products!$A:$A, 0), MATCH(ORDERS!J$1, products!$A$1:$G$1, 0))</f>
        <v>M</v>
      </c>
      <c r="K622" s="6">
        <f>INDEX(products!$A:$G, MATCH(ORDERS!$D622, products!$A:$A, 0), MATCH(ORDERS!K$1, products!$A$1:$G$1, 0))</f>
        <v>0.2</v>
      </c>
      <c r="L622" s="8">
        <f>INDEX(products!$A:$G, MATCH(ORDERS!$D622, products!$A:$A, 0), MATCH(ORDERS!L$1, products!$A$1:$G$1, 0))</f>
        <v>3.375</v>
      </c>
      <c r="M622" s="8">
        <f t="shared" si="9"/>
        <v>20.25</v>
      </c>
      <c r="N622" t="str" cm="1">
        <f t="array" ref="N622">_xlfn.IFS(I622="Rob", "Robusta", I622="Exc", "Excelsa", I622="Ara", "Arabica", I622="Lib", "Liberica")</f>
        <v>Arabica</v>
      </c>
      <c r="O622" t="str" cm="1">
        <f t="array" ref="O622">_xlfn.IFS(J622="M", "Medium", J622="L", "Light", J622="D", "Dark")</f>
        <v>Medium</v>
      </c>
    </row>
    <row r="623" spans="1:15" x14ac:dyDescent="0.3">
      <c r="A623" s="2" t="s">
        <v>3996</v>
      </c>
      <c r="B623" s="5">
        <v>44006</v>
      </c>
      <c r="C623" s="2" t="s">
        <v>3997</v>
      </c>
      <c r="D623" t="s">
        <v>6140</v>
      </c>
      <c r="E623" s="2">
        <v>6</v>
      </c>
      <c r="F623" s="2" t="str">
        <f>_xlfn.XLOOKUP(C623, customers!$A:$A, customers!$B:$B, 0)</f>
        <v>Cordy Odgaard</v>
      </c>
      <c r="G623" s="2" t="str">
        <f>IF(_xlfn.XLOOKUP(C623, customers!$A:$A, customers!$C:$C, "")="", "", _xlfn.XLOOKUP(C623, customers!$A:$A, customers!$C:$C, ""))</f>
        <v>codgaardh9@nsw.gov.au</v>
      </c>
      <c r="H623" s="2" t="str">
        <f>_xlfn.XLOOKUP(C623, customers!$A:$A, customers!$G:$G, 0)</f>
        <v>United States</v>
      </c>
      <c r="I623" t="str">
        <f>INDEX(products!$A:$G, MATCH(ORDERS!$D623, products!$A:$A, 0), MATCH(ORDERS!I$1, products!$A$1:$G$1, 0))</f>
        <v>Ara</v>
      </c>
      <c r="J623" t="str">
        <f>INDEX(products!$A:$G, MATCH(ORDERS!$D623, products!$A:$A, 0), MATCH(ORDERS!J$1, products!$A$1:$G$1, 0))</f>
        <v>L</v>
      </c>
      <c r="K623" s="6">
        <f>INDEX(products!$A:$G, MATCH(ORDERS!$D623, products!$A:$A, 0), MATCH(ORDERS!K$1, products!$A$1:$G$1, 0))</f>
        <v>1</v>
      </c>
      <c r="L623" s="8">
        <f>INDEX(products!$A:$G, MATCH(ORDERS!$D623, products!$A:$A, 0), MATCH(ORDERS!L$1, products!$A$1:$G$1, 0))</f>
        <v>12.95</v>
      </c>
      <c r="M623" s="8">
        <f t="shared" si="9"/>
        <v>77.699999999999989</v>
      </c>
      <c r="N623" t="str" cm="1">
        <f t="array" ref="N623">_xlfn.IFS(I623="Rob", "Robusta", I623="Exc", "Excelsa", I623="Ara", "Arabica", I623="Lib", "Liberica")</f>
        <v>Arabica</v>
      </c>
      <c r="O623" t="str" cm="1">
        <f t="array" ref="O623">_xlfn.IFS(J623="M", "Medium", J623="L", "Light", J623="D", "Dark")</f>
        <v>Light</v>
      </c>
    </row>
    <row r="624" spans="1:15" x14ac:dyDescent="0.3">
      <c r="A624" s="2" t="s">
        <v>4002</v>
      </c>
      <c r="B624" s="5">
        <v>43527</v>
      </c>
      <c r="C624" s="2" t="s">
        <v>4003</v>
      </c>
      <c r="D624" t="s">
        <v>6181</v>
      </c>
      <c r="E624" s="2">
        <v>4</v>
      </c>
      <c r="F624" s="2" t="str">
        <f>_xlfn.XLOOKUP(C624, customers!$A:$A, customers!$B:$B, 0)</f>
        <v>Bertine Byrd</v>
      </c>
      <c r="G624" s="2" t="str">
        <f>IF(_xlfn.XLOOKUP(C624, customers!$A:$A, customers!$C:$C, "")="", "", _xlfn.XLOOKUP(C624, customers!$A:$A, customers!$C:$C, ""))</f>
        <v>bbyrdha@4shared.com</v>
      </c>
      <c r="H624" s="2" t="str">
        <f>_xlfn.XLOOKUP(C624, customers!$A:$A, customers!$G:$G, 0)</f>
        <v>United States</v>
      </c>
      <c r="I624" t="str">
        <f>INDEX(products!$A:$G, MATCH(ORDERS!$D624, products!$A:$A, 0), MATCH(ORDERS!I$1, products!$A$1:$G$1, 0))</f>
        <v>Lib</v>
      </c>
      <c r="J624" t="str">
        <f>INDEX(products!$A:$G, MATCH(ORDERS!$D624, products!$A:$A, 0), MATCH(ORDERS!J$1, products!$A$1:$G$1, 0))</f>
        <v>M</v>
      </c>
      <c r="K624" s="6">
        <f>INDEX(products!$A:$G, MATCH(ORDERS!$D624, products!$A:$A, 0), MATCH(ORDERS!K$1, products!$A$1:$G$1, 0))</f>
        <v>2.5</v>
      </c>
      <c r="L624" s="8">
        <f>INDEX(products!$A:$G, MATCH(ORDERS!$D624, products!$A:$A, 0), MATCH(ORDERS!L$1, products!$A$1:$G$1, 0))</f>
        <v>33.464999999999996</v>
      </c>
      <c r="M624" s="8">
        <f t="shared" si="9"/>
        <v>133.85999999999999</v>
      </c>
      <c r="N624" t="str" cm="1">
        <f t="array" ref="N624">_xlfn.IFS(I624="Rob", "Robusta", I624="Exc", "Excelsa", I624="Ara", "Arabica", I624="Lib", "Liberica")</f>
        <v>Liberica</v>
      </c>
      <c r="O624" t="str" cm="1">
        <f t="array" ref="O624">_xlfn.IFS(J624="M", "Medium", J624="L", "Light", J624="D", "Dark")</f>
        <v>Medium</v>
      </c>
    </row>
    <row r="625" spans="1:15" x14ac:dyDescent="0.3">
      <c r="A625" s="2" t="s">
        <v>4007</v>
      </c>
      <c r="B625" s="5">
        <v>44224</v>
      </c>
      <c r="C625" s="2" t="s">
        <v>4008</v>
      </c>
      <c r="D625" t="s">
        <v>6183</v>
      </c>
      <c r="E625" s="2">
        <v>1</v>
      </c>
      <c r="F625" s="2" t="str">
        <f>_xlfn.XLOOKUP(C625, customers!$A:$A, customers!$B:$B, 0)</f>
        <v>Nelie Garnson</v>
      </c>
      <c r="G625" s="2" t="str">
        <f>IF(_xlfn.XLOOKUP(C625, customers!$A:$A, customers!$C:$C, "")="", "", _xlfn.XLOOKUP(C625, customers!$A:$A, customers!$C:$C, ""))</f>
        <v/>
      </c>
      <c r="H625" s="2" t="str">
        <f>_xlfn.XLOOKUP(C625, customers!$A:$A, customers!$G:$G, 0)</f>
        <v>United Kingdom</v>
      </c>
      <c r="I625" t="str">
        <f>INDEX(products!$A:$G, MATCH(ORDERS!$D625, products!$A:$A, 0), MATCH(ORDERS!I$1, products!$A$1:$G$1, 0))</f>
        <v>Exc</v>
      </c>
      <c r="J625" t="str">
        <f>INDEX(products!$A:$G, MATCH(ORDERS!$D625, products!$A:$A, 0), MATCH(ORDERS!J$1, products!$A$1:$G$1, 0))</f>
        <v>D</v>
      </c>
      <c r="K625" s="6">
        <f>INDEX(products!$A:$G, MATCH(ORDERS!$D625, products!$A:$A, 0), MATCH(ORDERS!K$1, products!$A$1:$G$1, 0))</f>
        <v>1</v>
      </c>
      <c r="L625" s="8">
        <f>INDEX(products!$A:$G, MATCH(ORDERS!$D625, products!$A:$A, 0), MATCH(ORDERS!L$1, products!$A$1:$G$1, 0))</f>
        <v>12.15</v>
      </c>
      <c r="M625" s="8">
        <f t="shared" si="9"/>
        <v>12.15</v>
      </c>
      <c r="N625" t="str" cm="1">
        <f t="array" ref="N625">_xlfn.IFS(I625="Rob", "Robusta", I625="Exc", "Excelsa", I625="Ara", "Arabica", I625="Lib", "Liberica")</f>
        <v>Excelsa</v>
      </c>
      <c r="O625" t="str" cm="1">
        <f t="array" ref="O625">_xlfn.IFS(J625="M", "Medium", J625="L", "Light", J625="D", "Dark")</f>
        <v>Dark</v>
      </c>
    </row>
    <row r="626" spans="1:15" x14ac:dyDescent="0.3">
      <c r="A626" s="2" t="s">
        <v>4012</v>
      </c>
      <c r="B626" s="5">
        <v>44010</v>
      </c>
      <c r="C626" s="2" t="s">
        <v>4013</v>
      </c>
      <c r="D626" t="s">
        <v>6166</v>
      </c>
      <c r="E626" s="2">
        <v>2</v>
      </c>
      <c r="F626" s="2" t="str">
        <f>_xlfn.XLOOKUP(C626, customers!$A:$A, customers!$B:$B, 0)</f>
        <v>Dianne Chardin</v>
      </c>
      <c r="G626" s="2" t="str">
        <f>IF(_xlfn.XLOOKUP(C626, customers!$A:$A, customers!$C:$C, "")="", "", _xlfn.XLOOKUP(C626, customers!$A:$A, customers!$C:$C, ""))</f>
        <v>dchardinhc@nhs.uk</v>
      </c>
      <c r="H626" s="2" t="str">
        <f>_xlfn.XLOOKUP(C626, customers!$A:$A, customers!$G:$G, 0)</f>
        <v>Ireland</v>
      </c>
      <c r="I626" t="str">
        <f>INDEX(products!$A:$G, MATCH(ORDERS!$D626, products!$A:$A, 0), MATCH(ORDERS!I$1, products!$A$1:$G$1, 0))</f>
        <v>Exc</v>
      </c>
      <c r="J626" t="str">
        <f>INDEX(products!$A:$G, MATCH(ORDERS!$D626, products!$A:$A, 0), MATCH(ORDERS!J$1, products!$A$1:$G$1, 0))</f>
        <v>M</v>
      </c>
      <c r="K626" s="6">
        <f>INDEX(products!$A:$G, MATCH(ORDERS!$D626, products!$A:$A, 0), MATCH(ORDERS!K$1, products!$A$1:$G$1, 0))</f>
        <v>2.5</v>
      </c>
      <c r="L626" s="8">
        <f>INDEX(products!$A:$G, MATCH(ORDERS!$D626, products!$A:$A, 0), MATCH(ORDERS!L$1, products!$A$1:$G$1, 0))</f>
        <v>31.624999999999996</v>
      </c>
      <c r="M626" s="8">
        <f t="shared" si="9"/>
        <v>63.249999999999993</v>
      </c>
      <c r="N626" t="str" cm="1">
        <f t="array" ref="N626">_xlfn.IFS(I626="Rob", "Robusta", I626="Exc", "Excelsa", I626="Ara", "Arabica", I626="Lib", "Liberica")</f>
        <v>Excelsa</v>
      </c>
      <c r="O626" t="str" cm="1">
        <f t="array" ref="O626">_xlfn.IFS(J626="M", "Medium", J626="L", "Light", J626="D", "Dark")</f>
        <v>Medium</v>
      </c>
    </row>
    <row r="627" spans="1:15" x14ac:dyDescent="0.3">
      <c r="A627" s="2" t="s">
        <v>4017</v>
      </c>
      <c r="B627" s="5">
        <v>44017</v>
      </c>
      <c r="C627" s="2" t="s">
        <v>4018</v>
      </c>
      <c r="D627" t="s">
        <v>6173</v>
      </c>
      <c r="E627" s="2">
        <v>5</v>
      </c>
      <c r="F627" s="2" t="str">
        <f>_xlfn.XLOOKUP(C627, customers!$A:$A, customers!$B:$B, 0)</f>
        <v>Hailee Radbone</v>
      </c>
      <c r="G627" s="2" t="str">
        <f>IF(_xlfn.XLOOKUP(C627, customers!$A:$A, customers!$C:$C, "")="", "", _xlfn.XLOOKUP(C627, customers!$A:$A, customers!$C:$C, ""))</f>
        <v>hradbonehd@newsvine.com</v>
      </c>
      <c r="H627" s="2" t="str">
        <f>_xlfn.XLOOKUP(C627, customers!$A:$A, customers!$G:$G, 0)</f>
        <v>United States</v>
      </c>
      <c r="I627" t="str">
        <f>INDEX(products!$A:$G, MATCH(ORDERS!$D627, products!$A:$A, 0), MATCH(ORDERS!I$1, products!$A$1:$G$1, 0))</f>
        <v>Rob</v>
      </c>
      <c r="J627" t="str">
        <f>INDEX(products!$A:$G, MATCH(ORDERS!$D627, products!$A:$A, 0), MATCH(ORDERS!J$1, products!$A$1:$G$1, 0))</f>
        <v>L</v>
      </c>
      <c r="K627" s="6">
        <f>INDEX(products!$A:$G, MATCH(ORDERS!$D627, products!$A:$A, 0), MATCH(ORDERS!K$1, products!$A$1:$G$1, 0))</f>
        <v>0.5</v>
      </c>
      <c r="L627" s="8">
        <f>INDEX(products!$A:$G, MATCH(ORDERS!$D627, products!$A:$A, 0), MATCH(ORDERS!L$1, products!$A$1:$G$1, 0))</f>
        <v>7.169999999999999</v>
      </c>
      <c r="M627" s="8">
        <f t="shared" si="9"/>
        <v>35.849999999999994</v>
      </c>
      <c r="N627" t="str" cm="1">
        <f t="array" ref="N627">_xlfn.IFS(I627="Rob", "Robusta", I627="Exc", "Excelsa", I627="Ara", "Arabica", I627="Lib", "Liberica")</f>
        <v>Robusta</v>
      </c>
      <c r="O627" t="str" cm="1">
        <f t="array" ref="O627">_xlfn.IFS(J627="M", "Medium", J627="L", "Light", J627="D", "Dark")</f>
        <v>Light</v>
      </c>
    </row>
    <row r="628" spans="1:15" x14ac:dyDescent="0.3">
      <c r="A628" s="2" t="s">
        <v>4023</v>
      </c>
      <c r="B628" s="5">
        <v>43526</v>
      </c>
      <c r="C628" s="2" t="s">
        <v>4024</v>
      </c>
      <c r="D628" t="s">
        <v>6175</v>
      </c>
      <c r="E628" s="2">
        <v>3</v>
      </c>
      <c r="F628" s="2" t="str">
        <f>_xlfn.XLOOKUP(C628, customers!$A:$A, customers!$B:$B, 0)</f>
        <v>Wallis Bernth</v>
      </c>
      <c r="G628" s="2" t="str">
        <f>IF(_xlfn.XLOOKUP(C628, customers!$A:$A, customers!$C:$C, "")="", "", _xlfn.XLOOKUP(C628, customers!$A:$A, customers!$C:$C, ""))</f>
        <v>wbernthhe@miitbeian.gov.cn</v>
      </c>
      <c r="H628" s="2" t="str">
        <f>_xlfn.XLOOKUP(C628, customers!$A:$A, customers!$G:$G, 0)</f>
        <v>United States</v>
      </c>
      <c r="I628" t="str">
        <f>INDEX(products!$A:$G, MATCH(ORDERS!$D628, products!$A:$A, 0), MATCH(ORDERS!I$1, products!$A$1:$G$1, 0))</f>
        <v>Ara</v>
      </c>
      <c r="J628" t="str">
        <f>INDEX(products!$A:$G, MATCH(ORDERS!$D628, products!$A:$A, 0), MATCH(ORDERS!J$1, products!$A$1:$G$1, 0))</f>
        <v>M</v>
      </c>
      <c r="K628" s="6">
        <f>INDEX(products!$A:$G, MATCH(ORDERS!$D628, products!$A:$A, 0), MATCH(ORDERS!K$1, products!$A$1:$G$1, 0))</f>
        <v>2.5</v>
      </c>
      <c r="L628" s="8">
        <f>INDEX(products!$A:$G, MATCH(ORDERS!$D628, products!$A:$A, 0), MATCH(ORDERS!L$1, products!$A$1:$G$1, 0))</f>
        <v>25.874999999999996</v>
      </c>
      <c r="M628" s="8">
        <f t="shared" si="9"/>
        <v>77.624999999999986</v>
      </c>
      <c r="N628" t="str" cm="1">
        <f t="array" ref="N628">_xlfn.IFS(I628="Rob", "Robusta", I628="Exc", "Excelsa", I628="Ara", "Arabica", I628="Lib", "Liberica")</f>
        <v>Arabica</v>
      </c>
      <c r="O628" t="str" cm="1">
        <f t="array" ref="O628">_xlfn.IFS(J628="M", "Medium", J628="L", "Light", J628="D", "Dark")</f>
        <v>Medium</v>
      </c>
    </row>
    <row r="629" spans="1:15" x14ac:dyDescent="0.3">
      <c r="A629" s="2" t="s">
        <v>4029</v>
      </c>
      <c r="B629" s="5">
        <v>44682</v>
      </c>
      <c r="C629" s="2" t="s">
        <v>4030</v>
      </c>
      <c r="D629" t="s">
        <v>6166</v>
      </c>
      <c r="E629" s="2">
        <v>2</v>
      </c>
      <c r="F629" s="2" t="str">
        <f>_xlfn.XLOOKUP(C629, customers!$A:$A, customers!$B:$B, 0)</f>
        <v>Byron Acarson</v>
      </c>
      <c r="G629" s="2" t="str">
        <f>IF(_xlfn.XLOOKUP(C629, customers!$A:$A, customers!$C:$C, "")="", "", _xlfn.XLOOKUP(C629, customers!$A:$A, customers!$C:$C, ""))</f>
        <v>bacarsonhf@cnn.com</v>
      </c>
      <c r="H629" s="2" t="str">
        <f>_xlfn.XLOOKUP(C629, customers!$A:$A, customers!$G:$G, 0)</f>
        <v>United States</v>
      </c>
      <c r="I629" t="str">
        <f>INDEX(products!$A:$G, MATCH(ORDERS!$D629, products!$A:$A, 0), MATCH(ORDERS!I$1, products!$A$1:$G$1, 0))</f>
        <v>Exc</v>
      </c>
      <c r="J629" t="str">
        <f>INDEX(products!$A:$G, MATCH(ORDERS!$D629, products!$A:$A, 0), MATCH(ORDERS!J$1, products!$A$1:$G$1, 0))</f>
        <v>M</v>
      </c>
      <c r="K629" s="6">
        <f>INDEX(products!$A:$G, MATCH(ORDERS!$D629, products!$A:$A, 0), MATCH(ORDERS!K$1, products!$A$1:$G$1, 0))</f>
        <v>2.5</v>
      </c>
      <c r="L629" s="8">
        <f>INDEX(products!$A:$G, MATCH(ORDERS!$D629, products!$A:$A, 0), MATCH(ORDERS!L$1, products!$A$1:$G$1, 0))</f>
        <v>31.624999999999996</v>
      </c>
      <c r="M629" s="8">
        <f t="shared" si="9"/>
        <v>63.249999999999993</v>
      </c>
      <c r="N629" t="str" cm="1">
        <f t="array" ref="N629">_xlfn.IFS(I629="Rob", "Robusta", I629="Exc", "Excelsa", I629="Ara", "Arabica", I629="Lib", "Liberica")</f>
        <v>Excelsa</v>
      </c>
      <c r="O629" t="str" cm="1">
        <f t="array" ref="O629">_xlfn.IFS(J629="M", "Medium", J629="L", "Light", J629="D", "Dark")</f>
        <v>Medium</v>
      </c>
    </row>
    <row r="630" spans="1:15" x14ac:dyDescent="0.3">
      <c r="A630" s="2" t="s">
        <v>4035</v>
      </c>
      <c r="B630" s="5">
        <v>44680</v>
      </c>
      <c r="C630" s="2" t="s">
        <v>4036</v>
      </c>
      <c r="D630" t="s">
        <v>6184</v>
      </c>
      <c r="E630" s="2">
        <v>6</v>
      </c>
      <c r="F630" s="2" t="str">
        <f>_xlfn.XLOOKUP(C630, customers!$A:$A, customers!$B:$B, 0)</f>
        <v>Faunie Brigham</v>
      </c>
      <c r="G630" s="2" t="str">
        <f>IF(_xlfn.XLOOKUP(C630, customers!$A:$A, customers!$C:$C, "")="", "", _xlfn.XLOOKUP(C630, customers!$A:$A, customers!$C:$C, ""))</f>
        <v>fbrighamhg@blog.com</v>
      </c>
      <c r="H630" s="2" t="str">
        <f>_xlfn.XLOOKUP(C630, customers!$A:$A, customers!$G:$G, 0)</f>
        <v>Ireland</v>
      </c>
      <c r="I630" t="str">
        <f>INDEX(products!$A:$G, MATCH(ORDERS!$D630, products!$A:$A, 0), MATCH(ORDERS!I$1, products!$A$1:$G$1, 0))</f>
        <v>Exc</v>
      </c>
      <c r="J630" t="str">
        <f>INDEX(products!$A:$G, MATCH(ORDERS!$D630, products!$A:$A, 0), MATCH(ORDERS!J$1, products!$A$1:$G$1, 0))</f>
        <v>L</v>
      </c>
      <c r="K630" s="6">
        <f>INDEX(products!$A:$G, MATCH(ORDERS!$D630, products!$A:$A, 0), MATCH(ORDERS!K$1, products!$A$1:$G$1, 0))</f>
        <v>0.2</v>
      </c>
      <c r="L630" s="8">
        <f>INDEX(products!$A:$G, MATCH(ORDERS!$D630, products!$A:$A, 0), MATCH(ORDERS!L$1, products!$A$1:$G$1, 0))</f>
        <v>4.4550000000000001</v>
      </c>
      <c r="M630" s="8">
        <f t="shared" si="9"/>
        <v>26.73</v>
      </c>
      <c r="N630" t="str" cm="1">
        <f t="array" ref="N630">_xlfn.IFS(I630="Rob", "Robusta", I630="Exc", "Excelsa", I630="Ara", "Arabica", I630="Lib", "Liberica")</f>
        <v>Excelsa</v>
      </c>
      <c r="O630" t="str" cm="1">
        <f t="array" ref="O630">_xlfn.IFS(J630="M", "Medium", J630="L", "Light", J630="D", "Dark")</f>
        <v>Light</v>
      </c>
    </row>
    <row r="631" spans="1:15" x14ac:dyDescent="0.3">
      <c r="A631" s="2" t="s">
        <v>4035</v>
      </c>
      <c r="B631" s="5">
        <v>44680</v>
      </c>
      <c r="C631" s="2" t="s">
        <v>4036</v>
      </c>
      <c r="D631" t="s">
        <v>6169</v>
      </c>
      <c r="E631" s="2">
        <v>4</v>
      </c>
      <c r="F631" s="2" t="str">
        <f>_xlfn.XLOOKUP(C631, customers!$A:$A, customers!$B:$B, 0)</f>
        <v>Faunie Brigham</v>
      </c>
      <c r="G631" s="2" t="str">
        <f>IF(_xlfn.XLOOKUP(C631, customers!$A:$A, customers!$C:$C, "")="", "", _xlfn.XLOOKUP(C631, customers!$A:$A, customers!$C:$C, ""))</f>
        <v>fbrighamhg@blog.com</v>
      </c>
      <c r="H631" s="2" t="str">
        <f>_xlfn.XLOOKUP(C631, customers!$A:$A, customers!$G:$G, 0)</f>
        <v>Ireland</v>
      </c>
      <c r="I631" t="str">
        <f>INDEX(products!$A:$G, MATCH(ORDERS!$D631, products!$A:$A, 0), MATCH(ORDERS!I$1, products!$A$1:$G$1, 0))</f>
        <v>Lib</v>
      </c>
      <c r="J631" t="str">
        <f>INDEX(products!$A:$G, MATCH(ORDERS!$D631, products!$A:$A, 0), MATCH(ORDERS!J$1, products!$A$1:$G$1, 0))</f>
        <v>D</v>
      </c>
      <c r="K631" s="6">
        <f>INDEX(products!$A:$G, MATCH(ORDERS!$D631, products!$A:$A, 0), MATCH(ORDERS!K$1, products!$A$1:$G$1, 0))</f>
        <v>0.5</v>
      </c>
      <c r="L631" s="8">
        <f>INDEX(products!$A:$G, MATCH(ORDERS!$D631, products!$A:$A, 0), MATCH(ORDERS!L$1, products!$A$1:$G$1, 0))</f>
        <v>7.77</v>
      </c>
      <c r="M631" s="8">
        <f t="shared" si="9"/>
        <v>31.08</v>
      </c>
      <c r="N631" t="str" cm="1">
        <f t="array" ref="N631">_xlfn.IFS(I631="Rob", "Robusta", I631="Exc", "Excelsa", I631="Ara", "Arabica", I631="Lib", "Liberica")</f>
        <v>Liberica</v>
      </c>
      <c r="O631" t="str" cm="1">
        <f t="array" ref="O631">_xlfn.IFS(J631="M", "Medium", J631="L", "Light", J631="D", "Dark")</f>
        <v>Dark</v>
      </c>
    </row>
    <row r="632" spans="1:15" x14ac:dyDescent="0.3">
      <c r="A632" s="2" t="s">
        <v>4035</v>
      </c>
      <c r="B632" s="5">
        <v>44680</v>
      </c>
      <c r="C632" s="2" t="s">
        <v>4036</v>
      </c>
      <c r="D632" t="s">
        <v>6154</v>
      </c>
      <c r="E632" s="2">
        <v>1</v>
      </c>
      <c r="F632" s="2" t="str">
        <f>_xlfn.XLOOKUP(C632, customers!$A:$A, customers!$B:$B, 0)</f>
        <v>Faunie Brigham</v>
      </c>
      <c r="G632" s="2" t="str">
        <f>IF(_xlfn.XLOOKUP(C632, customers!$A:$A, customers!$C:$C, "")="", "", _xlfn.XLOOKUP(C632, customers!$A:$A, customers!$C:$C, ""))</f>
        <v>fbrighamhg@blog.com</v>
      </c>
      <c r="H632" s="2" t="str">
        <f>_xlfn.XLOOKUP(C632, customers!$A:$A, customers!$G:$G, 0)</f>
        <v>Ireland</v>
      </c>
      <c r="I632" t="str">
        <f>INDEX(products!$A:$G, MATCH(ORDERS!$D632, products!$A:$A, 0), MATCH(ORDERS!I$1, products!$A$1:$G$1, 0))</f>
        <v>Ara</v>
      </c>
      <c r="J632" t="str">
        <f>INDEX(products!$A:$G, MATCH(ORDERS!$D632, products!$A:$A, 0), MATCH(ORDERS!J$1, products!$A$1:$G$1, 0))</f>
        <v>D</v>
      </c>
      <c r="K632" s="6">
        <f>INDEX(products!$A:$G, MATCH(ORDERS!$D632, products!$A:$A, 0), MATCH(ORDERS!K$1, products!$A$1:$G$1, 0))</f>
        <v>0.2</v>
      </c>
      <c r="L632" s="8">
        <f>INDEX(products!$A:$G, MATCH(ORDERS!$D632, products!$A:$A, 0), MATCH(ORDERS!L$1, products!$A$1:$G$1, 0))</f>
        <v>2.9849999999999999</v>
      </c>
      <c r="M632" s="8">
        <f t="shared" si="9"/>
        <v>2.9849999999999999</v>
      </c>
      <c r="N632" t="str" cm="1">
        <f t="array" ref="N632">_xlfn.IFS(I632="Rob", "Robusta", I632="Exc", "Excelsa", I632="Ara", "Arabica", I632="Lib", "Liberica")</f>
        <v>Arabica</v>
      </c>
      <c r="O632" t="str" cm="1">
        <f t="array" ref="O632">_xlfn.IFS(J632="M", "Medium", J632="L", "Light", J632="D", "Dark")</f>
        <v>Dark</v>
      </c>
    </row>
    <row r="633" spans="1:15" x14ac:dyDescent="0.3">
      <c r="A633" s="2" t="s">
        <v>4035</v>
      </c>
      <c r="B633" s="5">
        <v>44680</v>
      </c>
      <c r="C633" s="2" t="s">
        <v>4036</v>
      </c>
      <c r="D633" t="s">
        <v>6149</v>
      </c>
      <c r="E633" s="2">
        <v>5</v>
      </c>
      <c r="F633" s="2" t="str">
        <f>_xlfn.XLOOKUP(C633, customers!$A:$A, customers!$B:$B, 0)</f>
        <v>Faunie Brigham</v>
      </c>
      <c r="G633" s="2" t="str">
        <f>IF(_xlfn.XLOOKUP(C633, customers!$A:$A, customers!$C:$C, "")="", "", _xlfn.XLOOKUP(C633, customers!$A:$A, customers!$C:$C, ""))</f>
        <v>fbrighamhg@blog.com</v>
      </c>
      <c r="H633" s="2" t="str">
        <f>_xlfn.XLOOKUP(C633, customers!$A:$A, customers!$G:$G, 0)</f>
        <v>Ireland</v>
      </c>
      <c r="I633" t="str">
        <f>INDEX(products!$A:$G, MATCH(ORDERS!$D633, products!$A:$A, 0), MATCH(ORDERS!I$1, products!$A$1:$G$1, 0))</f>
        <v>Rob</v>
      </c>
      <c r="J633" t="str">
        <f>INDEX(products!$A:$G, MATCH(ORDERS!$D633, products!$A:$A, 0), MATCH(ORDERS!J$1, products!$A$1:$G$1, 0))</f>
        <v>D</v>
      </c>
      <c r="K633" s="6">
        <f>INDEX(products!$A:$G, MATCH(ORDERS!$D633, products!$A:$A, 0), MATCH(ORDERS!K$1, products!$A$1:$G$1, 0))</f>
        <v>2.5</v>
      </c>
      <c r="L633" s="8">
        <f>INDEX(products!$A:$G, MATCH(ORDERS!$D633, products!$A:$A, 0), MATCH(ORDERS!L$1, products!$A$1:$G$1, 0))</f>
        <v>20.584999999999997</v>
      </c>
      <c r="M633" s="8">
        <f t="shared" si="9"/>
        <v>102.92499999999998</v>
      </c>
      <c r="N633" t="str" cm="1">
        <f t="array" ref="N633">_xlfn.IFS(I633="Rob", "Robusta", I633="Exc", "Excelsa", I633="Ara", "Arabica", I633="Lib", "Liberica")</f>
        <v>Robusta</v>
      </c>
      <c r="O633" t="str" cm="1">
        <f t="array" ref="O633">_xlfn.IFS(J633="M", "Medium", J633="L", "Light", J633="D", "Dark")</f>
        <v>Dark</v>
      </c>
    </row>
    <row r="634" spans="1:15" x14ac:dyDescent="0.3">
      <c r="A634" s="2" t="s">
        <v>4056</v>
      </c>
      <c r="B634" s="5">
        <v>44049</v>
      </c>
      <c r="C634" s="2" t="s">
        <v>4057</v>
      </c>
      <c r="D634" t="s">
        <v>6176</v>
      </c>
      <c r="E634" s="2">
        <v>4</v>
      </c>
      <c r="F634" s="2" t="str">
        <f>_xlfn.XLOOKUP(C634, customers!$A:$A, customers!$B:$B, 0)</f>
        <v>Marjorie Yoxen</v>
      </c>
      <c r="G634" s="2" t="str">
        <f>IF(_xlfn.XLOOKUP(C634, customers!$A:$A, customers!$C:$C, "")="", "", _xlfn.XLOOKUP(C634, customers!$A:$A, customers!$C:$C, ""))</f>
        <v>myoxenhk@google.com</v>
      </c>
      <c r="H634" s="2" t="str">
        <f>_xlfn.XLOOKUP(C634, customers!$A:$A, customers!$G:$G, 0)</f>
        <v>United States</v>
      </c>
      <c r="I634" t="str">
        <f>INDEX(products!$A:$G, MATCH(ORDERS!$D634, products!$A:$A, 0), MATCH(ORDERS!I$1, products!$A$1:$G$1, 0))</f>
        <v>Exc</v>
      </c>
      <c r="J634" t="str">
        <f>INDEX(products!$A:$G, MATCH(ORDERS!$D634, products!$A:$A, 0), MATCH(ORDERS!J$1, products!$A$1:$G$1, 0))</f>
        <v>L</v>
      </c>
      <c r="K634" s="6">
        <f>INDEX(products!$A:$G, MATCH(ORDERS!$D634, products!$A:$A, 0), MATCH(ORDERS!K$1, products!$A$1:$G$1, 0))</f>
        <v>0.5</v>
      </c>
      <c r="L634" s="8">
        <f>INDEX(products!$A:$G, MATCH(ORDERS!$D634, products!$A:$A, 0), MATCH(ORDERS!L$1, products!$A$1:$G$1, 0))</f>
        <v>8.91</v>
      </c>
      <c r="M634" s="8">
        <f t="shared" si="9"/>
        <v>35.64</v>
      </c>
      <c r="N634" t="str" cm="1">
        <f t="array" ref="N634">_xlfn.IFS(I634="Rob", "Robusta", I634="Exc", "Excelsa", I634="Ara", "Arabica", I634="Lib", "Liberica")</f>
        <v>Excelsa</v>
      </c>
      <c r="O634" t="str" cm="1">
        <f t="array" ref="O634">_xlfn.IFS(J634="M", "Medium", J634="L", "Light", J634="D", "Dark")</f>
        <v>Light</v>
      </c>
    </row>
    <row r="635" spans="1:15" x14ac:dyDescent="0.3">
      <c r="A635" s="2" t="s">
        <v>4062</v>
      </c>
      <c r="B635" s="5">
        <v>43820</v>
      </c>
      <c r="C635" s="2" t="s">
        <v>4063</v>
      </c>
      <c r="D635" t="s">
        <v>6179</v>
      </c>
      <c r="E635" s="2">
        <v>4</v>
      </c>
      <c r="F635" s="2" t="str">
        <f>_xlfn.XLOOKUP(C635, customers!$A:$A, customers!$B:$B, 0)</f>
        <v>Gaspar McGavin</v>
      </c>
      <c r="G635" s="2" t="str">
        <f>IF(_xlfn.XLOOKUP(C635, customers!$A:$A, customers!$C:$C, "")="", "", _xlfn.XLOOKUP(C635, customers!$A:$A, customers!$C:$C, ""))</f>
        <v>gmcgavinhl@histats.com</v>
      </c>
      <c r="H635" s="2" t="str">
        <f>_xlfn.XLOOKUP(C635, customers!$A:$A, customers!$G:$G, 0)</f>
        <v>United States</v>
      </c>
      <c r="I635" t="str">
        <f>INDEX(products!$A:$G, MATCH(ORDERS!$D635, products!$A:$A, 0), MATCH(ORDERS!I$1, products!$A$1:$G$1, 0))</f>
        <v>Rob</v>
      </c>
      <c r="J635" t="str">
        <f>INDEX(products!$A:$G, MATCH(ORDERS!$D635, products!$A:$A, 0), MATCH(ORDERS!J$1, products!$A$1:$G$1, 0))</f>
        <v>L</v>
      </c>
      <c r="K635" s="6">
        <f>INDEX(products!$A:$G, MATCH(ORDERS!$D635, products!$A:$A, 0), MATCH(ORDERS!K$1, products!$A$1:$G$1, 0))</f>
        <v>1</v>
      </c>
      <c r="L635" s="8">
        <f>INDEX(products!$A:$G, MATCH(ORDERS!$D635, products!$A:$A, 0), MATCH(ORDERS!L$1, products!$A$1:$G$1, 0))</f>
        <v>11.95</v>
      </c>
      <c r="M635" s="8">
        <f t="shared" si="9"/>
        <v>47.8</v>
      </c>
      <c r="N635" t="str" cm="1">
        <f t="array" ref="N635">_xlfn.IFS(I635="Rob", "Robusta", I635="Exc", "Excelsa", I635="Ara", "Arabica", I635="Lib", "Liberica")</f>
        <v>Robusta</v>
      </c>
      <c r="O635" t="str" cm="1">
        <f t="array" ref="O635">_xlfn.IFS(J635="M", "Medium", J635="L", "Light", J635="D", "Dark")</f>
        <v>Light</v>
      </c>
    </row>
    <row r="636" spans="1:15" x14ac:dyDescent="0.3">
      <c r="A636" s="2" t="s">
        <v>4068</v>
      </c>
      <c r="B636" s="5">
        <v>43940</v>
      </c>
      <c r="C636" s="2" t="s">
        <v>4069</v>
      </c>
      <c r="D636" t="s">
        <v>6162</v>
      </c>
      <c r="E636" s="2">
        <v>3</v>
      </c>
      <c r="F636" s="2" t="str">
        <f>_xlfn.XLOOKUP(C636, customers!$A:$A, customers!$B:$B, 0)</f>
        <v>Lindy Uttermare</v>
      </c>
      <c r="G636" s="2" t="str">
        <f>IF(_xlfn.XLOOKUP(C636, customers!$A:$A, customers!$C:$C, "")="", "", _xlfn.XLOOKUP(C636, customers!$A:$A, customers!$C:$C, ""))</f>
        <v>luttermarehm@engadget.com</v>
      </c>
      <c r="H636" s="2" t="str">
        <f>_xlfn.XLOOKUP(C636, customers!$A:$A, customers!$G:$G, 0)</f>
        <v>United States</v>
      </c>
      <c r="I636" t="str">
        <f>INDEX(products!$A:$G, MATCH(ORDERS!$D636, products!$A:$A, 0), MATCH(ORDERS!I$1, products!$A$1:$G$1, 0))</f>
        <v>Lib</v>
      </c>
      <c r="J636" t="str">
        <f>INDEX(products!$A:$G, MATCH(ORDERS!$D636, products!$A:$A, 0), MATCH(ORDERS!J$1, products!$A$1:$G$1, 0))</f>
        <v>M</v>
      </c>
      <c r="K636" s="6">
        <f>INDEX(products!$A:$G, MATCH(ORDERS!$D636, products!$A:$A, 0), MATCH(ORDERS!K$1, products!$A$1:$G$1, 0))</f>
        <v>1</v>
      </c>
      <c r="L636" s="8">
        <f>INDEX(products!$A:$G, MATCH(ORDERS!$D636, products!$A:$A, 0), MATCH(ORDERS!L$1, products!$A$1:$G$1, 0))</f>
        <v>14.55</v>
      </c>
      <c r="M636" s="8">
        <f t="shared" si="9"/>
        <v>43.650000000000006</v>
      </c>
      <c r="N636" t="str" cm="1">
        <f t="array" ref="N636">_xlfn.IFS(I636="Rob", "Robusta", I636="Exc", "Excelsa", I636="Ara", "Arabica", I636="Lib", "Liberica")</f>
        <v>Liberica</v>
      </c>
      <c r="O636" t="str" cm="1">
        <f t="array" ref="O636">_xlfn.IFS(J636="M", "Medium", J636="L", "Light", J636="D", "Dark")</f>
        <v>Medium</v>
      </c>
    </row>
    <row r="637" spans="1:15" x14ac:dyDescent="0.3">
      <c r="A637" s="2" t="s">
        <v>4074</v>
      </c>
      <c r="B637" s="5">
        <v>44578</v>
      </c>
      <c r="C637" s="2" t="s">
        <v>4075</v>
      </c>
      <c r="D637" t="s">
        <v>6176</v>
      </c>
      <c r="E637" s="2">
        <v>4</v>
      </c>
      <c r="F637" s="2" t="str">
        <f>_xlfn.XLOOKUP(C637, customers!$A:$A, customers!$B:$B, 0)</f>
        <v>Eal D'Ambrogio</v>
      </c>
      <c r="G637" s="2" t="str">
        <f>IF(_xlfn.XLOOKUP(C637, customers!$A:$A, customers!$C:$C, "")="", "", _xlfn.XLOOKUP(C637, customers!$A:$A, customers!$C:$C, ""))</f>
        <v>edambrogiohn@techcrunch.com</v>
      </c>
      <c r="H637" s="2" t="str">
        <f>_xlfn.XLOOKUP(C637, customers!$A:$A, customers!$G:$G, 0)</f>
        <v>United States</v>
      </c>
      <c r="I637" t="str">
        <f>INDEX(products!$A:$G, MATCH(ORDERS!$D637, products!$A:$A, 0), MATCH(ORDERS!I$1, products!$A$1:$G$1, 0))</f>
        <v>Exc</v>
      </c>
      <c r="J637" t="str">
        <f>INDEX(products!$A:$G, MATCH(ORDERS!$D637, products!$A:$A, 0), MATCH(ORDERS!J$1, products!$A$1:$G$1, 0))</f>
        <v>L</v>
      </c>
      <c r="K637" s="6">
        <f>INDEX(products!$A:$G, MATCH(ORDERS!$D637, products!$A:$A, 0), MATCH(ORDERS!K$1, products!$A$1:$G$1, 0))</f>
        <v>0.5</v>
      </c>
      <c r="L637" s="8">
        <f>INDEX(products!$A:$G, MATCH(ORDERS!$D637, products!$A:$A, 0), MATCH(ORDERS!L$1, products!$A$1:$G$1, 0))</f>
        <v>8.91</v>
      </c>
      <c r="M637" s="8">
        <f t="shared" si="9"/>
        <v>35.64</v>
      </c>
      <c r="N637" t="str" cm="1">
        <f t="array" ref="N637">_xlfn.IFS(I637="Rob", "Robusta", I637="Exc", "Excelsa", I637="Ara", "Arabica", I637="Lib", "Liberica")</f>
        <v>Excelsa</v>
      </c>
      <c r="O637" t="str" cm="1">
        <f t="array" ref="O637">_xlfn.IFS(J637="M", "Medium", J637="L", "Light", J637="D", "Dark")</f>
        <v>Light</v>
      </c>
    </row>
    <row r="638" spans="1:15" x14ac:dyDescent="0.3">
      <c r="A638" s="2" t="s">
        <v>4080</v>
      </c>
      <c r="B638" s="5">
        <v>43487</v>
      </c>
      <c r="C638" s="2" t="s">
        <v>4081</v>
      </c>
      <c r="D638" t="s">
        <v>6170</v>
      </c>
      <c r="E638" s="2">
        <v>6</v>
      </c>
      <c r="F638" s="2" t="str">
        <f>_xlfn.XLOOKUP(C638, customers!$A:$A, customers!$B:$B, 0)</f>
        <v>Carolee Winchcombe</v>
      </c>
      <c r="G638" s="2" t="str">
        <f>IF(_xlfn.XLOOKUP(C638, customers!$A:$A, customers!$C:$C, "")="", "", _xlfn.XLOOKUP(C638, customers!$A:$A, customers!$C:$C, ""))</f>
        <v>cwinchcombeho@jiathis.com</v>
      </c>
      <c r="H638" s="2" t="str">
        <f>_xlfn.XLOOKUP(C638, customers!$A:$A, customers!$G:$G, 0)</f>
        <v>United States</v>
      </c>
      <c r="I638" t="str">
        <f>INDEX(products!$A:$G, MATCH(ORDERS!$D638, products!$A:$A, 0), MATCH(ORDERS!I$1, products!$A$1:$G$1, 0))</f>
        <v>Lib</v>
      </c>
      <c r="J638" t="str">
        <f>INDEX(products!$A:$G, MATCH(ORDERS!$D638, products!$A:$A, 0), MATCH(ORDERS!J$1, products!$A$1:$G$1, 0))</f>
        <v>L</v>
      </c>
      <c r="K638" s="6">
        <f>INDEX(products!$A:$G, MATCH(ORDERS!$D638, products!$A:$A, 0), MATCH(ORDERS!K$1, products!$A$1:$G$1, 0))</f>
        <v>1</v>
      </c>
      <c r="L638" s="8">
        <f>INDEX(products!$A:$G, MATCH(ORDERS!$D638, products!$A:$A, 0), MATCH(ORDERS!L$1, products!$A$1:$G$1, 0))</f>
        <v>15.85</v>
      </c>
      <c r="M638" s="8">
        <f t="shared" si="9"/>
        <v>95.1</v>
      </c>
      <c r="N638" t="str" cm="1">
        <f t="array" ref="N638">_xlfn.IFS(I638="Rob", "Robusta", I638="Exc", "Excelsa", I638="Ara", "Arabica", I638="Lib", "Liberica")</f>
        <v>Liberica</v>
      </c>
      <c r="O638" t="str" cm="1">
        <f t="array" ref="O638">_xlfn.IFS(J638="M", "Medium", J638="L", "Light", J638="D", "Dark")</f>
        <v>Light</v>
      </c>
    </row>
    <row r="639" spans="1:15" x14ac:dyDescent="0.3">
      <c r="A639" s="2" t="s">
        <v>4086</v>
      </c>
      <c r="B639" s="5">
        <v>43889</v>
      </c>
      <c r="C639" s="2" t="s">
        <v>4087</v>
      </c>
      <c r="D639" t="s">
        <v>6166</v>
      </c>
      <c r="E639" s="2">
        <v>1</v>
      </c>
      <c r="F639" s="2" t="str">
        <f>_xlfn.XLOOKUP(C639, customers!$A:$A, customers!$B:$B, 0)</f>
        <v>Benedikta Paumier</v>
      </c>
      <c r="G639" s="2" t="str">
        <f>IF(_xlfn.XLOOKUP(C639, customers!$A:$A, customers!$C:$C, "")="", "", _xlfn.XLOOKUP(C639, customers!$A:$A, customers!$C:$C, ""))</f>
        <v>bpaumierhp@umn.edu</v>
      </c>
      <c r="H639" s="2" t="str">
        <f>_xlfn.XLOOKUP(C639, customers!$A:$A, customers!$G:$G, 0)</f>
        <v>Ireland</v>
      </c>
      <c r="I639" t="str">
        <f>INDEX(products!$A:$G, MATCH(ORDERS!$D639, products!$A:$A, 0), MATCH(ORDERS!I$1, products!$A$1:$G$1, 0))</f>
        <v>Exc</v>
      </c>
      <c r="J639" t="str">
        <f>INDEX(products!$A:$G, MATCH(ORDERS!$D639, products!$A:$A, 0), MATCH(ORDERS!J$1, products!$A$1:$G$1, 0))</f>
        <v>M</v>
      </c>
      <c r="K639" s="6">
        <f>INDEX(products!$A:$G, MATCH(ORDERS!$D639, products!$A:$A, 0), MATCH(ORDERS!K$1, products!$A$1:$G$1, 0))</f>
        <v>2.5</v>
      </c>
      <c r="L639" s="8">
        <f>INDEX(products!$A:$G, MATCH(ORDERS!$D639, products!$A:$A, 0), MATCH(ORDERS!L$1, products!$A$1:$G$1, 0))</f>
        <v>31.624999999999996</v>
      </c>
      <c r="M639" s="8">
        <f t="shared" si="9"/>
        <v>31.624999999999996</v>
      </c>
      <c r="N639" t="str" cm="1">
        <f t="array" ref="N639">_xlfn.IFS(I639="Rob", "Robusta", I639="Exc", "Excelsa", I639="Ara", "Arabica", I639="Lib", "Liberica")</f>
        <v>Excelsa</v>
      </c>
      <c r="O639" t="str" cm="1">
        <f t="array" ref="O639">_xlfn.IFS(J639="M", "Medium", J639="L", "Light", J639="D", "Dark")</f>
        <v>Medium</v>
      </c>
    </row>
    <row r="640" spans="1:15" x14ac:dyDescent="0.3">
      <c r="A640" s="2" t="s">
        <v>4093</v>
      </c>
      <c r="B640" s="5">
        <v>43684</v>
      </c>
      <c r="C640" s="2" t="s">
        <v>4094</v>
      </c>
      <c r="D640" t="s">
        <v>6175</v>
      </c>
      <c r="E640" s="2">
        <v>3</v>
      </c>
      <c r="F640" s="2" t="str">
        <f>_xlfn.XLOOKUP(C640, customers!$A:$A, customers!$B:$B, 0)</f>
        <v>Neville Piatto</v>
      </c>
      <c r="G640" s="2" t="str">
        <f>IF(_xlfn.XLOOKUP(C640, customers!$A:$A, customers!$C:$C, "")="", "", _xlfn.XLOOKUP(C640, customers!$A:$A, customers!$C:$C, ""))</f>
        <v/>
      </c>
      <c r="H640" s="2" t="str">
        <f>_xlfn.XLOOKUP(C640, customers!$A:$A, customers!$G:$G, 0)</f>
        <v>Ireland</v>
      </c>
      <c r="I640" t="str">
        <f>INDEX(products!$A:$G, MATCH(ORDERS!$D640, products!$A:$A, 0), MATCH(ORDERS!I$1, products!$A$1:$G$1, 0))</f>
        <v>Ara</v>
      </c>
      <c r="J640" t="str">
        <f>INDEX(products!$A:$G, MATCH(ORDERS!$D640, products!$A:$A, 0), MATCH(ORDERS!J$1, products!$A$1:$G$1, 0))</f>
        <v>M</v>
      </c>
      <c r="K640" s="6">
        <f>INDEX(products!$A:$G, MATCH(ORDERS!$D640, products!$A:$A, 0), MATCH(ORDERS!K$1, products!$A$1:$G$1, 0))</f>
        <v>2.5</v>
      </c>
      <c r="L640" s="8">
        <f>INDEX(products!$A:$G, MATCH(ORDERS!$D640, products!$A:$A, 0), MATCH(ORDERS!L$1, products!$A$1:$G$1, 0))</f>
        <v>25.874999999999996</v>
      </c>
      <c r="M640" s="8">
        <f t="shared" si="9"/>
        <v>77.624999999999986</v>
      </c>
      <c r="N640" t="str" cm="1">
        <f t="array" ref="N640">_xlfn.IFS(I640="Rob", "Robusta", I640="Exc", "Excelsa", I640="Ara", "Arabica", I640="Lib", "Liberica")</f>
        <v>Arabica</v>
      </c>
      <c r="O640" t="str" cm="1">
        <f t="array" ref="O640">_xlfn.IFS(J640="M", "Medium", J640="L", "Light", J640="D", "Dark")</f>
        <v>Medium</v>
      </c>
    </row>
    <row r="641" spans="1:15" x14ac:dyDescent="0.3">
      <c r="A641" s="2" t="s">
        <v>4098</v>
      </c>
      <c r="B641" s="5">
        <v>44331</v>
      </c>
      <c r="C641" s="2" t="s">
        <v>4099</v>
      </c>
      <c r="D641" t="s">
        <v>6150</v>
      </c>
      <c r="E641" s="2">
        <v>1</v>
      </c>
      <c r="F641" s="2" t="str">
        <f>_xlfn.XLOOKUP(C641, customers!$A:$A, customers!$B:$B, 0)</f>
        <v>Jeno Capey</v>
      </c>
      <c r="G641" s="2" t="str">
        <f>IF(_xlfn.XLOOKUP(C641, customers!$A:$A, customers!$C:$C, "")="", "", _xlfn.XLOOKUP(C641, customers!$A:$A, customers!$C:$C, ""))</f>
        <v>jcapeyhr@bravesites.com</v>
      </c>
      <c r="H641" s="2" t="str">
        <f>_xlfn.XLOOKUP(C641, customers!$A:$A, customers!$G:$G, 0)</f>
        <v>United States</v>
      </c>
      <c r="I641" t="str">
        <f>INDEX(products!$A:$G, MATCH(ORDERS!$D641, products!$A:$A, 0), MATCH(ORDERS!I$1, products!$A$1:$G$1, 0))</f>
        <v>Lib</v>
      </c>
      <c r="J641" t="str">
        <f>INDEX(products!$A:$G, MATCH(ORDERS!$D641, products!$A:$A, 0), MATCH(ORDERS!J$1, products!$A$1:$G$1, 0))</f>
        <v>D</v>
      </c>
      <c r="K641" s="6">
        <f>INDEX(products!$A:$G, MATCH(ORDERS!$D641, products!$A:$A, 0), MATCH(ORDERS!K$1, products!$A$1:$G$1, 0))</f>
        <v>0.2</v>
      </c>
      <c r="L641" s="8">
        <f>INDEX(products!$A:$G, MATCH(ORDERS!$D641, products!$A:$A, 0), MATCH(ORDERS!L$1, products!$A$1:$G$1, 0))</f>
        <v>3.8849999999999998</v>
      </c>
      <c r="M641" s="8">
        <f t="shared" si="9"/>
        <v>3.8849999999999998</v>
      </c>
      <c r="N641" t="str" cm="1">
        <f t="array" ref="N641">_xlfn.IFS(I641="Rob", "Robusta", I641="Exc", "Excelsa", I641="Ara", "Arabica", I641="Lib", "Liberica")</f>
        <v>Liberica</v>
      </c>
      <c r="O641" t="str" cm="1">
        <f t="array" ref="O641">_xlfn.IFS(J641="M", "Medium", J641="L", "Light", J641="D", "Dark")</f>
        <v>Dark</v>
      </c>
    </row>
    <row r="642" spans="1:15" x14ac:dyDescent="0.3">
      <c r="A642" s="2" t="s">
        <v>4104</v>
      </c>
      <c r="B642" s="5">
        <v>44547</v>
      </c>
      <c r="C642" s="2" t="s">
        <v>4152</v>
      </c>
      <c r="D642" t="s">
        <v>6142</v>
      </c>
      <c r="E642" s="2">
        <v>5</v>
      </c>
      <c r="F642" s="2" t="str">
        <f>_xlfn.XLOOKUP(C642, customers!$A:$A, customers!$B:$B, 0)</f>
        <v>Tuckie Mathonnet</v>
      </c>
      <c r="G642" s="2" t="str">
        <f>IF(_xlfn.XLOOKUP(C642, customers!$A:$A, customers!$C:$C, "")="", "", _xlfn.XLOOKUP(C642, customers!$A:$A, customers!$C:$C, ""))</f>
        <v>tmathonneti0@google.co.jp</v>
      </c>
      <c r="H642" s="2" t="str">
        <f>_xlfn.XLOOKUP(C642, customers!$A:$A, customers!$G:$G, 0)</f>
        <v>United States</v>
      </c>
      <c r="I642" t="str">
        <f>INDEX(products!$A:$G, MATCH(ORDERS!$D642, products!$A:$A, 0), MATCH(ORDERS!I$1, products!$A$1:$G$1, 0))</f>
        <v>Rob</v>
      </c>
      <c r="J642" t="str">
        <f>INDEX(products!$A:$G, MATCH(ORDERS!$D642, products!$A:$A, 0), MATCH(ORDERS!J$1, products!$A$1:$G$1, 0))</f>
        <v>L</v>
      </c>
      <c r="K642" s="6">
        <f>INDEX(products!$A:$G, MATCH(ORDERS!$D642, products!$A:$A, 0), MATCH(ORDERS!K$1, products!$A$1:$G$1, 0))</f>
        <v>2.5</v>
      </c>
      <c r="L642" s="8">
        <f>INDEX(products!$A:$G, MATCH(ORDERS!$D642, products!$A:$A, 0), MATCH(ORDERS!L$1, products!$A$1:$G$1, 0))</f>
        <v>27.484999999999996</v>
      </c>
      <c r="M642" s="8">
        <f t="shared" si="9"/>
        <v>137.42499999999998</v>
      </c>
      <c r="N642" t="str" cm="1">
        <f t="array" ref="N642">_xlfn.IFS(I642="Rob", "Robusta", I642="Exc", "Excelsa", I642="Ara", "Arabica", I642="Lib", "Liberica")</f>
        <v>Robusta</v>
      </c>
      <c r="O642" t="str" cm="1">
        <f t="array" ref="O642">_xlfn.IFS(J642="M", "Medium", J642="L", "Light", J642="D", "Dark")</f>
        <v>Light</v>
      </c>
    </row>
    <row r="643" spans="1:15" x14ac:dyDescent="0.3">
      <c r="A643" s="2" t="s">
        <v>4109</v>
      </c>
      <c r="B643" s="5">
        <v>44448</v>
      </c>
      <c r="C643" s="2" t="s">
        <v>4110</v>
      </c>
      <c r="D643" t="s">
        <v>6179</v>
      </c>
      <c r="E643" s="2">
        <v>3</v>
      </c>
      <c r="F643" s="2" t="str">
        <f>_xlfn.XLOOKUP(C643, customers!$A:$A, customers!$B:$B, 0)</f>
        <v>Yardley Basill</v>
      </c>
      <c r="G643" s="2" t="str">
        <f>IF(_xlfn.XLOOKUP(C643, customers!$A:$A, customers!$C:$C, "")="", "", _xlfn.XLOOKUP(C643, customers!$A:$A, customers!$C:$C, ""))</f>
        <v>ybasillht@theguardian.com</v>
      </c>
      <c r="H643" s="2" t="str">
        <f>_xlfn.XLOOKUP(C643, customers!$A:$A, customers!$G:$G, 0)</f>
        <v>United States</v>
      </c>
      <c r="I643" t="str">
        <f>INDEX(products!$A:$G, MATCH(ORDERS!$D643, products!$A:$A, 0), MATCH(ORDERS!I$1, products!$A$1:$G$1, 0))</f>
        <v>Rob</v>
      </c>
      <c r="J643" t="str">
        <f>INDEX(products!$A:$G, MATCH(ORDERS!$D643, products!$A:$A, 0), MATCH(ORDERS!J$1, products!$A$1:$G$1, 0))</f>
        <v>L</v>
      </c>
      <c r="K643" s="6">
        <f>INDEX(products!$A:$G, MATCH(ORDERS!$D643, products!$A:$A, 0), MATCH(ORDERS!K$1, products!$A$1:$G$1, 0))</f>
        <v>1</v>
      </c>
      <c r="L643" s="8">
        <f>INDEX(products!$A:$G, MATCH(ORDERS!$D643, products!$A:$A, 0), MATCH(ORDERS!L$1, products!$A$1:$G$1, 0))</f>
        <v>11.95</v>
      </c>
      <c r="M643" s="8">
        <f t="shared" ref="M643:M706" si="10">L643*E643</f>
        <v>35.849999999999994</v>
      </c>
      <c r="N643" t="str" cm="1">
        <f t="array" ref="N643">_xlfn.IFS(I643="Rob", "Robusta", I643="Exc", "Excelsa", I643="Ara", "Arabica", I643="Lib", "Liberica")</f>
        <v>Robusta</v>
      </c>
      <c r="O643" t="str" cm="1">
        <f t="array" ref="O643">_xlfn.IFS(J643="M", "Medium", J643="L", "Light", J643="D", "Dark")</f>
        <v>Light</v>
      </c>
    </row>
    <row r="644" spans="1:15" x14ac:dyDescent="0.3">
      <c r="A644" s="2" t="s">
        <v>4115</v>
      </c>
      <c r="B644" s="5">
        <v>43880</v>
      </c>
      <c r="C644" s="2" t="s">
        <v>4116</v>
      </c>
      <c r="D644" t="s">
        <v>6156</v>
      </c>
      <c r="E644" s="2">
        <v>2</v>
      </c>
      <c r="F644" s="2" t="str">
        <f>_xlfn.XLOOKUP(C644, customers!$A:$A, customers!$B:$B, 0)</f>
        <v>Maggy Baistow</v>
      </c>
      <c r="G644" s="2" t="str">
        <f>IF(_xlfn.XLOOKUP(C644, customers!$A:$A, customers!$C:$C, "")="", "", _xlfn.XLOOKUP(C644, customers!$A:$A, customers!$C:$C, ""))</f>
        <v>mbaistowhu@i2i.jp</v>
      </c>
      <c r="H644" s="2" t="str">
        <f>_xlfn.XLOOKUP(C644, customers!$A:$A, customers!$G:$G, 0)</f>
        <v>United Kingdom</v>
      </c>
      <c r="I644" t="str">
        <f>INDEX(products!$A:$G, MATCH(ORDERS!$D644, products!$A:$A, 0), MATCH(ORDERS!I$1, products!$A$1:$G$1, 0))</f>
        <v>Exc</v>
      </c>
      <c r="J644" t="str">
        <f>INDEX(products!$A:$G, MATCH(ORDERS!$D644, products!$A:$A, 0), MATCH(ORDERS!J$1, products!$A$1:$G$1, 0))</f>
        <v>M</v>
      </c>
      <c r="K644" s="6">
        <f>INDEX(products!$A:$G, MATCH(ORDERS!$D644, products!$A:$A, 0), MATCH(ORDERS!K$1, products!$A$1:$G$1, 0))</f>
        <v>0.2</v>
      </c>
      <c r="L644" s="8">
        <f>INDEX(products!$A:$G, MATCH(ORDERS!$D644, products!$A:$A, 0), MATCH(ORDERS!L$1, products!$A$1:$G$1, 0))</f>
        <v>4.125</v>
      </c>
      <c r="M644" s="8">
        <f t="shared" si="10"/>
        <v>8.25</v>
      </c>
      <c r="N644" t="str" cm="1">
        <f t="array" ref="N644">_xlfn.IFS(I644="Rob", "Robusta", I644="Exc", "Excelsa", I644="Ara", "Arabica", I644="Lib", "Liberica")</f>
        <v>Excelsa</v>
      </c>
      <c r="O644" t="str" cm="1">
        <f t="array" ref="O644">_xlfn.IFS(J644="M", "Medium", J644="L", "Light", J644="D", "Dark")</f>
        <v>Medium</v>
      </c>
    </row>
    <row r="645" spans="1:15" x14ac:dyDescent="0.3">
      <c r="A645" s="2" t="s">
        <v>4123</v>
      </c>
      <c r="B645" s="5">
        <v>44011</v>
      </c>
      <c r="C645" s="2" t="s">
        <v>4124</v>
      </c>
      <c r="D645" t="s">
        <v>6148</v>
      </c>
      <c r="E645" s="2">
        <v>3</v>
      </c>
      <c r="F645" s="2" t="str">
        <f>_xlfn.XLOOKUP(C645, customers!$A:$A, customers!$B:$B, 0)</f>
        <v>Courtney Pallant</v>
      </c>
      <c r="G645" s="2" t="str">
        <f>IF(_xlfn.XLOOKUP(C645, customers!$A:$A, customers!$C:$C, "")="", "", _xlfn.XLOOKUP(C645, customers!$A:$A, customers!$C:$C, ""))</f>
        <v>cpallanthv@typepad.com</v>
      </c>
      <c r="H645" s="2" t="str">
        <f>_xlfn.XLOOKUP(C645, customers!$A:$A, customers!$G:$G, 0)</f>
        <v>United States</v>
      </c>
      <c r="I645" t="str">
        <f>INDEX(products!$A:$G, MATCH(ORDERS!$D645, products!$A:$A, 0), MATCH(ORDERS!I$1, products!$A$1:$G$1, 0))</f>
        <v>Exc</v>
      </c>
      <c r="J645" t="str">
        <f>INDEX(products!$A:$G, MATCH(ORDERS!$D645, products!$A:$A, 0), MATCH(ORDERS!J$1, products!$A$1:$G$1, 0))</f>
        <v>L</v>
      </c>
      <c r="K645" s="6">
        <f>INDEX(products!$A:$G, MATCH(ORDERS!$D645, products!$A:$A, 0), MATCH(ORDERS!K$1, products!$A$1:$G$1, 0))</f>
        <v>2.5</v>
      </c>
      <c r="L645" s="8">
        <f>INDEX(products!$A:$G, MATCH(ORDERS!$D645, products!$A:$A, 0), MATCH(ORDERS!L$1, products!$A$1:$G$1, 0))</f>
        <v>34.154999999999994</v>
      </c>
      <c r="M645" s="8">
        <f t="shared" si="10"/>
        <v>102.46499999999997</v>
      </c>
      <c r="N645" t="str" cm="1">
        <f t="array" ref="N645">_xlfn.IFS(I645="Rob", "Robusta", I645="Exc", "Excelsa", I645="Ara", "Arabica", I645="Lib", "Liberica")</f>
        <v>Excelsa</v>
      </c>
      <c r="O645" t="str" cm="1">
        <f t="array" ref="O645">_xlfn.IFS(J645="M", "Medium", J645="L", "Light", J645="D", "Dark")</f>
        <v>Light</v>
      </c>
    </row>
    <row r="646" spans="1:15" x14ac:dyDescent="0.3">
      <c r="A646" s="2" t="s">
        <v>4128</v>
      </c>
      <c r="B646" s="5">
        <v>44694</v>
      </c>
      <c r="C646" s="2" t="s">
        <v>4129</v>
      </c>
      <c r="D646" t="s">
        <v>6149</v>
      </c>
      <c r="E646" s="2">
        <v>2</v>
      </c>
      <c r="F646" s="2" t="str">
        <f>_xlfn.XLOOKUP(C646, customers!$A:$A, customers!$B:$B, 0)</f>
        <v>Marne Mingey</v>
      </c>
      <c r="G646" s="2" t="str">
        <f>IF(_xlfn.XLOOKUP(C646, customers!$A:$A, customers!$C:$C, "")="", "", _xlfn.XLOOKUP(C646, customers!$A:$A, customers!$C:$C, ""))</f>
        <v/>
      </c>
      <c r="H646" s="2" t="str">
        <f>_xlfn.XLOOKUP(C646, customers!$A:$A, customers!$G:$G, 0)</f>
        <v>United States</v>
      </c>
      <c r="I646" t="str">
        <f>INDEX(products!$A:$G, MATCH(ORDERS!$D646, products!$A:$A, 0), MATCH(ORDERS!I$1, products!$A$1:$G$1, 0))</f>
        <v>Rob</v>
      </c>
      <c r="J646" t="str">
        <f>INDEX(products!$A:$G, MATCH(ORDERS!$D646, products!$A:$A, 0), MATCH(ORDERS!J$1, products!$A$1:$G$1, 0))</f>
        <v>D</v>
      </c>
      <c r="K646" s="6">
        <f>INDEX(products!$A:$G, MATCH(ORDERS!$D646, products!$A:$A, 0), MATCH(ORDERS!K$1, products!$A$1:$G$1, 0))</f>
        <v>2.5</v>
      </c>
      <c r="L646" s="8">
        <f>INDEX(products!$A:$G, MATCH(ORDERS!$D646, products!$A:$A, 0), MATCH(ORDERS!L$1, products!$A$1:$G$1, 0))</f>
        <v>20.584999999999997</v>
      </c>
      <c r="M646" s="8">
        <f t="shared" si="10"/>
        <v>41.169999999999995</v>
      </c>
      <c r="N646" t="str" cm="1">
        <f t="array" ref="N646">_xlfn.IFS(I646="Rob", "Robusta", I646="Exc", "Excelsa", I646="Ara", "Arabica", I646="Lib", "Liberica")</f>
        <v>Robusta</v>
      </c>
      <c r="O646" t="str" cm="1">
        <f t="array" ref="O646">_xlfn.IFS(J646="M", "Medium", J646="L", "Light", J646="D", "Dark")</f>
        <v>Dark</v>
      </c>
    </row>
    <row r="647" spans="1:15" x14ac:dyDescent="0.3">
      <c r="A647" s="2" t="s">
        <v>4133</v>
      </c>
      <c r="B647" s="5">
        <v>44106</v>
      </c>
      <c r="C647" s="2" t="s">
        <v>4134</v>
      </c>
      <c r="D647" t="s">
        <v>6168</v>
      </c>
      <c r="E647" s="2">
        <v>3</v>
      </c>
      <c r="F647" s="2" t="str">
        <f>_xlfn.XLOOKUP(C647, customers!$A:$A, customers!$B:$B, 0)</f>
        <v>Denny O' Ronan</v>
      </c>
      <c r="G647" s="2" t="str">
        <f>IF(_xlfn.XLOOKUP(C647, customers!$A:$A, customers!$C:$C, "")="", "", _xlfn.XLOOKUP(C647, customers!$A:$A, customers!$C:$C, ""))</f>
        <v>dohx@redcross.org</v>
      </c>
      <c r="H647" s="2" t="str">
        <f>_xlfn.XLOOKUP(C647, customers!$A:$A, customers!$G:$G, 0)</f>
        <v>United States</v>
      </c>
      <c r="I647" t="str">
        <f>INDEX(products!$A:$G, MATCH(ORDERS!$D647, products!$A:$A, 0), MATCH(ORDERS!I$1, products!$A$1:$G$1, 0))</f>
        <v>Ara</v>
      </c>
      <c r="J647" t="str">
        <f>INDEX(products!$A:$G, MATCH(ORDERS!$D647, products!$A:$A, 0), MATCH(ORDERS!J$1, products!$A$1:$G$1, 0))</f>
        <v>D</v>
      </c>
      <c r="K647" s="6">
        <f>INDEX(products!$A:$G, MATCH(ORDERS!$D647, products!$A:$A, 0), MATCH(ORDERS!K$1, products!$A$1:$G$1, 0))</f>
        <v>2.5</v>
      </c>
      <c r="L647" s="8">
        <f>INDEX(products!$A:$G, MATCH(ORDERS!$D647, products!$A:$A, 0), MATCH(ORDERS!L$1, products!$A$1:$G$1, 0))</f>
        <v>22.884999999999998</v>
      </c>
      <c r="M647" s="8">
        <f t="shared" si="10"/>
        <v>68.655000000000001</v>
      </c>
      <c r="N647" t="str" cm="1">
        <f t="array" ref="N647">_xlfn.IFS(I647="Rob", "Robusta", I647="Exc", "Excelsa", I647="Ara", "Arabica", I647="Lib", "Liberica")</f>
        <v>Arabica</v>
      </c>
      <c r="O647" t="str" cm="1">
        <f t="array" ref="O647">_xlfn.IFS(J647="M", "Medium", J647="L", "Light", J647="D", "Dark")</f>
        <v>Dark</v>
      </c>
    </row>
    <row r="648" spans="1:15" x14ac:dyDescent="0.3">
      <c r="A648" s="2" t="s">
        <v>4139</v>
      </c>
      <c r="B648" s="5">
        <v>44532</v>
      </c>
      <c r="C648" s="2" t="s">
        <v>4140</v>
      </c>
      <c r="D648" t="s">
        <v>6147</v>
      </c>
      <c r="E648" s="2">
        <v>1</v>
      </c>
      <c r="F648" s="2" t="str">
        <f>_xlfn.XLOOKUP(C648, customers!$A:$A, customers!$B:$B, 0)</f>
        <v>Dottie Rallin</v>
      </c>
      <c r="G648" s="2" t="str">
        <f>IF(_xlfn.XLOOKUP(C648, customers!$A:$A, customers!$C:$C, "")="", "", _xlfn.XLOOKUP(C648, customers!$A:$A, customers!$C:$C, ""))</f>
        <v>drallinhy@howstuffworks.com</v>
      </c>
      <c r="H648" s="2" t="str">
        <f>_xlfn.XLOOKUP(C648, customers!$A:$A, customers!$G:$G, 0)</f>
        <v>United States</v>
      </c>
      <c r="I648" t="str">
        <f>INDEX(products!$A:$G, MATCH(ORDERS!$D648, products!$A:$A, 0), MATCH(ORDERS!I$1, products!$A$1:$G$1, 0))</f>
        <v>Ara</v>
      </c>
      <c r="J648" t="str">
        <f>INDEX(products!$A:$G, MATCH(ORDERS!$D648, products!$A:$A, 0), MATCH(ORDERS!J$1, products!$A$1:$G$1, 0))</f>
        <v>D</v>
      </c>
      <c r="K648" s="6">
        <f>INDEX(products!$A:$G, MATCH(ORDERS!$D648, products!$A:$A, 0), MATCH(ORDERS!K$1, products!$A$1:$G$1, 0))</f>
        <v>1</v>
      </c>
      <c r="L648" s="8">
        <f>INDEX(products!$A:$G, MATCH(ORDERS!$D648, products!$A:$A, 0), MATCH(ORDERS!L$1, products!$A$1:$G$1, 0))</f>
        <v>9.9499999999999993</v>
      </c>
      <c r="M648" s="8">
        <f t="shared" si="10"/>
        <v>9.9499999999999993</v>
      </c>
      <c r="N648" t="str" cm="1">
        <f t="array" ref="N648">_xlfn.IFS(I648="Rob", "Robusta", I648="Exc", "Excelsa", I648="Ara", "Arabica", I648="Lib", "Liberica")</f>
        <v>Arabica</v>
      </c>
      <c r="O648" t="str" cm="1">
        <f t="array" ref="O648">_xlfn.IFS(J648="M", "Medium", J648="L", "Light", J648="D", "Dark")</f>
        <v>Dark</v>
      </c>
    </row>
    <row r="649" spans="1:15" x14ac:dyDescent="0.3">
      <c r="A649" s="2" t="s">
        <v>4145</v>
      </c>
      <c r="B649" s="5">
        <v>44502</v>
      </c>
      <c r="C649" s="2" t="s">
        <v>4146</v>
      </c>
      <c r="D649" t="s">
        <v>6161</v>
      </c>
      <c r="E649" s="2">
        <v>3</v>
      </c>
      <c r="F649" s="2" t="str">
        <f>_xlfn.XLOOKUP(C649, customers!$A:$A, customers!$B:$B, 0)</f>
        <v>Ardith Chill</v>
      </c>
      <c r="G649" s="2" t="str">
        <f>IF(_xlfn.XLOOKUP(C649, customers!$A:$A, customers!$C:$C, "")="", "", _xlfn.XLOOKUP(C649, customers!$A:$A, customers!$C:$C, ""))</f>
        <v>achillhz@epa.gov</v>
      </c>
      <c r="H649" s="2" t="str">
        <f>_xlfn.XLOOKUP(C649, customers!$A:$A, customers!$G:$G, 0)</f>
        <v>United Kingdom</v>
      </c>
      <c r="I649" t="str">
        <f>INDEX(products!$A:$G, MATCH(ORDERS!$D649, products!$A:$A, 0), MATCH(ORDERS!I$1, products!$A$1:$G$1, 0))</f>
        <v>Lib</v>
      </c>
      <c r="J649" t="str">
        <f>INDEX(products!$A:$G, MATCH(ORDERS!$D649, products!$A:$A, 0), MATCH(ORDERS!J$1, products!$A$1:$G$1, 0))</f>
        <v>L</v>
      </c>
      <c r="K649" s="6">
        <f>INDEX(products!$A:$G, MATCH(ORDERS!$D649, products!$A:$A, 0), MATCH(ORDERS!K$1, products!$A$1:$G$1, 0))</f>
        <v>0.5</v>
      </c>
      <c r="L649" s="8">
        <f>INDEX(products!$A:$G, MATCH(ORDERS!$D649, products!$A:$A, 0), MATCH(ORDERS!L$1, products!$A$1:$G$1, 0))</f>
        <v>9.51</v>
      </c>
      <c r="M649" s="8">
        <f t="shared" si="10"/>
        <v>28.53</v>
      </c>
      <c r="N649" t="str" cm="1">
        <f t="array" ref="N649">_xlfn.IFS(I649="Rob", "Robusta", I649="Exc", "Excelsa", I649="Ara", "Arabica", I649="Lib", "Liberica")</f>
        <v>Liberica</v>
      </c>
      <c r="O649" t="str" cm="1">
        <f t="array" ref="O649">_xlfn.IFS(J649="M", "Medium", J649="L", "Light", J649="D", "Dark")</f>
        <v>Light</v>
      </c>
    </row>
    <row r="650" spans="1:15" x14ac:dyDescent="0.3">
      <c r="A650" s="2" t="s">
        <v>4151</v>
      </c>
      <c r="B650" s="5">
        <v>43884</v>
      </c>
      <c r="C650" s="2" t="s">
        <v>4152</v>
      </c>
      <c r="D650" t="s">
        <v>6163</v>
      </c>
      <c r="E650" s="2">
        <v>6</v>
      </c>
      <c r="F650" s="2" t="str">
        <f>_xlfn.XLOOKUP(C650, customers!$A:$A, customers!$B:$B, 0)</f>
        <v>Tuckie Mathonnet</v>
      </c>
      <c r="G650" s="2" t="str">
        <f>IF(_xlfn.XLOOKUP(C650, customers!$A:$A, customers!$C:$C, "")="", "", _xlfn.XLOOKUP(C650, customers!$A:$A, customers!$C:$C, ""))</f>
        <v>tmathonneti0@google.co.jp</v>
      </c>
      <c r="H650" s="2" t="str">
        <f>_xlfn.XLOOKUP(C650, customers!$A:$A, customers!$G:$G, 0)</f>
        <v>United States</v>
      </c>
      <c r="I650" t="str">
        <f>INDEX(products!$A:$G, MATCH(ORDERS!$D650, products!$A:$A, 0), MATCH(ORDERS!I$1, products!$A$1:$G$1, 0))</f>
        <v>Rob</v>
      </c>
      <c r="J650" t="str">
        <f>INDEX(products!$A:$G, MATCH(ORDERS!$D650, products!$A:$A, 0), MATCH(ORDERS!J$1, products!$A$1:$G$1, 0))</f>
        <v>D</v>
      </c>
      <c r="K650" s="6">
        <f>INDEX(products!$A:$G, MATCH(ORDERS!$D650, products!$A:$A, 0), MATCH(ORDERS!K$1, products!$A$1:$G$1, 0))</f>
        <v>0.2</v>
      </c>
      <c r="L650" s="8">
        <f>INDEX(products!$A:$G, MATCH(ORDERS!$D650, products!$A:$A, 0), MATCH(ORDERS!L$1, products!$A$1:$G$1, 0))</f>
        <v>2.6849999999999996</v>
      </c>
      <c r="M650" s="8">
        <f t="shared" si="10"/>
        <v>16.11</v>
      </c>
      <c r="N650" t="str" cm="1">
        <f t="array" ref="N650">_xlfn.IFS(I650="Rob", "Robusta", I650="Exc", "Excelsa", I650="Ara", "Arabica", I650="Lib", "Liberica")</f>
        <v>Robusta</v>
      </c>
      <c r="O650" t="str" cm="1">
        <f t="array" ref="O650">_xlfn.IFS(J650="M", "Medium", J650="L", "Light", J650="D", "Dark")</f>
        <v>Dark</v>
      </c>
    </row>
    <row r="651" spans="1:15" x14ac:dyDescent="0.3">
      <c r="A651" s="2" t="s">
        <v>4157</v>
      </c>
      <c r="B651" s="5">
        <v>44015</v>
      </c>
      <c r="C651" s="2" t="s">
        <v>4158</v>
      </c>
      <c r="D651" t="s">
        <v>6170</v>
      </c>
      <c r="E651" s="2">
        <v>6</v>
      </c>
      <c r="F651" s="2" t="str">
        <f>_xlfn.XLOOKUP(C651, customers!$A:$A, customers!$B:$B, 0)</f>
        <v>Charmane Denys</v>
      </c>
      <c r="G651" s="2" t="str">
        <f>IF(_xlfn.XLOOKUP(C651, customers!$A:$A, customers!$C:$C, "")="", "", _xlfn.XLOOKUP(C651, customers!$A:$A, customers!$C:$C, ""))</f>
        <v>cdenysi1@is.gd</v>
      </c>
      <c r="H651" s="2" t="str">
        <f>_xlfn.XLOOKUP(C651, customers!$A:$A, customers!$G:$G, 0)</f>
        <v>United Kingdom</v>
      </c>
      <c r="I651" t="str">
        <f>INDEX(products!$A:$G, MATCH(ORDERS!$D651, products!$A:$A, 0), MATCH(ORDERS!I$1, products!$A$1:$G$1, 0))</f>
        <v>Lib</v>
      </c>
      <c r="J651" t="str">
        <f>INDEX(products!$A:$G, MATCH(ORDERS!$D651, products!$A:$A, 0), MATCH(ORDERS!J$1, products!$A$1:$G$1, 0))</f>
        <v>L</v>
      </c>
      <c r="K651" s="6">
        <f>INDEX(products!$A:$G, MATCH(ORDERS!$D651, products!$A:$A, 0), MATCH(ORDERS!K$1, products!$A$1:$G$1, 0))</f>
        <v>1</v>
      </c>
      <c r="L651" s="8">
        <f>INDEX(products!$A:$G, MATCH(ORDERS!$D651, products!$A:$A, 0), MATCH(ORDERS!L$1, products!$A$1:$G$1, 0))</f>
        <v>15.85</v>
      </c>
      <c r="M651" s="8">
        <f t="shared" si="10"/>
        <v>95.1</v>
      </c>
      <c r="N651" t="str" cm="1">
        <f t="array" ref="N651">_xlfn.IFS(I651="Rob", "Robusta", I651="Exc", "Excelsa", I651="Ara", "Arabica", I651="Lib", "Liberica")</f>
        <v>Liberica</v>
      </c>
      <c r="O651" t="str" cm="1">
        <f t="array" ref="O651">_xlfn.IFS(J651="M", "Medium", J651="L", "Light", J651="D", "Dark")</f>
        <v>Light</v>
      </c>
    </row>
    <row r="652" spans="1:15" x14ac:dyDescent="0.3">
      <c r="A652" s="2" t="s">
        <v>4163</v>
      </c>
      <c r="B652" s="5">
        <v>43507</v>
      </c>
      <c r="C652" s="2" t="s">
        <v>4164</v>
      </c>
      <c r="D652" t="s">
        <v>6172</v>
      </c>
      <c r="E652" s="2">
        <v>1</v>
      </c>
      <c r="F652" s="2" t="str">
        <f>_xlfn.XLOOKUP(C652, customers!$A:$A, customers!$B:$B, 0)</f>
        <v>Cecily Stebbings</v>
      </c>
      <c r="G652" s="2" t="str">
        <f>IF(_xlfn.XLOOKUP(C652, customers!$A:$A, customers!$C:$C, "")="", "", _xlfn.XLOOKUP(C652, customers!$A:$A, customers!$C:$C, ""))</f>
        <v>cstebbingsi2@drupal.org</v>
      </c>
      <c r="H652" s="2" t="str">
        <f>_xlfn.XLOOKUP(C652, customers!$A:$A, customers!$G:$G, 0)</f>
        <v>United States</v>
      </c>
      <c r="I652" t="str">
        <f>INDEX(products!$A:$G, MATCH(ORDERS!$D652, products!$A:$A, 0), MATCH(ORDERS!I$1, products!$A$1:$G$1, 0))</f>
        <v>Rob</v>
      </c>
      <c r="J652" t="str">
        <f>INDEX(products!$A:$G, MATCH(ORDERS!$D652, products!$A:$A, 0), MATCH(ORDERS!J$1, products!$A$1:$G$1, 0))</f>
        <v>D</v>
      </c>
      <c r="K652" s="6">
        <f>INDEX(products!$A:$G, MATCH(ORDERS!$D652, products!$A:$A, 0), MATCH(ORDERS!K$1, products!$A$1:$G$1, 0))</f>
        <v>0.5</v>
      </c>
      <c r="L652" s="8">
        <f>INDEX(products!$A:$G, MATCH(ORDERS!$D652, products!$A:$A, 0), MATCH(ORDERS!L$1, products!$A$1:$G$1, 0))</f>
        <v>5.3699999999999992</v>
      </c>
      <c r="M652" s="8">
        <f t="shared" si="10"/>
        <v>5.3699999999999992</v>
      </c>
      <c r="N652" t="str" cm="1">
        <f t="array" ref="N652">_xlfn.IFS(I652="Rob", "Robusta", I652="Exc", "Excelsa", I652="Ara", "Arabica", I652="Lib", "Liberica")</f>
        <v>Robusta</v>
      </c>
      <c r="O652" t="str" cm="1">
        <f t="array" ref="O652">_xlfn.IFS(J652="M", "Medium", J652="L", "Light", J652="D", "Dark")</f>
        <v>Dark</v>
      </c>
    </row>
    <row r="653" spans="1:15" x14ac:dyDescent="0.3">
      <c r="A653" s="2" t="s">
        <v>4169</v>
      </c>
      <c r="B653" s="5">
        <v>44084</v>
      </c>
      <c r="C653" s="2" t="s">
        <v>4170</v>
      </c>
      <c r="D653" t="s">
        <v>6179</v>
      </c>
      <c r="E653" s="2">
        <v>4</v>
      </c>
      <c r="F653" s="2" t="str">
        <f>_xlfn.XLOOKUP(C653, customers!$A:$A, customers!$B:$B, 0)</f>
        <v>Giana Tonnesen</v>
      </c>
      <c r="G653" s="2" t="str">
        <f>IF(_xlfn.XLOOKUP(C653, customers!$A:$A, customers!$C:$C, "")="", "", _xlfn.XLOOKUP(C653, customers!$A:$A, customers!$C:$C, ""))</f>
        <v/>
      </c>
      <c r="H653" s="2" t="str">
        <f>_xlfn.XLOOKUP(C653, customers!$A:$A, customers!$G:$G, 0)</f>
        <v>United States</v>
      </c>
      <c r="I653" t="str">
        <f>INDEX(products!$A:$G, MATCH(ORDERS!$D653, products!$A:$A, 0), MATCH(ORDERS!I$1, products!$A$1:$G$1, 0))</f>
        <v>Rob</v>
      </c>
      <c r="J653" t="str">
        <f>INDEX(products!$A:$G, MATCH(ORDERS!$D653, products!$A:$A, 0), MATCH(ORDERS!J$1, products!$A$1:$G$1, 0))</f>
        <v>L</v>
      </c>
      <c r="K653" s="6">
        <f>INDEX(products!$A:$G, MATCH(ORDERS!$D653, products!$A:$A, 0), MATCH(ORDERS!K$1, products!$A$1:$G$1, 0))</f>
        <v>1</v>
      </c>
      <c r="L653" s="8">
        <f>INDEX(products!$A:$G, MATCH(ORDERS!$D653, products!$A:$A, 0), MATCH(ORDERS!L$1, products!$A$1:$G$1, 0))</f>
        <v>11.95</v>
      </c>
      <c r="M653" s="8">
        <f t="shared" si="10"/>
        <v>47.8</v>
      </c>
      <c r="N653" t="str" cm="1">
        <f t="array" ref="N653">_xlfn.IFS(I653="Rob", "Robusta", I653="Exc", "Excelsa", I653="Ara", "Arabica", I653="Lib", "Liberica")</f>
        <v>Robusta</v>
      </c>
      <c r="O653" t="str" cm="1">
        <f t="array" ref="O653">_xlfn.IFS(J653="M", "Medium", J653="L", "Light", J653="D", "Dark")</f>
        <v>Light</v>
      </c>
    </row>
    <row r="654" spans="1:15" x14ac:dyDescent="0.3">
      <c r="A654" s="2" t="s">
        <v>4174</v>
      </c>
      <c r="B654" s="5">
        <v>43892</v>
      </c>
      <c r="C654" s="2" t="s">
        <v>4175</v>
      </c>
      <c r="D654" t="s">
        <v>6170</v>
      </c>
      <c r="E654" s="2">
        <v>4</v>
      </c>
      <c r="F654" s="2" t="str">
        <f>_xlfn.XLOOKUP(C654, customers!$A:$A, customers!$B:$B, 0)</f>
        <v>Rhetta Zywicki</v>
      </c>
      <c r="G654" s="2" t="str">
        <f>IF(_xlfn.XLOOKUP(C654, customers!$A:$A, customers!$C:$C, "")="", "", _xlfn.XLOOKUP(C654, customers!$A:$A, customers!$C:$C, ""))</f>
        <v>rzywickii4@ifeng.com</v>
      </c>
      <c r="H654" s="2" t="str">
        <f>_xlfn.XLOOKUP(C654, customers!$A:$A, customers!$G:$G, 0)</f>
        <v>Ireland</v>
      </c>
      <c r="I654" t="str">
        <f>INDEX(products!$A:$G, MATCH(ORDERS!$D654, products!$A:$A, 0), MATCH(ORDERS!I$1, products!$A$1:$G$1, 0))</f>
        <v>Lib</v>
      </c>
      <c r="J654" t="str">
        <f>INDEX(products!$A:$G, MATCH(ORDERS!$D654, products!$A:$A, 0), MATCH(ORDERS!J$1, products!$A$1:$G$1, 0))</f>
        <v>L</v>
      </c>
      <c r="K654" s="6">
        <f>INDEX(products!$A:$G, MATCH(ORDERS!$D654, products!$A:$A, 0), MATCH(ORDERS!K$1, products!$A$1:$G$1, 0))</f>
        <v>1</v>
      </c>
      <c r="L654" s="8">
        <f>INDEX(products!$A:$G, MATCH(ORDERS!$D654, products!$A:$A, 0), MATCH(ORDERS!L$1, products!$A$1:$G$1, 0))</f>
        <v>15.85</v>
      </c>
      <c r="M654" s="8">
        <f t="shared" si="10"/>
        <v>63.4</v>
      </c>
      <c r="N654" t="str" cm="1">
        <f t="array" ref="N654">_xlfn.IFS(I654="Rob", "Robusta", I654="Exc", "Excelsa", I654="Ara", "Arabica", I654="Lib", "Liberica")</f>
        <v>Liberica</v>
      </c>
      <c r="O654" t="str" cm="1">
        <f t="array" ref="O654">_xlfn.IFS(J654="M", "Medium", J654="L", "Light", J654="D", "Dark")</f>
        <v>Light</v>
      </c>
    </row>
    <row r="655" spans="1:15" x14ac:dyDescent="0.3">
      <c r="A655" s="2" t="s">
        <v>4179</v>
      </c>
      <c r="B655" s="5">
        <v>44375</v>
      </c>
      <c r="C655" s="2" t="s">
        <v>4180</v>
      </c>
      <c r="D655" t="s">
        <v>6175</v>
      </c>
      <c r="E655" s="2">
        <v>4</v>
      </c>
      <c r="F655" s="2" t="str">
        <f>_xlfn.XLOOKUP(C655, customers!$A:$A, customers!$B:$B, 0)</f>
        <v>Almeria Burgett</v>
      </c>
      <c r="G655" s="2" t="str">
        <f>IF(_xlfn.XLOOKUP(C655, customers!$A:$A, customers!$C:$C, "")="", "", _xlfn.XLOOKUP(C655, customers!$A:$A, customers!$C:$C, ""))</f>
        <v>aburgetti5@moonfruit.com</v>
      </c>
      <c r="H655" s="2" t="str">
        <f>_xlfn.XLOOKUP(C655, customers!$A:$A, customers!$G:$G, 0)</f>
        <v>United States</v>
      </c>
      <c r="I655" t="str">
        <f>INDEX(products!$A:$G, MATCH(ORDERS!$D655, products!$A:$A, 0), MATCH(ORDERS!I$1, products!$A$1:$G$1, 0))</f>
        <v>Ara</v>
      </c>
      <c r="J655" t="str">
        <f>INDEX(products!$A:$G, MATCH(ORDERS!$D655, products!$A:$A, 0), MATCH(ORDERS!J$1, products!$A$1:$G$1, 0))</f>
        <v>M</v>
      </c>
      <c r="K655" s="6">
        <f>INDEX(products!$A:$G, MATCH(ORDERS!$D655, products!$A:$A, 0), MATCH(ORDERS!K$1, products!$A$1:$G$1, 0))</f>
        <v>2.5</v>
      </c>
      <c r="L655" s="8">
        <f>INDEX(products!$A:$G, MATCH(ORDERS!$D655, products!$A:$A, 0), MATCH(ORDERS!L$1, products!$A$1:$G$1, 0))</f>
        <v>25.874999999999996</v>
      </c>
      <c r="M655" s="8">
        <f t="shared" si="10"/>
        <v>103.49999999999999</v>
      </c>
      <c r="N655" t="str" cm="1">
        <f t="array" ref="N655">_xlfn.IFS(I655="Rob", "Robusta", I655="Exc", "Excelsa", I655="Ara", "Arabica", I655="Lib", "Liberica")</f>
        <v>Arabica</v>
      </c>
      <c r="O655" t="str" cm="1">
        <f t="array" ref="O655">_xlfn.IFS(J655="M", "Medium", J655="L", "Light", J655="D", "Dark")</f>
        <v>Medium</v>
      </c>
    </row>
    <row r="656" spans="1:15" x14ac:dyDescent="0.3">
      <c r="A656" s="2" t="s">
        <v>4185</v>
      </c>
      <c r="B656" s="5">
        <v>43476</v>
      </c>
      <c r="C656" s="2" t="s">
        <v>4186</v>
      </c>
      <c r="D656" t="s">
        <v>6168</v>
      </c>
      <c r="E656" s="2">
        <v>3</v>
      </c>
      <c r="F656" s="2" t="str">
        <f>_xlfn.XLOOKUP(C656, customers!$A:$A, customers!$B:$B, 0)</f>
        <v>Marvin Malloy</v>
      </c>
      <c r="G656" s="2" t="str">
        <f>IF(_xlfn.XLOOKUP(C656, customers!$A:$A, customers!$C:$C, "")="", "", _xlfn.XLOOKUP(C656, customers!$A:$A, customers!$C:$C, ""))</f>
        <v>mmalloyi6@seattletimes.com</v>
      </c>
      <c r="H656" s="2" t="str">
        <f>_xlfn.XLOOKUP(C656, customers!$A:$A, customers!$G:$G, 0)</f>
        <v>United States</v>
      </c>
      <c r="I656" t="str">
        <f>INDEX(products!$A:$G, MATCH(ORDERS!$D656, products!$A:$A, 0), MATCH(ORDERS!I$1, products!$A$1:$G$1, 0))</f>
        <v>Ara</v>
      </c>
      <c r="J656" t="str">
        <f>INDEX(products!$A:$G, MATCH(ORDERS!$D656, products!$A:$A, 0), MATCH(ORDERS!J$1, products!$A$1:$G$1, 0))</f>
        <v>D</v>
      </c>
      <c r="K656" s="6">
        <f>INDEX(products!$A:$G, MATCH(ORDERS!$D656, products!$A:$A, 0), MATCH(ORDERS!K$1, products!$A$1:$G$1, 0))</f>
        <v>2.5</v>
      </c>
      <c r="L656" s="8">
        <f>INDEX(products!$A:$G, MATCH(ORDERS!$D656, products!$A:$A, 0), MATCH(ORDERS!L$1, products!$A$1:$G$1, 0))</f>
        <v>22.884999999999998</v>
      </c>
      <c r="M656" s="8">
        <f t="shared" si="10"/>
        <v>68.655000000000001</v>
      </c>
      <c r="N656" t="str" cm="1">
        <f t="array" ref="N656">_xlfn.IFS(I656="Rob", "Robusta", I656="Exc", "Excelsa", I656="Ara", "Arabica", I656="Lib", "Liberica")</f>
        <v>Arabica</v>
      </c>
      <c r="O656" t="str" cm="1">
        <f t="array" ref="O656">_xlfn.IFS(J656="M", "Medium", J656="L", "Light", J656="D", "Dark")</f>
        <v>Dark</v>
      </c>
    </row>
    <row r="657" spans="1:15" x14ac:dyDescent="0.3">
      <c r="A657" s="2" t="s">
        <v>4191</v>
      </c>
      <c r="B657" s="5">
        <v>43728</v>
      </c>
      <c r="C657" s="2" t="s">
        <v>4192</v>
      </c>
      <c r="D657" t="s">
        <v>6151</v>
      </c>
      <c r="E657" s="2">
        <v>2</v>
      </c>
      <c r="F657" s="2" t="str">
        <f>_xlfn.XLOOKUP(C657, customers!$A:$A, customers!$B:$B, 0)</f>
        <v>Maxim McParland</v>
      </c>
      <c r="G657" s="2" t="str">
        <f>IF(_xlfn.XLOOKUP(C657, customers!$A:$A, customers!$C:$C, "")="", "", _xlfn.XLOOKUP(C657, customers!$A:$A, customers!$C:$C, ""))</f>
        <v>mmcparlandi7@w3.org</v>
      </c>
      <c r="H657" s="2" t="str">
        <f>_xlfn.XLOOKUP(C657, customers!$A:$A, customers!$G:$G, 0)</f>
        <v>United States</v>
      </c>
      <c r="I657" t="str">
        <f>INDEX(products!$A:$G, MATCH(ORDERS!$D657, products!$A:$A, 0), MATCH(ORDERS!I$1, products!$A$1:$G$1, 0))</f>
        <v>Rob</v>
      </c>
      <c r="J657" t="str">
        <f>INDEX(products!$A:$G, MATCH(ORDERS!$D657, products!$A:$A, 0), MATCH(ORDERS!J$1, products!$A$1:$G$1, 0))</f>
        <v>M</v>
      </c>
      <c r="K657" s="6">
        <f>INDEX(products!$A:$G, MATCH(ORDERS!$D657, products!$A:$A, 0), MATCH(ORDERS!K$1, products!$A$1:$G$1, 0))</f>
        <v>2.5</v>
      </c>
      <c r="L657" s="8">
        <f>INDEX(products!$A:$G, MATCH(ORDERS!$D657, products!$A:$A, 0), MATCH(ORDERS!L$1, products!$A$1:$G$1, 0))</f>
        <v>22.884999999999998</v>
      </c>
      <c r="M657" s="8">
        <f t="shared" si="10"/>
        <v>45.769999999999996</v>
      </c>
      <c r="N657" t="str" cm="1">
        <f t="array" ref="N657">_xlfn.IFS(I657="Rob", "Robusta", I657="Exc", "Excelsa", I657="Ara", "Arabica", I657="Lib", "Liberica")</f>
        <v>Robusta</v>
      </c>
      <c r="O657" t="str" cm="1">
        <f t="array" ref="O657">_xlfn.IFS(J657="M", "Medium", J657="L", "Light", J657="D", "Dark")</f>
        <v>Medium</v>
      </c>
    </row>
    <row r="658" spans="1:15" x14ac:dyDescent="0.3">
      <c r="A658" s="2" t="s">
        <v>4196</v>
      </c>
      <c r="B658" s="5">
        <v>44485</v>
      </c>
      <c r="C658" s="2" t="s">
        <v>4197</v>
      </c>
      <c r="D658" t="s">
        <v>6143</v>
      </c>
      <c r="E658" s="2">
        <v>4</v>
      </c>
      <c r="F658" s="2" t="str">
        <f>_xlfn.XLOOKUP(C658, customers!$A:$A, customers!$B:$B, 0)</f>
        <v>Sylas Jennaroy</v>
      </c>
      <c r="G658" s="2" t="str">
        <f>IF(_xlfn.XLOOKUP(C658, customers!$A:$A, customers!$C:$C, "")="", "", _xlfn.XLOOKUP(C658, customers!$A:$A, customers!$C:$C, ""))</f>
        <v>sjennaroyi8@purevolume.com</v>
      </c>
      <c r="H658" s="2" t="str">
        <f>_xlfn.XLOOKUP(C658, customers!$A:$A, customers!$G:$G, 0)</f>
        <v>United States</v>
      </c>
      <c r="I658" t="str">
        <f>INDEX(products!$A:$G, MATCH(ORDERS!$D658, products!$A:$A, 0), MATCH(ORDERS!I$1, products!$A$1:$G$1, 0))</f>
        <v>Lib</v>
      </c>
      <c r="J658" t="str">
        <f>INDEX(products!$A:$G, MATCH(ORDERS!$D658, products!$A:$A, 0), MATCH(ORDERS!J$1, products!$A$1:$G$1, 0))</f>
        <v>D</v>
      </c>
      <c r="K658" s="6">
        <f>INDEX(products!$A:$G, MATCH(ORDERS!$D658, products!$A:$A, 0), MATCH(ORDERS!K$1, products!$A$1:$G$1, 0))</f>
        <v>1</v>
      </c>
      <c r="L658" s="8">
        <f>INDEX(products!$A:$G, MATCH(ORDERS!$D658, products!$A:$A, 0), MATCH(ORDERS!L$1, products!$A$1:$G$1, 0))</f>
        <v>12.95</v>
      </c>
      <c r="M658" s="8">
        <f t="shared" si="10"/>
        <v>51.8</v>
      </c>
      <c r="N658" t="str" cm="1">
        <f t="array" ref="N658">_xlfn.IFS(I658="Rob", "Robusta", I658="Exc", "Excelsa", I658="Ara", "Arabica", I658="Lib", "Liberica")</f>
        <v>Liberica</v>
      </c>
      <c r="O658" t="str" cm="1">
        <f t="array" ref="O658">_xlfn.IFS(J658="M", "Medium", J658="L", "Light", J658="D", "Dark")</f>
        <v>Dark</v>
      </c>
    </row>
    <row r="659" spans="1:15" x14ac:dyDescent="0.3">
      <c r="A659" s="2" t="s">
        <v>4201</v>
      </c>
      <c r="B659" s="5">
        <v>43831</v>
      </c>
      <c r="C659" s="2" t="s">
        <v>4202</v>
      </c>
      <c r="D659" t="s">
        <v>6157</v>
      </c>
      <c r="E659" s="2">
        <v>2</v>
      </c>
      <c r="F659" s="2" t="str">
        <f>_xlfn.XLOOKUP(C659, customers!$A:$A, customers!$B:$B, 0)</f>
        <v>Wren Place</v>
      </c>
      <c r="G659" s="2" t="str">
        <f>IF(_xlfn.XLOOKUP(C659, customers!$A:$A, customers!$C:$C, "")="", "", _xlfn.XLOOKUP(C659, customers!$A:$A, customers!$C:$C, ""))</f>
        <v>wplacei9@wsj.com</v>
      </c>
      <c r="H659" s="2" t="str">
        <f>_xlfn.XLOOKUP(C659, customers!$A:$A, customers!$G:$G, 0)</f>
        <v>United States</v>
      </c>
      <c r="I659" t="str">
        <f>INDEX(products!$A:$G, MATCH(ORDERS!$D659, products!$A:$A, 0), MATCH(ORDERS!I$1, products!$A$1:$G$1, 0))</f>
        <v>Ara</v>
      </c>
      <c r="J659" t="str">
        <f>INDEX(products!$A:$G, MATCH(ORDERS!$D659, products!$A:$A, 0), MATCH(ORDERS!J$1, products!$A$1:$G$1, 0))</f>
        <v>M</v>
      </c>
      <c r="K659" s="6">
        <f>INDEX(products!$A:$G, MATCH(ORDERS!$D659, products!$A:$A, 0), MATCH(ORDERS!K$1, products!$A$1:$G$1, 0))</f>
        <v>0.5</v>
      </c>
      <c r="L659" s="8">
        <f>INDEX(products!$A:$G, MATCH(ORDERS!$D659, products!$A:$A, 0), MATCH(ORDERS!L$1, products!$A$1:$G$1, 0))</f>
        <v>6.75</v>
      </c>
      <c r="M659" s="8">
        <f t="shared" si="10"/>
        <v>13.5</v>
      </c>
      <c r="N659" t="str" cm="1">
        <f t="array" ref="N659">_xlfn.IFS(I659="Rob", "Robusta", I659="Exc", "Excelsa", I659="Ara", "Arabica", I659="Lib", "Liberica")</f>
        <v>Arabica</v>
      </c>
      <c r="O659" t="str" cm="1">
        <f t="array" ref="O659">_xlfn.IFS(J659="M", "Medium", J659="L", "Light", J659="D", "Dark")</f>
        <v>Medium</v>
      </c>
    </row>
    <row r="660" spans="1:15" x14ac:dyDescent="0.3">
      <c r="A660" s="2" t="s">
        <v>4207</v>
      </c>
      <c r="B660" s="5">
        <v>44630</v>
      </c>
      <c r="C660" s="2" t="s">
        <v>4263</v>
      </c>
      <c r="D660" t="s">
        <v>6139</v>
      </c>
      <c r="E660" s="2">
        <v>3</v>
      </c>
      <c r="F660" s="2" t="str">
        <f>_xlfn.XLOOKUP(C660, customers!$A:$A, customers!$B:$B, 0)</f>
        <v>Janella Millett</v>
      </c>
      <c r="G660" s="2" t="str">
        <f>IF(_xlfn.XLOOKUP(C660, customers!$A:$A, customers!$C:$C, "")="", "", _xlfn.XLOOKUP(C660, customers!$A:$A, customers!$C:$C, ""))</f>
        <v>jmillettik@addtoany.com</v>
      </c>
      <c r="H660" s="2" t="str">
        <f>_xlfn.XLOOKUP(C660, customers!$A:$A, customers!$G:$G, 0)</f>
        <v>United States</v>
      </c>
      <c r="I660" t="str">
        <f>INDEX(products!$A:$G, MATCH(ORDERS!$D660, products!$A:$A, 0), MATCH(ORDERS!I$1, products!$A$1:$G$1, 0))</f>
        <v>Exc</v>
      </c>
      <c r="J660" t="str">
        <f>INDEX(products!$A:$G, MATCH(ORDERS!$D660, products!$A:$A, 0), MATCH(ORDERS!J$1, products!$A$1:$G$1, 0))</f>
        <v>M</v>
      </c>
      <c r="K660" s="6">
        <f>INDEX(products!$A:$G, MATCH(ORDERS!$D660, products!$A:$A, 0), MATCH(ORDERS!K$1, products!$A$1:$G$1, 0))</f>
        <v>0.5</v>
      </c>
      <c r="L660" s="8">
        <f>INDEX(products!$A:$G, MATCH(ORDERS!$D660, products!$A:$A, 0), MATCH(ORDERS!L$1, products!$A$1:$G$1, 0))</f>
        <v>8.25</v>
      </c>
      <c r="M660" s="8">
        <f t="shared" si="10"/>
        <v>24.75</v>
      </c>
      <c r="N660" t="str" cm="1">
        <f t="array" ref="N660">_xlfn.IFS(I660="Rob", "Robusta", I660="Exc", "Excelsa", I660="Ara", "Arabica", I660="Lib", "Liberica")</f>
        <v>Excelsa</v>
      </c>
      <c r="O660" t="str" cm="1">
        <f t="array" ref="O660">_xlfn.IFS(J660="M", "Medium", J660="L", "Light", J660="D", "Dark")</f>
        <v>Medium</v>
      </c>
    </row>
    <row r="661" spans="1:15" x14ac:dyDescent="0.3">
      <c r="A661" s="2" t="s">
        <v>4211</v>
      </c>
      <c r="B661" s="5">
        <v>44693</v>
      </c>
      <c r="C661" s="2" t="s">
        <v>4212</v>
      </c>
      <c r="D661" t="s">
        <v>6168</v>
      </c>
      <c r="E661" s="2">
        <v>2</v>
      </c>
      <c r="F661" s="2" t="str">
        <f>_xlfn.XLOOKUP(C661, customers!$A:$A, customers!$B:$B, 0)</f>
        <v>Dollie Gadsden</v>
      </c>
      <c r="G661" s="2" t="str">
        <f>IF(_xlfn.XLOOKUP(C661, customers!$A:$A, customers!$C:$C, "")="", "", _xlfn.XLOOKUP(C661, customers!$A:$A, customers!$C:$C, ""))</f>
        <v>dgadsdenib@google.com.hk</v>
      </c>
      <c r="H661" s="2" t="str">
        <f>_xlfn.XLOOKUP(C661, customers!$A:$A, customers!$G:$G, 0)</f>
        <v>Ireland</v>
      </c>
      <c r="I661" t="str">
        <f>INDEX(products!$A:$G, MATCH(ORDERS!$D661, products!$A:$A, 0), MATCH(ORDERS!I$1, products!$A$1:$G$1, 0))</f>
        <v>Ara</v>
      </c>
      <c r="J661" t="str">
        <f>INDEX(products!$A:$G, MATCH(ORDERS!$D661, products!$A:$A, 0), MATCH(ORDERS!J$1, products!$A$1:$G$1, 0))</f>
        <v>D</v>
      </c>
      <c r="K661" s="6">
        <f>INDEX(products!$A:$G, MATCH(ORDERS!$D661, products!$A:$A, 0), MATCH(ORDERS!K$1, products!$A$1:$G$1, 0))</f>
        <v>2.5</v>
      </c>
      <c r="L661" s="8">
        <f>INDEX(products!$A:$G, MATCH(ORDERS!$D661, products!$A:$A, 0), MATCH(ORDERS!L$1, products!$A$1:$G$1, 0))</f>
        <v>22.884999999999998</v>
      </c>
      <c r="M661" s="8">
        <f t="shared" si="10"/>
        <v>45.769999999999996</v>
      </c>
      <c r="N661" t="str" cm="1">
        <f t="array" ref="N661">_xlfn.IFS(I661="Rob", "Robusta", I661="Exc", "Excelsa", I661="Ara", "Arabica", I661="Lib", "Liberica")</f>
        <v>Arabica</v>
      </c>
      <c r="O661" t="str" cm="1">
        <f t="array" ref="O661">_xlfn.IFS(J661="M", "Medium", J661="L", "Light", J661="D", "Dark")</f>
        <v>Dark</v>
      </c>
    </row>
    <row r="662" spans="1:15" x14ac:dyDescent="0.3">
      <c r="A662" s="2" t="s">
        <v>4217</v>
      </c>
      <c r="B662" s="5">
        <v>44084</v>
      </c>
      <c r="C662" s="2" t="s">
        <v>4218</v>
      </c>
      <c r="D662" t="s">
        <v>6176</v>
      </c>
      <c r="E662" s="2">
        <v>6</v>
      </c>
      <c r="F662" s="2" t="str">
        <f>_xlfn.XLOOKUP(C662, customers!$A:$A, customers!$B:$B, 0)</f>
        <v>Val Wakelin</v>
      </c>
      <c r="G662" s="2" t="str">
        <f>IF(_xlfn.XLOOKUP(C662, customers!$A:$A, customers!$C:$C, "")="", "", _xlfn.XLOOKUP(C662, customers!$A:$A, customers!$C:$C, ""))</f>
        <v>vwakelinic@unesco.org</v>
      </c>
      <c r="H662" s="2" t="str">
        <f>_xlfn.XLOOKUP(C662, customers!$A:$A, customers!$G:$G, 0)</f>
        <v>United States</v>
      </c>
      <c r="I662" t="str">
        <f>INDEX(products!$A:$G, MATCH(ORDERS!$D662, products!$A:$A, 0), MATCH(ORDERS!I$1, products!$A$1:$G$1, 0))</f>
        <v>Exc</v>
      </c>
      <c r="J662" t="str">
        <f>INDEX(products!$A:$G, MATCH(ORDERS!$D662, products!$A:$A, 0), MATCH(ORDERS!J$1, products!$A$1:$G$1, 0))</f>
        <v>L</v>
      </c>
      <c r="K662" s="6">
        <f>INDEX(products!$A:$G, MATCH(ORDERS!$D662, products!$A:$A, 0), MATCH(ORDERS!K$1, products!$A$1:$G$1, 0))</f>
        <v>0.5</v>
      </c>
      <c r="L662" s="8">
        <f>INDEX(products!$A:$G, MATCH(ORDERS!$D662, products!$A:$A, 0), MATCH(ORDERS!L$1, products!$A$1:$G$1, 0))</f>
        <v>8.91</v>
      </c>
      <c r="M662" s="8">
        <f t="shared" si="10"/>
        <v>53.46</v>
      </c>
      <c r="N662" t="str" cm="1">
        <f t="array" ref="N662">_xlfn.IFS(I662="Rob", "Robusta", I662="Exc", "Excelsa", I662="Ara", "Arabica", I662="Lib", "Liberica")</f>
        <v>Excelsa</v>
      </c>
      <c r="O662" t="str" cm="1">
        <f t="array" ref="O662">_xlfn.IFS(J662="M", "Medium", J662="L", "Light", J662="D", "Dark")</f>
        <v>Light</v>
      </c>
    </row>
    <row r="663" spans="1:15" x14ac:dyDescent="0.3">
      <c r="A663" s="2" t="s">
        <v>4223</v>
      </c>
      <c r="B663" s="5">
        <v>44485</v>
      </c>
      <c r="C663" s="2" t="s">
        <v>4224</v>
      </c>
      <c r="D663" t="s">
        <v>6152</v>
      </c>
      <c r="E663" s="2">
        <v>6</v>
      </c>
      <c r="F663" s="2" t="str">
        <f>_xlfn.XLOOKUP(C663, customers!$A:$A, customers!$B:$B, 0)</f>
        <v>Annie Campsall</v>
      </c>
      <c r="G663" s="2" t="str">
        <f>IF(_xlfn.XLOOKUP(C663, customers!$A:$A, customers!$C:$C, "")="", "", _xlfn.XLOOKUP(C663, customers!$A:$A, customers!$C:$C, ""))</f>
        <v>acampsallid@zimbio.com</v>
      </c>
      <c r="H663" s="2" t="str">
        <f>_xlfn.XLOOKUP(C663, customers!$A:$A, customers!$G:$G, 0)</f>
        <v>United States</v>
      </c>
      <c r="I663" t="str">
        <f>INDEX(products!$A:$G, MATCH(ORDERS!$D663, products!$A:$A, 0), MATCH(ORDERS!I$1, products!$A$1:$G$1, 0))</f>
        <v>Ara</v>
      </c>
      <c r="J663" t="str">
        <f>INDEX(products!$A:$G, MATCH(ORDERS!$D663, products!$A:$A, 0), MATCH(ORDERS!J$1, products!$A$1:$G$1, 0))</f>
        <v>M</v>
      </c>
      <c r="K663" s="6">
        <f>INDEX(products!$A:$G, MATCH(ORDERS!$D663, products!$A:$A, 0), MATCH(ORDERS!K$1, products!$A$1:$G$1, 0))</f>
        <v>0.2</v>
      </c>
      <c r="L663" s="8">
        <f>INDEX(products!$A:$G, MATCH(ORDERS!$D663, products!$A:$A, 0), MATCH(ORDERS!L$1, products!$A$1:$G$1, 0))</f>
        <v>3.375</v>
      </c>
      <c r="M663" s="8">
        <f t="shared" si="10"/>
        <v>20.25</v>
      </c>
      <c r="N663" t="str" cm="1">
        <f t="array" ref="N663">_xlfn.IFS(I663="Rob", "Robusta", I663="Exc", "Excelsa", I663="Ara", "Arabica", I663="Lib", "Liberica")</f>
        <v>Arabica</v>
      </c>
      <c r="O663" t="str" cm="1">
        <f t="array" ref="O663">_xlfn.IFS(J663="M", "Medium", J663="L", "Light", J663="D", "Dark")</f>
        <v>Medium</v>
      </c>
    </row>
    <row r="664" spans="1:15" x14ac:dyDescent="0.3">
      <c r="A664" s="2" t="s">
        <v>4229</v>
      </c>
      <c r="B664" s="5">
        <v>44364</v>
      </c>
      <c r="C664" s="2" t="s">
        <v>4230</v>
      </c>
      <c r="D664" t="s">
        <v>6165</v>
      </c>
      <c r="E664" s="2">
        <v>5</v>
      </c>
      <c r="F664" s="2" t="str">
        <f>_xlfn.XLOOKUP(C664, customers!$A:$A, customers!$B:$B, 0)</f>
        <v>Shermy Moseby</v>
      </c>
      <c r="G664" s="2" t="str">
        <f>IF(_xlfn.XLOOKUP(C664, customers!$A:$A, customers!$C:$C, "")="", "", _xlfn.XLOOKUP(C664, customers!$A:$A, customers!$C:$C, ""))</f>
        <v>smosebyie@stanford.edu</v>
      </c>
      <c r="H664" s="2" t="str">
        <f>_xlfn.XLOOKUP(C664, customers!$A:$A, customers!$G:$G, 0)</f>
        <v>United States</v>
      </c>
      <c r="I664" t="str">
        <f>INDEX(products!$A:$G, MATCH(ORDERS!$D664, products!$A:$A, 0), MATCH(ORDERS!I$1, products!$A$1:$G$1, 0))</f>
        <v>Lib</v>
      </c>
      <c r="J664" t="str">
        <f>INDEX(products!$A:$G, MATCH(ORDERS!$D664, products!$A:$A, 0), MATCH(ORDERS!J$1, products!$A$1:$G$1, 0))</f>
        <v>D</v>
      </c>
      <c r="K664" s="6">
        <f>INDEX(products!$A:$G, MATCH(ORDERS!$D664, products!$A:$A, 0), MATCH(ORDERS!K$1, products!$A$1:$G$1, 0))</f>
        <v>2.5</v>
      </c>
      <c r="L664" s="8">
        <f>INDEX(products!$A:$G, MATCH(ORDERS!$D664, products!$A:$A, 0), MATCH(ORDERS!L$1, products!$A$1:$G$1, 0))</f>
        <v>29.784999999999997</v>
      </c>
      <c r="M664" s="8">
        <f t="shared" si="10"/>
        <v>148.92499999999998</v>
      </c>
      <c r="N664" t="str" cm="1">
        <f t="array" ref="N664">_xlfn.IFS(I664="Rob", "Robusta", I664="Exc", "Excelsa", I664="Ara", "Arabica", I664="Lib", "Liberica")</f>
        <v>Liberica</v>
      </c>
      <c r="O664" t="str" cm="1">
        <f t="array" ref="O664">_xlfn.IFS(J664="M", "Medium", J664="L", "Light", J664="D", "Dark")</f>
        <v>Dark</v>
      </c>
    </row>
    <row r="665" spans="1:15" x14ac:dyDescent="0.3">
      <c r="A665" s="2" t="s">
        <v>4234</v>
      </c>
      <c r="B665" s="5">
        <v>43554</v>
      </c>
      <c r="C665" s="2" t="s">
        <v>4235</v>
      </c>
      <c r="D665" t="s">
        <v>6155</v>
      </c>
      <c r="E665" s="2">
        <v>6</v>
      </c>
      <c r="F665" s="2" t="str">
        <f>_xlfn.XLOOKUP(C665, customers!$A:$A, customers!$B:$B, 0)</f>
        <v>Corrie Wass</v>
      </c>
      <c r="G665" s="2" t="str">
        <f>IF(_xlfn.XLOOKUP(C665, customers!$A:$A, customers!$C:$C, "")="", "", _xlfn.XLOOKUP(C665, customers!$A:$A, customers!$C:$C, ""))</f>
        <v>cwassif@prweb.com</v>
      </c>
      <c r="H665" s="2" t="str">
        <f>_xlfn.XLOOKUP(C665, customers!$A:$A, customers!$G:$G, 0)</f>
        <v>United States</v>
      </c>
      <c r="I665" t="str">
        <f>INDEX(products!$A:$G, MATCH(ORDERS!$D665, products!$A:$A, 0), MATCH(ORDERS!I$1, products!$A$1:$G$1, 0))</f>
        <v>Ara</v>
      </c>
      <c r="J665" t="str">
        <f>INDEX(products!$A:$G, MATCH(ORDERS!$D665, products!$A:$A, 0), MATCH(ORDERS!J$1, products!$A$1:$G$1, 0))</f>
        <v>M</v>
      </c>
      <c r="K665" s="6">
        <f>INDEX(products!$A:$G, MATCH(ORDERS!$D665, products!$A:$A, 0), MATCH(ORDERS!K$1, products!$A$1:$G$1, 0))</f>
        <v>1</v>
      </c>
      <c r="L665" s="8">
        <f>INDEX(products!$A:$G, MATCH(ORDERS!$D665, products!$A:$A, 0), MATCH(ORDERS!L$1, products!$A$1:$G$1, 0))</f>
        <v>11.25</v>
      </c>
      <c r="M665" s="8">
        <f t="shared" si="10"/>
        <v>67.5</v>
      </c>
      <c r="N665" t="str" cm="1">
        <f t="array" ref="N665">_xlfn.IFS(I665="Rob", "Robusta", I665="Exc", "Excelsa", I665="Ara", "Arabica", I665="Lib", "Liberica")</f>
        <v>Arabica</v>
      </c>
      <c r="O665" t="str" cm="1">
        <f t="array" ref="O665">_xlfn.IFS(J665="M", "Medium", J665="L", "Light", J665="D", "Dark")</f>
        <v>Medium</v>
      </c>
    </row>
    <row r="666" spans="1:15" x14ac:dyDescent="0.3">
      <c r="A666" s="2" t="s">
        <v>4239</v>
      </c>
      <c r="B666" s="5">
        <v>44549</v>
      </c>
      <c r="C666" s="2" t="s">
        <v>4240</v>
      </c>
      <c r="D666" t="s">
        <v>6183</v>
      </c>
      <c r="E666" s="2">
        <v>6</v>
      </c>
      <c r="F666" s="2" t="str">
        <f>_xlfn.XLOOKUP(C666, customers!$A:$A, customers!$B:$B, 0)</f>
        <v>Ira Sjostrom</v>
      </c>
      <c r="G666" s="2" t="str">
        <f>IF(_xlfn.XLOOKUP(C666, customers!$A:$A, customers!$C:$C, "")="", "", _xlfn.XLOOKUP(C666, customers!$A:$A, customers!$C:$C, ""))</f>
        <v>isjostromig@pbs.org</v>
      </c>
      <c r="H666" s="2" t="str">
        <f>_xlfn.XLOOKUP(C666, customers!$A:$A, customers!$G:$G, 0)</f>
        <v>United States</v>
      </c>
      <c r="I666" t="str">
        <f>INDEX(products!$A:$G, MATCH(ORDERS!$D666, products!$A:$A, 0), MATCH(ORDERS!I$1, products!$A$1:$G$1, 0))</f>
        <v>Exc</v>
      </c>
      <c r="J666" t="str">
        <f>INDEX(products!$A:$G, MATCH(ORDERS!$D666, products!$A:$A, 0), MATCH(ORDERS!J$1, products!$A$1:$G$1, 0))</f>
        <v>D</v>
      </c>
      <c r="K666" s="6">
        <f>INDEX(products!$A:$G, MATCH(ORDERS!$D666, products!$A:$A, 0), MATCH(ORDERS!K$1, products!$A$1:$G$1, 0))</f>
        <v>1</v>
      </c>
      <c r="L666" s="8">
        <f>INDEX(products!$A:$G, MATCH(ORDERS!$D666, products!$A:$A, 0), MATCH(ORDERS!L$1, products!$A$1:$G$1, 0))</f>
        <v>12.15</v>
      </c>
      <c r="M666" s="8">
        <f t="shared" si="10"/>
        <v>72.900000000000006</v>
      </c>
      <c r="N666" t="str" cm="1">
        <f t="array" ref="N666">_xlfn.IFS(I666="Rob", "Robusta", I666="Exc", "Excelsa", I666="Ara", "Arabica", I666="Lib", "Liberica")</f>
        <v>Excelsa</v>
      </c>
      <c r="O666" t="str" cm="1">
        <f t="array" ref="O666">_xlfn.IFS(J666="M", "Medium", J666="L", "Light", J666="D", "Dark")</f>
        <v>Dark</v>
      </c>
    </row>
    <row r="667" spans="1:15" x14ac:dyDescent="0.3">
      <c r="A667" s="2" t="s">
        <v>4239</v>
      </c>
      <c r="B667" s="5">
        <v>44549</v>
      </c>
      <c r="C667" s="2" t="s">
        <v>4240</v>
      </c>
      <c r="D667" t="s">
        <v>6150</v>
      </c>
      <c r="E667" s="2">
        <v>2</v>
      </c>
      <c r="F667" s="2" t="str">
        <f>_xlfn.XLOOKUP(C667, customers!$A:$A, customers!$B:$B, 0)</f>
        <v>Ira Sjostrom</v>
      </c>
      <c r="G667" s="2" t="str">
        <f>IF(_xlfn.XLOOKUP(C667, customers!$A:$A, customers!$C:$C, "")="", "", _xlfn.XLOOKUP(C667, customers!$A:$A, customers!$C:$C, ""))</f>
        <v>isjostromig@pbs.org</v>
      </c>
      <c r="H667" s="2" t="str">
        <f>_xlfn.XLOOKUP(C667, customers!$A:$A, customers!$G:$G, 0)</f>
        <v>United States</v>
      </c>
      <c r="I667" t="str">
        <f>INDEX(products!$A:$G, MATCH(ORDERS!$D667, products!$A:$A, 0), MATCH(ORDERS!I$1, products!$A$1:$G$1, 0))</f>
        <v>Lib</v>
      </c>
      <c r="J667" t="str">
        <f>INDEX(products!$A:$G, MATCH(ORDERS!$D667, products!$A:$A, 0), MATCH(ORDERS!J$1, products!$A$1:$G$1, 0))</f>
        <v>D</v>
      </c>
      <c r="K667" s="6">
        <f>INDEX(products!$A:$G, MATCH(ORDERS!$D667, products!$A:$A, 0), MATCH(ORDERS!K$1, products!$A$1:$G$1, 0))</f>
        <v>0.2</v>
      </c>
      <c r="L667" s="8">
        <f>INDEX(products!$A:$G, MATCH(ORDERS!$D667, products!$A:$A, 0), MATCH(ORDERS!L$1, products!$A$1:$G$1, 0))</f>
        <v>3.8849999999999998</v>
      </c>
      <c r="M667" s="8">
        <f t="shared" si="10"/>
        <v>7.77</v>
      </c>
      <c r="N667" t="str" cm="1">
        <f t="array" ref="N667">_xlfn.IFS(I667="Rob", "Robusta", I667="Exc", "Excelsa", I667="Ara", "Arabica", I667="Lib", "Liberica")</f>
        <v>Liberica</v>
      </c>
      <c r="O667" t="str" cm="1">
        <f t="array" ref="O667">_xlfn.IFS(J667="M", "Medium", J667="L", "Light", J667="D", "Dark")</f>
        <v>Dark</v>
      </c>
    </row>
    <row r="668" spans="1:15" x14ac:dyDescent="0.3">
      <c r="A668" s="2" t="s">
        <v>4250</v>
      </c>
      <c r="B668" s="5">
        <v>43987</v>
      </c>
      <c r="C668" s="2" t="s">
        <v>4251</v>
      </c>
      <c r="D668" t="s">
        <v>6168</v>
      </c>
      <c r="E668" s="2">
        <v>4</v>
      </c>
      <c r="F668" s="2" t="str">
        <f>_xlfn.XLOOKUP(C668, customers!$A:$A, customers!$B:$B, 0)</f>
        <v>Jermaine Branchett</v>
      </c>
      <c r="G668" s="2" t="str">
        <f>IF(_xlfn.XLOOKUP(C668, customers!$A:$A, customers!$C:$C, "")="", "", _xlfn.XLOOKUP(C668, customers!$A:$A, customers!$C:$C, ""))</f>
        <v>jbranchettii@bravesites.com</v>
      </c>
      <c r="H668" s="2" t="str">
        <f>_xlfn.XLOOKUP(C668, customers!$A:$A, customers!$G:$G, 0)</f>
        <v>United States</v>
      </c>
      <c r="I668" t="str">
        <f>INDEX(products!$A:$G, MATCH(ORDERS!$D668, products!$A:$A, 0), MATCH(ORDERS!I$1, products!$A$1:$G$1, 0))</f>
        <v>Ara</v>
      </c>
      <c r="J668" t="str">
        <f>INDEX(products!$A:$G, MATCH(ORDERS!$D668, products!$A:$A, 0), MATCH(ORDERS!J$1, products!$A$1:$G$1, 0))</f>
        <v>D</v>
      </c>
      <c r="K668" s="6">
        <f>INDEX(products!$A:$G, MATCH(ORDERS!$D668, products!$A:$A, 0), MATCH(ORDERS!K$1, products!$A$1:$G$1, 0))</f>
        <v>2.5</v>
      </c>
      <c r="L668" s="8">
        <f>INDEX(products!$A:$G, MATCH(ORDERS!$D668, products!$A:$A, 0), MATCH(ORDERS!L$1, products!$A$1:$G$1, 0))</f>
        <v>22.884999999999998</v>
      </c>
      <c r="M668" s="8">
        <f t="shared" si="10"/>
        <v>91.539999999999992</v>
      </c>
      <c r="N668" t="str" cm="1">
        <f t="array" ref="N668">_xlfn.IFS(I668="Rob", "Robusta", I668="Exc", "Excelsa", I668="Ara", "Arabica", I668="Lib", "Liberica")</f>
        <v>Arabica</v>
      </c>
      <c r="O668" t="str" cm="1">
        <f t="array" ref="O668">_xlfn.IFS(J668="M", "Medium", J668="L", "Light", J668="D", "Dark")</f>
        <v>Dark</v>
      </c>
    </row>
    <row r="669" spans="1:15" x14ac:dyDescent="0.3">
      <c r="A669" s="2" t="s">
        <v>4256</v>
      </c>
      <c r="B669" s="5">
        <v>44451</v>
      </c>
      <c r="C669" s="2" t="s">
        <v>4257</v>
      </c>
      <c r="D669" t="s">
        <v>6147</v>
      </c>
      <c r="E669" s="2">
        <v>6</v>
      </c>
      <c r="F669" s="2" t="str">
        <f>_xlfn.XLOOKUP(C669, customers!$A:$A, customers!$B:$B, 0)</f>
        <v>Nissie Rudland</v>
      </c>
      <c r="G669" s="2" t="str">
        <f>IF(_xlfn.XLOOKUP(C669, customers!$A:$A, customers!$C:$C, "")="", "", _xlfn.XLOOKUP(C669, customers!$A:$A, customers!$C:$C, ""))</f>
        <v>nrudlandij@blogs.com</v>
      </c>
      <c r="H669" s="2" t="str">
        <f>_xlfn.XLOOKUP(C669, customers!$A:$A, customers!$G:$G, 0)</f>
        <v>Ireland</v>
      </c>
      <c r="I669" t="str">
        <f>INDEX(products!$A:$G, MATCH(ORDERS!$D669, products!$A:$A, 0), MATCH(ORDERS!I$1, products!$A$1:$G$1, 0))</f>
        <v>Ara</v>
      </c>
      <c r="J669" t="str">
        <f>INDEX(products!$A:$G, MATCH(ORDERS!$D669, products!$A:$A, 0), MATCH(ORDERS!J$1, products!$A$1:$G$1, 0))</f>
        <v>D</v>
      </c>
      <c r="K669" s="6">
        <f>INDEX(products!$A:$G, MATCH(ORDERS!$D669, products!$A:$A, 0), MATCH(ORDERS!K$1, products!$A$1:$G$1, 0))</f>
        <v>1</v>
      </c>
      <c r="L669" s="8">
        <f>INDEX(products!$A:$G, MATCH(ORDERS!$D669, products!$A:$A, 0), MATCH(ORDERS!L$1, products!$A$1:$G$1, 0))</f>
        <v>9.9499999999999993</v>
      </c>
      <c r="M669" s="8">
        <f t="shared" si="10"/>
        <v>59.699999999999996</v>
      </c>
      <c r="N669" t="str" cm="1">
        <f t="array" ref="N669">_xlfn.IFS(I669="Rob", "Robusta", I669="Exc", "Excelsa", I669="Ara", "Arabica", I669="Lib", "Liberica")</f>
        <v>Arabica</v>
      </c>
      <c r="O669" t="str" cm="1">
        <f t="array" ref="O669">_xlfn.IFS(J669="M", "Medium", J669="L", "Light", J669="D", "Dark")</f>
        <v>Dark</v>
      </c>
    </row>
    <row r="670" spans="1:15" x14ac:dyDescent="0.3">
      <c r="A670" s="2" t="s">
        <v>4262</v>
      </c>
      <c r="B670" s="5">
        <v>44636</v>
      </c>
      <c r="C670" s="2" t="s">
        <v>4263</v>
      </c>
      <c r="D670" t="s">
        <v>6142</v>
      </c>
      <c r="E670" s="2">
        <v>5</v>
      </c>
      <c r="F670" s="2" t="str">
        <f>_xlfn.XLOOKUP(C670, customers!$A:$A, customers!$B:$B, 0)</f>
        <v>Janella Millett</v>
      </c>
      <c r="G670" s="2" t="str">
        <f>IF(_xlfn.XLOOKUP(C670, customers!$A:$A, customers!$C:$C, "")="", "", _xlfn.XLOOKUP(C670, customers!$A:$A, customers!$C:$C, ""))</f>
        <v>jmillettik@addtoany.com</v>
      </c>
      <c r="H670" s="2" t="str">
        <f>_xlfn.XLOOKUP(C670, customers!$A:$A, customers!$G:$G, 0)</f>
        <v>United States</v>
      </c>
      <c r="I670" t="str">
        <f>INDEX(products!$A:$G, MATCH(ORDERS!$D670, products!$A:$A, 0), MATCH(ORDERS!I$1, products!$A$1:$G$1, 0))</f>
        <v>Rob</v>
      </c>
      <c r="J670" t="str">
        <f>INDEX(products!$A:$G, MATCH(ORDERS!$D670, products!$A:$A, 0), MATCH(ORDERS!J$1, products!$A$1:$G$1, 0))</f>
        <v>L</v>
      </c>
      <c r="K670" s="6">
        <f>INDEX(products!$A:$G, MATCH(ORDERS!$D670, products!$A:$A, 0), MATCH(ORDERS!K$1, products!$A$1:$G$1, 0))</f>
        <v>2.5</v>
      </c>
      <c r="L670" s="8">
        <f>INDEX(products!$A:$G, MATCH(ORDERS!$D670, products!$A:$A, 0), MATCH(ORDERS!L$1, products!$A$1:$G$1, 0))</f>
        <v>27.484999999999996</v>
      </c>
      <c r="M670" s="8">
        <f t="shared" si="10"/>
        <v>137.42499999999998</v>
      </c>
      <c r="N670" t="str" cm="1">
        <f t="array" ref="N670">_xlfn.IFS(I670="Rob", "Robusta", I670="Exc", "Excelsa", I670="Ara", "Arabica", I670="Lib", "Liberica")</f>
        <v>Robusta</v>
      </c>
      <c r="O670" t="str" cm="1">
        <f t="array" ref="O670">_xlfn.IFS(J670="M", "Medium", J670="L", "Light", J670="D", "Dark")</f>
        <v>Light</v>
      </c>
    </row>
    <row r="671" spans="1:15" x14ac:dyDescent="0.3">
      <c r="A671" s="2" t="s">
        <v>4268</v>
      </c>
      <c r="B671" s="5">
        <v>44551</v>
      </c>
      <c r="C671" s="2" t="s">
        <v>4269</v>
      </c>
      <c r="D671" t="s">
        <v>6181</v>
      </c>
      <c r="E671" s="2">
        <v>2</v>
      </c>
      <c r="F671" s="2" t="str">
        <f>_xlfn.XLOOKUP(C671, customers!$A:$A, customers!$B:$B, 0)</f>
        <v>Ferdie Tourry</v>
      </c>
      <c r="G671" s="2" t="str">
        <f>IF(_xlfn.XLOOKUP(C671, customers!$A:$A, customers!$C:$C, "")="", "", _xlfn.XLOOKUP(C671, customers!$A:$A, customers!$C:$C, ""))</f>
        <v>ftourryil@google.de</v>
      </c>
      <c r="H671" s="2" t="str">
        <f>_xlfn.XLOOKUP(C671, customers!$A:$A, customers!$G:$G, 0)</f>
        <v>United States</v>
      </c>
      <c r="I671" t="str">
        <f>INDEX(products!$A:$G, MATCH(ORDERS!$D671, products!$A:$A, 0), MATCH(ORDERS!I$1, products!$A$1:$G$1, 0))</f>
        <v>Lib</v>
      </c>
      <c r="J671" t="str">
        <f>INDEX(products!$A:$G, MATCH(ORDERS!$D671, products!$A:$A, 0), MATCH(ORDERS!J$1, products!$A$1:$G$1, 0))</f>
        <v>M</v>
      </c>
      <c r="K671" s="6">
        <f>INDEX(products!$A:$G, MATCH(ORDERS!$D671, products!$A:$A, 0), MATCH(ORDERS!K$1, products!$A$1:$G$1, 0))</f>
        <v>2.5</v>
      </c>
      <c r="L671" s="8">
        <f>INDEX(products!$A:$G, MATCH(ORDERS!$D671, products!$A:$A, 0), MATCH(ORDERS!L$1, products!$A$1:$G$1, 0))</f>
        <v>33.464999999999996</v>
      </c>
      <c r="M671" s="8">
        <f t="shared" si="10"/>
        <v>66.929999999999993</v>
      </c>
      <c r="N671" t="str" cm="1">
        <f t="array" ref="N671">_xlfn.IFS(I671="Rob", "Robusta", I671="Exc", "Excelsa", I671="Ara", "Arabica", I671="Lib", "Liberica")</f>
        <v>Liberica</v>
      </c>
      <c r="O671" t="str" cm="1">
        <f t="array" ref="O671">_xlfn.IFS(J671="M", "Medium", J671="L", "Light", J671="D", "Dark")</f>
        <v>Medium</v>
      </c>
    </row>
    <row r="672" spans="1:15" x14ac:dyDescent="0.3">
      <c r="A672" s="2" t="s">
        <v>4274</v>
      </c>
      <c r="B672" s="5">
        <v>43606</v>
      </c>
      <c r="C672" s="2" t="s">
        <v>4275</v>
      </c>
      <c r="D672" t="s">
        <v>6159</v>
      </c>
      <c r="E672" s="2">
        <v>3</v>
      </c>
      <c r="F672" s="2" t="str">
        <f>_xlfn.XLOOKUP(C672, customers!$A:$A, customers!$B:$B, 0)</f>
        <v>Cecil Weatherall</v>
      </c>
      <c r="G672" s="2" t="str">
        <f>IF(_xlfn.XLOOKUP(C672, customers!$A:$A, customers!$C:$C, "")="", "", _xlfn.XLOOKUP(C672, customers!$A:$A, customers!$C:$C, ""))</f>
        <v>cweatherallim@toplist.cz</v>
      </c>
      <c r="H672" s="2" t="str">
        <f>_xlfn.XLOOKUP(C672, customers!$A:$A, customers!$G:$G, 0)</f>
        <v>United States</v>
      </c>
      <c r="I672" t="str">
        <f>INDEX(products!$A:$G, MATCH(ORDERS!$D672, products!$A:$A, 0), MATCH(ORDERS!I$1, products!$A$1:$G$1, 0))</f>
        <v>Lib</v>
      </c>
      <c r="J672" t="str">
        <f>INDEX(products!$A:$G, MATCH(ORDERS!$D672, products!$A:$A, 0), MATCH(ORDERS!J$1, products!$A$1:$G$1, 0))</f>
        <v>M</v>
      </c>
      <c r="K672" s="6">
        <f>INDEX(products!$A:$G, MATCH(ORDERS!$D672, products!$A:$A, 0), MATCH(ORDERS!K$1, products!$A$1:$G$1, 0))</f>
        <v>0.2</v>
      </c>
      <c r="L672" s="8">
        <f>INDEX(products!$A:$G, MATCH(ORDERS!$D672, products!$A:$A, 0), MATCH(ORDERS!L$1, products!$A$1:$G$1, 0))</f>
        <v>4.3650000000000002</v>
      </c>
      <c r="M672" s="8">
        <f t="shared" si="10"/>
        <v>13.095000000000001</v>
      </c>
      <c r="N672" t="str" cm="1">
        <f t="array" ref="N672">_xlfn.IFS(I672="Rob", "Robusta", I672="Exc", "Excelsa", I672="Ara", "Arabica", I672="Lib", "Liberica")</f>
        <v>Liberica</v>
      </c>
      <c r="O672" t="str" cm="1">
        <f t="array" ref="O672">_xlfn.IFS(J672="M", "Medium", J672="L", "Light", J672="D", "Dark")</f>
        <v>Medium</v>
      </c>
    </row>
    <row r="673" spans="1:15" x14ac:dyDescent="0.3">
      <c r="A673" s="2" t="s">
        <v>4280</v>
      </c>
      <c r="B673" s="5">
        <v>44495</v>
      </c>
      <c r="C673" s="2" t="s">
        <v>4281</v>
      </c>
      <c r="D673" t="s">
        <v>6179</v>
      </c>
      <c r="E673" s="2">
        <v>5</v>
      </c>
      <c r="F673" s="2" t="str">
        <f>_xlfn.XLOOKUP(C673, customers!$A:$A, customers!$B:$B, 0)</f>
        <v>Gale Heindrick</v>
      </c>
      <c r="G673" s="2" t="str">
        <f>IF(_xlfn.XLOOKUP(C673, customers!$A:$A, customers!$C:$C, "")="", "", _xlfn.XLOOKUP(C673, customers!$A:$A, customers!$C:$C, ""))</f>
        <v>gheindrickin@usda.gov</v>
      </c>
      <c r="H673" s="2" t="str">
        <f>_xlfn.XLOOKUP(C673, customers!$A:$A, customers!$G:$G, 0)</f>
        <v>United States</v>
      </c>
      <c r="I673" t="str">
        <f>INDEX(products!$A:$G, MATCH(ORDERS!$D673, products!$A:$A, 0), MATCH(ORDERS!I$1, products!$A$1:$G$1, 0))</f>
        <v>Rob</v>
      </c>
      <c r="J673" t="str">
        <f>INDEX(products!$A:$G, MATCH(ORDERS!$D673, products!$A:$A, 0), MATCH(ORDERS!J$1, products!$A$1:$G$1, 0))</f>
        <v>L</v>
      </c>
      <c r="K673" s="6">
        <f>INDEX(products!$A:$G, MATCH(ORDERS!$D673, products!$A:$A, 0), MATCH(ORDERS!K$1, products!$A$1:$G$1, 0))</f>
        <v>1</v>
      </c>
      <c r="L673" s="8">
        <f>INDEX(products!$A:$G, MATCH(ORDERS!$D673, products!$A:$A, 0), MATCH(ORDERS!L$1, products!$A$1:$G$1, 0))</f>
        <v>11.95</v>
      </c>
      <c r="M673" s="8">
        <f t="shared" si="10"/>
        <v>59.75</v>
      </c>
      <c r="N673" t="str" cm="1">
        <f t="array" ref="N673">_xlfn.IFS(I673="Rob", "Robusta", I673="Exc", "Excelsa", I673="Ara", "Arabica", I673="Lib", "Liberica")</f>
        <v>Robusta</v>
      </c>
      <c r="O673" t="str" cm="1">
        <f t="array" ref="O673">_xlfn.IFS(J673="M", "Medium", J673="L", "Light", J673="D", "Dark")</f>
        <v>Light</v>
      </c>
    </row>
    <row r="674" spans="1:15" x14ac:dyDescent="0.3">
      <c r="A674" s="2" t="s">
        <v>4286</v>
      </c>
      <c r="B674" s="5">
        <v>43916</v>
      </c>
      <c r="C674" s="2" t="s">
        <v>4287</v>
      </c>
      <c r="D674" t="s">
        <v>6160</v>
      </c>
      <c r="E674" s="2">
        <v>5</v>
      </c>
      <c r="F674" s="2" t="str">
        <f>_xlfn.XLOOKUP(C674, customers!$A:$A, customers!$B:$B, 0)</f>
        <v>Layne Imason</v>
      </c>
      <c r="G674" s="2" t="str">
        <f>IF(_xlfn.XLOOKUP(C674, customers!$A:$A, customers!$C:$C, "")="", "", _xlfn.XLOOKUP(C674, customers!$A:$A, customers!$C:$C, ""))</f>
        <v>limasonio@discuz.net</v>
      </c>
      <c r="H674" s="2" t="str">
        <f>_xlfn.XLOOKUP(C674, customers!$A:$A, customers!$G:$G, 0)</f>
        <v>United States</v>
      </c>
      <c r="I674" t="str">
        <f>INDEX(products!$A:$G, MATCH(ORDERS!$D674, products!$A:$A, 0), MATCH(ORDERS!I$1, products!$A$1:$G$1, 0))</f>
        <v>Lib</v>
      </c>
      <c r="J674" t="str">
        <f>INDEX(products!$A:$G, MATCH(ORDERS!$D674, products!$A:$A, 0), MATCH(ORDERS!J$1, products!$A$1:$G$1, 0))</f>
        <v>M</v>
      </c>
      <c r="K674" s="6">
        <f>INDEX(products!$A:$G, MATCH(ORDERS!$D674, products!$A:$A, 0), MATCH(ORDERS!K$1, products!$A$1:$G$1, 0))</f>
        <v>0.5</v>
      </c>
      <c r="L674" s="8">
        <f>INDEX(products!$A:$G, MATCH(ORDERS!$D674, products!$A:$A, 0), MATCH(ORDERS!L$1, products!$A$1:$G$1, 0))</f>
        <v>8.73</v>
      </c>
      <c r="M674" s="8">
        <f t="shared" si="10"/>
        <v>43.650000000000006</v>
      </c>
      <c r="N674" t="str" cm="1">
        <f t="array" ref="N674">_xlfn.IFS(I674="Rob", "Robusta", I674="Exc", "Excelsa", I674="Ara", "Arabica", I674="Lib", "Liberica")</f>
        <v>Liberica</v>
      </c>
      <c r="O674" t="str" cm="1">
        <f t="array" ref="O674">_xlfn.IFS(J674="M", "Medium", J674="L", "Light", J674="D", "Dark")</f>
        <v>Medium</v>
      </c>
    </row>
    <row r="675" spans="1:15" x14ac:dyDescent="0.3">
      <c r="A675" s="2" t="s">
        <v>4291</v>
      </c>
      <c r="B675" s="5">
        <v>44118</v>
      </c>
      <c r="C675" s="2" t="s">
        <v>4292</v>
      </c>
      <c r="D675" t="s">
        <v>6141</v>
      </c>
      <c r="E675" s="2">
        <v>6</v>
      </c>
      <c r="F675" s="2" t="str">
        <f>_xlfn.XLOOKUP(C675, customers!$A:$A, customers!$B:$B, 0)</f>
        <v>Hazel Saill</v>
      </c>
      <c r="G675" s="2" t="str">
        <f>IF(_xlfn.XLOOKUP(C675, customers!$A:$A, customers!$C:$C, "")="", "", _xlfn.XLOOKUP(C675, customers!$A:$A, customers!$C:$C, ""))</f>
        <v>hsaillip@odnoklassniki.ru</v>
      </c>
      <c r="H675" s="2" t="str">
        <f>_xlfn.XLOOKUP(C675, customers!$A:$A, customers!$G:$G, 0)</f>
        <v>United States</v>
      </c>
      <c r="I675" t="str">
        <f>INDEX(products!$A:$G, MATCH(ORDERS!$D675, products!$A:$A, 0), MATCH(ORDERS!I$1, products!$A$1:$G$1, 0))</f>
        <v>Exc</v>
      </c>
      <c r="J675" t="str">
        <f>INDEX(products!$A:$G, MATCH(ORDERS!$D675, products!$A:$A, 0), MATCH(ORDERS!J$1, products!$A$1:$G$1, 0))</f>
        <v>M</v>
      </c>
      <c r="K675" s="6">
        <f>INDEX(products!$A:$G, MATCH(ORDERS!$D675, products!$A:$A, 0), MATCH(ORDERS!K$1, products!$A$1:$G$1, 0))</f>
        <v>1</v>
      </c>
      <c r="L675" s="8">
        <f>INDEX(products!$A:$G, MATCH(ORDERS!$D675, products!$A:$A, 0), MATCH(ORDERS!L$1, products!$A$1:$G$1, 0))</f>
        <v>13.75</v>
      </c>
      <c r="M675" s="8">
        <f t="shared" si="10"/>
        <v>82.5</v>
      </c>
      <c r="N675" t="str" cm="1">
        <f t="array" ref="N675">_xlfn.IFS(I675="Rob", "Robusta", I675="Exc", "Excelsa", I675="Ara", "Arabica", I675="Lib", "Liberica")</f>
        <v>Excelsa</v>
      </c>
      <c r="O675" t="str" cm="1">
        <f t="array" ref="O675">_xlfn.IFS(J675="M", "Medium", J675="L", "Light", J675="D", "Dark")</f>
        <v>Medium</v>
      </c>
    </row>
    <row r="676" spans="1:15" x14ac:dyDescent="0.3">
      <c r="A676" s="2" t="s">
        <v>4297</v>
      </c>
      <c r="B676" s="5">
        <v>44543</v>
      </c>
      <c r="C676" s="2" t="s">
        <v>4298</v>
      </c>
      <c r="D676" t="s">
        <v>6182</v>
      </c>
      <c r="E676" s="2">
        <v>6</v>
      </c>
      <c r="F676" s="2" t="str">
        <f>_xlfn.XLOOKUP(C676, customers!$A:$A, customers!$B:$B, 0)</f>
        <v>Hermann Larvor</v>
      </c>
      <c r="G676" s="2" t="str">
        <f>IF(_xlfn.XLOOKUP(C676, customers!$A:$A, customers!$C:$C, "")="", "", _xlfn.XLOOKUP(C676, customers!$A:$A, customers!$C:$C, ""))</f>
        <v>hlarvoriq@last.fm</v>
      </c>
      <c r="H676" s="2" t="str">
        <f>_xlfn.XLOOKUP(C676, customers!$A:$A, customers!$G:$G, 0)</f>
        <v>United States</v>
      </c>
      <c r="I676" t="str">
        <f>INDEX(products!$A:$G, MATCH(ORDERS!$D676, products!$A:$A, 0), MATCH(ORDERS!I$1, products!$A$1:$G$1, 0))</f>
        <v>Ara</v>
      </c>
      <c r="J676" t="str">
        <f>INDEX(products!$A:$G, MATCH(ORDERS!$D676, products!$A:$A, 0), MATCH(ORDERS!J$1, products!$A$1:$G$1, 0))</f>
        <v>L</v>
      </c>
      <c r="K676" s="6">
        <f>INDEX(products!$A:$G, MATCH(ORDERS!$D676, products!$A:$A, 0), MATCH(ORDERS!K$1, products!$A$1:$G$1, 0))</f>
        <v>2.5</v>
      </c>
      <c r="L676" s="8">
        <f>INDEX(products!$A:$G, MATCH(ORDERS!$D676, products!$A:$A, 0), MATCH(ORDERS!L$1, products!$A$1:$G$1, 0))</f>
        <v>29.784999999999997</v>
      </c>
      <c r="M676" s="8">
        <f t="shared" si="10"/>
        <v>178.70999999999998</v>
      </c>
      <c r="N676" t="str" cm="1">
        <f t="array" ref="N676">_xlfn.IFS(I676="Rob", "Robusta", I676="Exc", "Excelsa", I676="Ara", "Arabica", I676="Lib", "Liberica")</f>
        <v>Arabica</v>
      </c>
      <c r="O676" t="str" cm="1">
        <f t="array" ref="O676">_xlfn.IFS(J676="M", "Medium", J676="L", "Light", J676="D", "Dark")</f>
        <v>Light</v>
      </c>
    </row>
    <row r="677" spans="1:15" x14ac:dyDescent="0.3">
      <c r="A677" s="2" t="s">
        <v>4303</v>
      </c>
      <c r="B677" s="5">
        <v>44263</v>
      </c>
      <c r="C677" s="2" t="s">
        <v>4304</v>
      </c>
      <c r="D677" t="s">
        <v>6165</v>
      </c>
      <c r="E677" s="2">
        <v>4</v>
      </c>
      <c r="F677" s="2" t="str">
        <f>_xlfn.XLOOKUP(C677, customers!$A:$A, customers!$B:$B, 0)</f>
        <v>Terri Lyford</v>
      </c>
      <c r="G677" s="2" t="str">
        <f>IF(_xlfn.XLOOKUP(C677, customers!$A:$A, customers!$C:$C, "")="", "", _xlfn.XLOOKUP(C677, customers!$A:$A, customers!$C:$C, ""))</f>
        <v/>
      </c>
      <c r="H677" s="2" t="str">
        <f>_xlfn.XLOOKUP(C677, customers!$A:$A, customers!$G:$G, 0)</f>
        <v>United States</v>
      </c>
      <c r="I677" t="str">
        <f>INDEX(products!$A:$G, MATCH(ORDERS!$D677, products!$A:$A, 0), MATCH(ORDERS!I$1, products!$A$1:$G$1, 0))</f>
        <v>Lib</v>
      </c>
      <c r="J677" t="str">
        <f>INDEX(products!$A:$G, MATCH(ORDERS!$D677, products!$A:$A, 0), MATCH(ORDERS!J$1, products!$A$1:$G$1, 0))</f>
        <v>D</v>
      </c>
      <c r="K677" s="6">
        <f>INDEX(products!$A:$G, MATCH(ORDERS!$D677, products!$A:$A, 0), MATCH(ORDERS!K$1, products!$A$1:$G$1, 0))</f>
        <v>2.5</v>
      </c>
      <c r="L677" s="8">
        <f>INDEX(products!$A:$G, MATCH(ORDERS!$D677, products!$A:$A, 0), MATCH(ORDERS!L$1, products!$A$1:$G$1, 0))</f>
        <v>29.784999999999997</v>
      </c>
      <c r="M677" s="8">
        <f t="shared" si="10"/>
        <v>119.13999999999999</v>
      </c>
      <c r="N677" t="str" cm="1">
        <f t="array" ref="N677">_xlfn.IFS(I677="Rob", "Robusta", I677="Exc", "Excelsa", I677="Ara", "Arabica", I677="Lib", "Liberica")</f>
        <v>Liberica</v>
      </c>
      <c r="O677" t="str" cm="1">
        <f t="array" ref="O677">_xlfn.IFS(J677="M", "Medium", J677="L", "Light", J677="D", "Dark")</f>
        <v>Dark</v>
      </c>
    </row>
    <row r="678" spans="1:15" x14ac:dyDescent="0.3">
      <c r="A678" s="2" t="s">
        <v>4308</v>
      </c>
      <c r="B678" s="5">
        <v>44217</v>
      </c>
      <c r="C678" s="2" t="s">
        <v>4309</v>
      </c>
      <c r="D678" t="s">
        <v>6161</v>
      </c>
      <c r="E678" s="2">
        <v>5</v>
      </c>
      <c r="F678" s="2" t="str">
        <f>_xlfn.XLOOKUP(C678, customers!$A:$A, customers!$B:$B, 0)</f>
        <v>Gabey Cogan</v>
      </c>
      <c r="G678" s="2" t="str">
        <f>IF(_xlfn.XLOOKUP(C678, customers!$A:$A, customers!$C:$C, "")="", "", _xlfn.XLOOKUP(C678, customers!$A:$A, customers!$C:$C, ""))</f>
        <v/>
      </c>
      <c r="H678" s="2" t="str">
        <f>_xlfn.XLOOKUP(C678, customers!$A:$A, customers!$G:$G, 0)</f>
        <v>United States</v>
      </c>
      <c r="I678" t="str">
        <f>INDEX(products!$A:$G, MATCH(ORDERS!$D678, products!$A:$A, 0), MATCH(ORDERS!I$1, products!$A$1:$G$1, 0))</f>
        <v>Lib</v>
      </c>
      <c r="J678" t="str">
        <f>INDEX(products!$A:$G, MATCH(ORDERS!$D678, products!$A:$A, 0), MATCH(ORDERS!J$1, products!$A$1:$G$1, 0))</f>
        <v>L</v>
      </c>
      <c r="K678" s="6">
        <f>INDEX(products!$A:$G, MATCH(ORDERS!$D678, products!$A:$A, 0), MATCH(ORDERS!K$1, products!$A$1:$G$1, 0))</f>
        <v>0.5</v>
      </c>
      <c r="L678" s="8">
        <f>INDEX(products!$A:$G, MATCH(ORDERS!$D678, products!$A:$A, 0), MATCH(ORDERS!L$1, products!$A$1:$G$1, 0))</f>
        <v>9.51</v>
      </c>
      <c r="M678" s="8">
        <f t="shared" si="10"/>
        <v>47.55</v>
      </c>
      <c r="N678" t="str" cm="1">
        <f t="array" ref="N678">_xlfn.IFS(I678="Rob", "Robusta", I678="Exc", "Excelsa", I678="Ara", "Arabica", I678="Lib", "Liberica")</f>
        <v>Liberica</v>
      </c>
      <c r="O678" t="str" cm="1">
        <f t="array" ref="O678">_xlfn.IFS(J678="M", "Medium", J678="L", "Light", J678="D", "Dark")</f>
        <v>Light</v>
      </c>
    </row>
    <row r="679" spans="1:15" x14ac:dyDescent="0.3">
      <c r="A679" s="2" t="s">
        <v>4313</v>
      </c>
      <c r="B679" s="5">
        <v>44206</v>
      </c>
      <c r="C679" s="2" t="s">
        <v>4314</v>
      </c>
      <c r="D679" t="s">
        <v>6160</v>
      </c>
      <c r="E679" s="2">
        <v>5</v>
      </c>
      <c r="F679" s="2" t="str">
        <f>_xlfn.XLOOKUP(C679, customers!$A:$A, customers!$B:$B, 0)</f>
        <v>Charin Penwarden</v>
      </c>
      <c r="G679" s="2" t="str">
        <f>IF(_xlfn.XLOOKUP(C679, customers!$A:$A, customers!$C:$C, "")="", "", _xlfn.XLOOKUP(C679, customers!$A:$A, customers!$C:$C, ""))</f>
        <v>cpenwardenit@mlb.com</v>
      </c>
      <c r="H679" s="2" t="str">
        <f>_xlfn.XLOOKUP(C679, customers!$A:$A, customers!$G:$G, 0)</f>
        <v>Ireland</v>
      </c>
      <c r="I679" t="str">
        <f>INDEX(products!$A:$G, MATCH(ORDERS!$D679, products!$A:$A, 0), MATCH(ORDERS!I$1, products!$A$1:$G$1, 0))</f>
        <v>Lib</v>
      </c>
      <c r="J679" t="str">
        <f>INDEX(products!$A:$G, MATCH(ORDERS!$D679, products!$A:$A, 0), MATCH(ORDERS!J$1, products!$A$1:$G$1, 0))</f>
        <v>M</v>
      </c>
      <c r="K679" s="6">
        <f>INDEX(products!$A:$G, MATCH(ORDERS!$D679, products!$A:$A, 0), MATCH(ORDERS!K$1, products!$A$1:$G$1, 0))</f>
        <v>0.5</v>
      </c>
      <c r="L679" s="8">
        <f>INDEX(products!$A:$G, MATCH(ORDERS!$D679, products!$A:$A, 0), MATCH(ORDERS!L$1, products!$A$1:$G$1, 0))</f>
        <v>8.73</v>
      </c>
      <c r="M679" s="8">
        <f t="shared" si="10"/>
        <v>43.650000000000006</v>
      </c>
      <c r="N679" t="str" cm="1">
        <f t="array" ref="N679">_xlfn.IFS(I679="Rob", "Robusta", I679="Exc", "Excelsa", I679="Ara", "Arabica", I679="Lib", "Liberica")</f>
        <v>Liberica</v>
      </c>
      <c r="O679" t="str" cm="1">
        <f t="array" ref="O679">_xlfn.IFS(J679="M", "Medium", J679="L", "Light", J679="D", "Dark")</f>
        <v>Medium</v>
      </c>
    </row>
    <row r="680" spans="1:15" x14ac:dyDescent="0.3">
      <c r="A680" s="2" t="s">
        <v>4319</v>
      </c>
      <c r="B680" s="5">
        <v>44281</v>
      </c>
      <c r="C680" s="2" t="s">
        <v>4320</v>
      </c>
      <c r="D680" t="s">
        <v>6182</v>
      </c>
      <c r="E680" s="2">
        <v>6</v>
      </c>
      <c r="F680" s="2" t="str">
        <f>_xlfn.XLOOKUP(C680, customers!$A:$A, customers!$B:$B, 0)</f>
        <v>Milty Middis</v>
      </c>
      <c r="G680" s="2" t="str">
        <f>IF(_xlfn.XLOOKUP(C680, customers!$A:$A, customers!$C:$C, "")="", "", _xlfn.XLOOKUP(C680, customers!$A:$A, customers!$C:$C, ""))</f>
        <v>mmiddisiu@dmoz.org</v>
      </c>
      <c r="H680" s="2" t="str">
        <f>_xlfn.XLOOKUP(C680, customers!$A:$A, customers!$G:$G, 0)</f>
        <v>United States</v>
      </c>
      <c r="I680" t="str">
        <f>INDEX(products!$A:$G, MATCH(ORDERS!$D680, products!$A:$A, 0), MATCH(ORDERS!I$1, products!$A$1:$G$1, 0))</f>
        <v>Ara</v>
      </c>
      <c r="J680" t="str">
        <f>INDEX(products!$A:$G, MATCH(ORDERS!$D680, products!$A:$A, 0), MATCH(ORDERS!J$1, products!$A$1:$G$1, 0))</f>
        <v>L</v>
      </c>
      <c r="K680" s="6">
        <f>INDEX(products!$A:$G, MATCH(ORDERS!$D680, products!$A:$A, 0), MATCH(ORDERS!K$1, products!$A$1:$G$1, 0))</f>
        <v>2.5</v>
      </c>
      <c r="L680" s="8">
        <f>INDEX(products!$A:$G, MATCH(ORDERS!$D680, products!$A:$A, 0), MATCH(ORDERS!L$1, products!$A$1:$G$1, 0))</f>
        <v>29.784999999999997</v>
      </c>
      <c r="M680" s="8">
        <f t="shared" si="10"/>
        <v>178.70999999999998</v>
      </c>
      <c r="N680" t="str" cm="1">
        <f t="array" ref="N680">_xlfn.IFS(I680="Rob", "Robusta", I680="Exc", "Excelsa", I680="Ara", "Arabica", I680="Lib", "Liberica")</f>
        <v>Arabica</v>
      </c>
      <c r="O680" t="str" cm="1">
        <f t="array" ref="O680">_xlfn.IFS(J680="M", "Medium", J680="L", "Light", J680="D", "Dark")</f>
        <v>Light</v>
      </c>
    </row>
    <row r="681" spans="1:15" x14ac:dyDescent="0.3">
      <c r="A681" s="2" t="s">
        <v>4325</v>
      </c>
      <c r="B681" s="5">
        <v>44645</v>
      </c>
      <c r="C681" s="2" t="s">
        <v>4326</v>
      </c>
      <c r="D681" t="s">
        <v>6142</v>
      </c>
      <c r="E681" s="2">
        <v>1</v>
      </c>
      <c r="F681" s="2" t="str">
        <f>_xlfn.XLOOKUP(C681, customers!$A:$A, customers!$B:$B, 0)</f>
        <v>Adrianne Vairow</v>
      </c>
      <c r="G681" s="2" t="str">
        <f>IF(_xlfn.XLOOKUP(C681, customers!$A:$A, customers!$C:$C, "")="", "", _xlfn.XLOOKUP(C681, customers!$A:$A, customers!$C:$C, ""))</f>
        <v>avairowiv@studiopress.com</v>
      </c>
      <c r="H681" s="2" t="str">
        <f>_xlfn.XLOOKUP(C681, customers!$A:$A, customers!$G:$G, 0)</f>
        <v>United Kingdom</v>
      </c>
      <c r="I681" t="str">
        <f>INDEX(products!$A:$G, MATCH(ORDERS!$D681, products!$A:$A, 0), MATCH(ORDERS!I$1, products!$A$1:$G$1, 0))</f>
        <v>Rob</v>
      </c>
      <c r="J681" t="str">
        <f>INDEX(products!$A:$G, MATCH(ORDERS!$D681, products!$A:$A, 0), MATCH(ORDERS!J$1, products!$A$1:$G$1, 0))</f>
        <v>L</v>
      </c>
      <c r="K681" s="6">
        <f>INDEX(products!$A:$G, MATCH(ORDERS!$D681, products!$A:$A, 0), MATCH(ORDERS!K$1, products!$A$1:$G$1, 0))</f>
        <v>2.5</v>
      </c>
      <c r="L681" s="8">
        <f>INDEX(products!$A:$G, MATCH(ORDERS!$D681, products!$A:$A, 0), MATCH(ORDERS!L$1, products!$A$1:$G$1, 0))</f>
        <v>27.484999999999996</v>
      </c>
      <c r="M681" s="8">
        <f t="shared" si="10"/>
        <v>27.484999999999996</v>
      </c>
      <c r="N681" t="str" cm="1">
        <f t="array" ref="N681">_xlfn.IFS(I681="Rob", "Robusta", I681="Exc", "Excelsa", I681="Ara", "Arabica", I681="Lib", "Liberica")</f>
        <v>Robusta</v>
      </c>
      <c r="O681" t="str" cm="1">
        <f t="array" ref="O681">_xlfn.IFS(J681="M", "Medium", J681="L", "Light", J681="D", "Dark")</f>
        <v>Light</v>
      </c>
    </row>
    <row r="682" spans="1:15" x14ac:dyDescent="0.3">
      <c r="A682" s="2" t="s">
        <v>4331</v>
      </c>
      <c r="B682" s="5">
        <v>44399</v>
      </c>
      <c r="C682" s="2" t="s">
        <v>4332</v>
      </c>
      <c r="D682" t="s">
        <v>6155</v>
      </c>
      <c r="E682" s="2">
        <v>5</v>
      </c>
      <c r="F682" s="2" t="str">
        <f>_xlfn.XLOOKUP(C682, customers!$A:$A, customers!$B:$B, 0)</f>
        <v>Anjanette Goldie</v>
      </c>
      <c r="G682" s="2" t="str">
        <f>IF(_xlfn.XLOOKUP(C682, customers!$A:$A, customers!$C:$C, "")="", "", _xlfn.XLOOKUP(C682, customers!$A:$A, customers!$C:$C, ""))</f>
        <v>agoldieiw@goo.gl</v>
      </c>
      <c r="H682" s="2" t="str">
        <f>_xlfn.XLOOKUP(C682, customers!$A:$A, customers!$G:$G, 0)</f>
        <v>United States</v>
      </c>
      <c r="I682" t="str">
        <f>INDEX(products!$A:$G, MATCH(ORDERS!$D682, products!$A:$A, 0), MATCH(ORDERS!I$1, products!$A$1:$G$1, 0))</f>
        <v>Ara</v>
      </c>
      <c r="J682" t="str">
        <f>INDEX(products!$A:$G, MATCH(ORDERS!$D682, products!$A:$A, 0), MATCH(ORDERS!J$1, products!$A$1:$G$1, 0))</f>
        <v>M</v>
      </c>
      <c r="K682" s="6">
        <f>INDEX(products!$A:$G, MATCH(ORDERS!$D682, products!$A:$A, 0), MATCH(ORDERS!K$1, products!$A$1:$G$1, 0))</f>
        <v>1</v>
      </c>
      <c r="L682" s="8">
        <f>INDEX(products!$A:$G, MATCH(ORDERS!$D682, products!$A:$A, 0), MATCH(ORDERS!L$1, products!$A$1:$G$1, 0))</f>
        <v>11.25</v>
      </c>
      <c r="M682" s="8">
        <f t="shared" si="10"/>
        <v>56.25</v>
      </c>
      <c r="N682" t="str" cm="1">
        <f t="array" ref="N682">_xlfn.IFS(I682="Rob", "Robusta", I682="Exc", "Excelsa", I682="Ara", "Arabica", I682="Lib", "Liberica")</f>
        <v>Arabica</v>
      </c>
      <c r="O682" t="str" cm="1">
        <f t="array" ref="O682">_xlfn.IFS(J682="M", "Medium", J682="L", "Light", J682="D", "Dark")</f>
        <v>Medium</v>
      </c>
    </row>
    <row r="683" spans="1:15" x14ac:dyDescent="0.3">
      <c r="A683" s="2" t="s">
        <v>4336</v>
      </c>
      <c r="B683" s="5">
        <v>44080</v>
      </c>
      <c r="C683" s="2" t="s">
        <v>4337</v>
      </c>
      <c r="D683" t="s">
        <v>6145</v>
      </c>
      <c r="E683" s="2">
        <v>2</v>
      </c>
      <c r="F683" s="2" t="str">
        <f>_xlfn.XLOOKUP(C683, customers!$A:$A, customers!$B:$B, 0)</f>
        <v>Nicky Ayris</v>
      </c>
      <c r="G683" s="2" t="str">
        <f>IF(_xlfn.XLOOKUP(C683, customers!$A:$A, customers!$C:$C, "")="", "", _xlfn.XLOOKUP(C683, customers!$A:$A, customers!$C:$C, ""))</f>
        <v>nayrisix@t-online.de</v>
      </c>
      <c r="H683" s="2" t="str">
        <f>_xlfn.XLOOKUP(C683, customers!$A:$A, customers!$G:$G, 0)</f>
        <v>United Kingdom</v>
      </c>
      <c r="I683" t="str">
        <f>INDEX(products!$A:$G, MATCH(ORDERS!$D683, products!$A:$A, 0), MATCH(ORDERS!I$1, products!$A$1:$G$1, 0))</f>
        <v>Lib</v>
      </c>
      <c r="J683" t="str">
        <f>INDEX(products!$A:$G, MATCH(ORDERS!$D683, products!$A:$A, 0), MATCH(ORDERS!J$1, products!$A$1:$G$1, 0))</f>
        <v>L</v>
      </c>
      <c r="K683" s="6">
        <f>INDEX(products!$A:$G, MATCH(ORDERS!$D683, products!$A:$A, 0), MATCH(ORDERS!K$1, products!$A$1:$G$1, 0))</f>
        <v>0.2</v>
      </c>
      <c r="L683" s="8">
        <f>INDEX(products!$A:$G, MATCH(ORDERS!$D683, products!$A:$A, 0), MATCH(ORDERS!L$1, products!$A$1:$G$1, 0))</f>
        <v>4.7549999999999999</v>
      </c>
      <c r="M683" s="8">
        <f t="shared" si="10"/>
        <v>9.51</v>
      </c>
      <c r="N683" t="str" cm="1">
        <f t="array" ref="N683">_xlfn.IFS(I683="Rob", "Robusta", I683="Exc", "Excelsa", I683="Ara", "Arabica", I683="Lib", "Liberica")</f>
        <v>Liberica</v>
      </c>
      <c r="O683" t="str" cm="1">
        <f t="array" ref="O683">_xlfn.IFS(J683="M", "Medium", J683="L", "Light", J683="D", "Dark")</f>
        <v>Light</v>
      </c>
    </row>
    <row r="684" spans="1:15" x14ac:dyDescent="0.3">
      <c r="A684" s="2" t="s">
        <v>4342</v>
      </c>
      <c r="B684" s="5">
        <v>43827</v>
      </c>
      <c r="C684" s="2" t="s">
        <v>4343</v>
      </c>
      <c r="D684" t="s">
        <v>6156</v>
      </c>
      <c r="E684" s="2">
        <v>2</v>
      </c>
      <c r="F684" s="2" t="str">
        <f>_xlfn.XLOOKUP(C684, customers!$A:$A, customers!$B:$B, 0)</f>
        <v>Laryssa Benediktovich</v>
      </c>
      <c r="G684" s="2" t="str">
        <f>IF(_xlfn.XLOOKUP(C684, customers!$A:$A, customers!$C:$C, "")="", "", _xlfn.XLOOKUP(C684, customers!$A:$A, customers!$C:$C, ""))</f>
        <v>lbenediktovichiy@wunderground.com</v>
      </c>
      <c r="H684" s="2" t="str">
        <f>_xlfn.XLOOKUP(C684, customers!$A:$A, customers!$G:$G, 0)</f>
        <v>United States</v>
      </c>
      <c r="I684" t="str">
        <f>INDEX(products!$A:$G, MATCH(ORDERS!$D684, products!$A:$A, 0), MATCH(ORDERS!I$1, products!$A$1:$G$1, 0))</f>
        <v>Exc</v>
      </c>
      <c r="J684" t="str">
        <f>INDEX(products!$A:$G, MATCH(ORDERS!$D684, products!$A:$A, 0), MATCH(ORDERS!J$1, products!$A$1:$G$1, 0))</f>
        <v>M</v>
      </c>
      <c r="K684" s="6">
        <f>INDEX(products!$A:$G, MATCH(ORDERS!$D684, products!$A:$A, 0), MATCH(ORDERS!K$1, products!$A$1:$G$1, 0))</f>
        <v>0.2</v>
      </c>
      <c r="L684" s="8">
        <f>INDEX(products!$A:$G, MATCH(ORDERS!$D684, products!$A:$A, 0), MATCH(ORDERS!L$1, products!$A$1:$G$1, 0))</f>
        <v>4.125</v>
      </c>
      <c r="M684" s="8">
        <f t="shared" si="10"/>
        <v>8.25</v>
      </c>
      <c r="N684" t="str" cm="1">
        <f t="array" ref="N684">_xlfn.IFS(I684="Rob", "Robusta", I684="Exc", "Excelsa", I684="Ara", "Arabica", I684="Lib", "Liberica")</f>
        <v>Excelsa</v>
      </c>
      <c r="O684" t="str" cm="1">
        <f t="array" ref="O684">_xlfn.IFS(J684="M", "Medium", J684="L", "Light", J684="D", "Dark")</f>
        <v>Medium</v>
      </c>
    </row>
    <row r="685" spans="1:15" x14ac:dyDescent="0.3">
      <c r="A685" s="2" t="s">
        <v>4348</v>
      </c>
      <c r="B685" s="5">
        <v>43941</v>
      </c>
      <c r="C685" s="2" t="s">
        <v>4349</v>
      </c>
      <c r="D685" t="s">
        <v>6169</v>
      </c>
      <c r="E685" s="2">
        <v>6</v>
      </c>
      <c r="F685" s="2" t="str">
        <f>_xlfn.XLOOKUP(C685, customers!$A:$A, customers!$B:$B, 0)</f>
        <v>Theo Jacobovitz</v>
      </c>
      <c r="G685" s="2" t="str">
        <f>IF(_xlfn.XLOOKUP(C685, customers!$A:$A, customers!$C:$C, "")="", "", _xlfn.XLOOKUP(C685, customers!$A:$A, customers!$C:$C, ""))</f>
        <v>tjacobovitziz@cbc.ca</v>
      </c>
      <c r="H685" s="2" t="str">
        <f>_xlfn.XLOOKUP(C685, customers!$A:$A, customers!$G:$G, 0)</f>
        <v>United States</v>
      </c>
      <c r="I685" t="str">
        <f>INDEX(products!$A:$G, MATCH(ORDERS!$D685, products!$A:$A, 0), MATCH(ORDERS!I$1, products!$A$1:$G$1, 0))</f>
        <v>Lib</v>
      </c>
      <c r="J685" t="str">
        <f>INDEX(products!$A:$G, MATCH(ORDERS!$D685, products!$A:$A, 0), MATCH(ORDERS!J$1, products!$A$1:$G$1, 0))</f>
        <v>D</v>
      </c>
      <c r="K685" s="6">
        <f>INDEX(products!$A:$G, MATCH(ORDERS!$D685, products!$A:$A, 0), MATCH(ORDERS!K$1, products!$A$1:$G$1, 0))</f>
        <v>0.5</v>
      </c>
      <c r="L685" s="8">
        <f>INDEX(products!$A:$G, MATCH(ORDERS!$D685, products!$A:$A, 0), MATCH(ORDERS!L$1, products!$A$1:$G$1, 0))</f>
        <v>7.77</v>
      </c>
      <c r="M685" s="8">
        <f t="shared" si="10"/>
        <v>46.62</v>
      </c>
      <c r="N685" t="str" cm="1">
        <f t="array" ref="N685">_xlfn.IFS(I685="Rob", "Robusta", I685="Exc", "Excelsa", I685="Ara", "Arabica", I685="Lib", "Liberica")</f>
        <v>Liberica</v>
      </c>
      <c r="O685" t="str" cm="1">
        <f t="array" ref="O685">_xlfn.IFS(J685="M", "Medium", J685="L", "Light", J685="D", "Dark")</f>
        <v>Dark</v>
      </c>
    </row>
    <row r="686" spans="1:15" x14ac:dyDescent="0.3">
      <c r="A686" s="2" t="s">
        <v>4354</v>
      </c>
      <c r="B686" s="5">
        <v>43517</v>
      </c>
      <c r="C686" s="2" t="s">
        <v>4355</v>
      </c>
      <c r="D686" t="s">
        <v>6179</v>
      </c>
      <c r="E686" s="2">
        <v>6</v>
      </c>
      <c r="F686" s="2" t="str">
        <f>_xlfn.XLOOKUP(C686, customers!$A:$A, customers!$B:$B, 0)</f>
        <v>Becca Ableson</v>
      </c>
      <c r="G686" s="2" t="str">
        <f>IF(_xlfn.XLOOKUP(C686, customers!$A:$A, customers!$C:$C, "")="", "", _xlfn.XLOOKUP(C686, customers!$A:$A, customers!$C:$C, ""))</f>
        <v/>
      </c>
      <c r="H686" s="2" t="str">
        <f>_xlfn.XLOOKUP(C686, customers!$A:$A, customers!$G:$G, 0)</f>
        <v>United States</v>
      </c>
      <c r="I686" t="str">
        <f>INDEX(products!$A:$G, MATCH(ORDERS!$D686, products!$A:$A, 0), MATCH(ORDERS!I$1, products!$A$1:$G$1, 0))</f>
        <v>Rob</v>
      </c>
      <c r="J686" t="str">
        <f>INDEX(products!$A:$G, MATCH(ORDERS!$D686, products!$A:$A, 0), MATCH(ORDERS!J$1, products!$A$1:$G$1, 0))</f>
        <v>L</v>
      </c>
      <c r="K686" s="6">
        <f>INDEX(products!$A:$G, MATCH(ORDERS!$D686, products!$A:$A, 0), MATCH(ORDERS!K$1, products!$A$1:$G$1, 0))</f>
        <v>1</v>
      </c>
      <c r="L686" s="8">
        <f>INDEX(products!$A:$G, MATCH(ORDERS!$D686, products!$A:$A, 0), MATCH(ORDERS!L$1, products!$A$1:$G$1, 0))</f>
        <v>11.95</v>
      </c>
      <c r="M686" s="8">
        <f t="shared" si="10"/>
        <v>71.699999999999989</v>
      </c>
      <c r="N686" t="str" cm="1">
        <f t="array" ref="N686">_xlfn.IFS(I686="Rob", "Robusta", I686="Exc", "Excelsa", I686="Ara", "Arabica", I686="Lib", "Liberica")</f>
        <v>Robusta</v>
      </c>
      <c r="O686" t="str" cm="1">
        <f t="array" ref="O686">_xlfn.IFS(J686="M", "Medium", J686="L", "Light", J686="D", "Dark")</f>
        <v>Light</v>
      </c>
    </row>
    <row r="687" spans="1:15" x14ac:dyDescent="0.3">
      <c r="A687" s="2" t="s">
        <v>4359</v>
      </c>
      <c r="B687" s="5">
        <v>44637</v>
      </c>
      <c r="C687" s="2" t="s">
        <v>4360</v>
      </c>
      <c r="D687" t="s">
        <v>6164</v>
      </c>
      <c r="E687" s="2">
        <v>2</v>
      </c>
      <c r="F687" s="2" t="str">
        <f>_xlfn.XLOOKUP(C687, customers!$A:$A, customers!$B:$B, 0)</f>
        <v>Jeno Druitt</v>
      </c>
      <c r="G687" s="2" t="str">
        <f>IF(_xlfn.XLOOKUP(C687, customers!$A:$A, customers!$C:$C, "")="", "", _xlfn.XLOOKUP(C687, customers!$A:$A, customers!$C:$C, ""))</f>
        <v>jdruittj1@feedburner.com</v>
      </c>
      <c r="H687" s="2" t="str">
        <f>_xlfn.XLOOKUP(C687, customers!$A:$A, customers!$G:$G, 0)</f>
        <v>United States</v>
      </c>
      <c r="I687" t="str">
        <f>INDEX(products!$A:$G, MATCH(ORDERS!$D687, products!$A:$A, 0), MATCH(ORDERS!I$1, products!$A$1:$G$1, 0))</f>
        <v>Lib</v>
      </c>
      <c r="J687" t="str">
        <f>INDEX(products!$A:$G, MATCH(ORDERS!$D687, products!$A:$A, 0), MATCH(ORDERS!J$1, products!$A$1:$G$1, 0))</f>
        <v>L</v>
      </c>
      <c r="K687" s="6">
        <f>INDEX(products!$A:$G, MATCH(ORDERS!$D687, products!$A:$A, 0), MATCH(ORDERS!K$1, products!$A$1:$G$1, 0))</f>
        <v>2.5</v>
      </c>
      <c r="L687" s="8">
        <f>INDEX(products!$A:$G, MATCH(ORDERS!$D687, products!$A:$A, 0), MATCH(ORDERS!L$1, products!$A$1:$G$1, 0))</f>
        <v>36.454999999999998</v>
      </c>
      <c r="M687" s="8">
        <f t="shared" si="10"/>
        <v>72.91</v>
      </c>
      <c r="N687" t="str" cm="1">
        <f t="array" ref="N687">_xlfn.IFS(I687="Rob", "Robusta", I687="Exc", "Excelsa", I687="Ara", "Arabica", I687="Lib", "Liberica")</f>
        <v>Liberica</v>
      </c>
      <c r="O687" t="str" cm="1">
        <f t="array" ref="O687">_xlfn.IFS(J687="M", "Medium", J687="L", "Light", J687="D", "Dark")</f>
        <v>Light</v>
      </c>
    </row>
    <row r="688" spans="1:15" x14ac:dyDescent="0.3">
      <c r="A688" s="2" t="s">
        <v>4365</v>
      </c>
      <c r="B688" s="5">
        <v>44330</v>
      </c>
      <c r="C688" s="2" t="s">
        <v>4366</v>
      </c>
      <c r="D688" t="s">
        <v>6163</v>
      </c>
      <c r="E688" s="2">
        <v>3</v>
      </c>
      <c r="F688" s="2" t="str">
        <f>_xlfn.XLOOKUP(C688, customers!$A:$A, customers!$B:$B, 0)</f>
        <v>Deonne Shortall</v>
      </c>
      <c r="G688" s="2" t="str">
        <f>IF(_xlfn.XLOOKUP(C688, customers!$A:$A, customers!$C:$C, "")="", "", _xlfn.XLOOKUP(C688, customers!$A:$A, customers!$C:$C, ""))</f>
        <v>dshortallj2@wikipedia.org</v>
      </c>
      <c r="H688" s="2" t="str">
        <f>_xlfn.XLOOKUP(C688, customers!$A:$A, customers!$G:$G, 0)</f>
        <v>United States</v>
      </c>
      <c r="I688" t="str">
        <f>INDEX(products!$A:$G, MATCH(ORDERS!$D688, products!$A:$A, 0), MATCH(ORDERS!I$1, products!$A$1:$G$1, 0))</f>
        <v>Rob</v>
      </c>
      <c r="J688" t="str">
        <f>INDEX(products!$A:$G, MATCH(ORDERS!$D688, products!$A:$A, 0), MATCH(ORDERS!J$1, products!$A$1:$G$1, 0))</f>
        <v>D</v>
      </c>
      <c r="K688" s="6">
        <f>INDEX(products!$A:$G, MATCH(ORDERS!$D688, products!$A:$A, 0), MATCH(ORDERS!K$1, products!$A$1:$G$1, 0))</f>
        <v>0.2</v>
      </c>
      <c r="L688" s="8">
        <f>INDEX(products!$A:$G, MATCH(ORDERS!$D688, products!$A:$A, 0), MATCH(ORDERS!L$1, products!$A$1:$G$1, 0))</f>
        <v>2.6849999999999996</v>
      </c>
      <c r="M688" s="8">
        <f t="shared" si="10"/>
        <v>8.0549999999999997</v>
      </c>
      <c r="N688" t="str" cm="1">
        <f t="array" ref="N688">_xlfn.IFS(I688="Rob", "Robusta", I688="Exc", "Excelsa", I688="Ara", "Arabica", I688="Lib", "Liberica")</f>
        <v>Robusta</v>
      </c>
      <c r="O688" t="str" cm="1">
        <f t="array" ref="O688">_xlfn.IFS(J688="M", "Medium", J688="L", "Light", J688="D", "Dark")</f>
        <v>Dark</v>
      </c>
    </row>
    <row r="689" spans="1:15" x14ac:dyDescent="0.3">
      <c r="A689" s="2" t="s">
        <v>4371</v>
      </c>
      <c r="B689" s="5">
        <v>43471</v>
      </c>
      <c r="C689" s="2" t="s">
        <v>4372</v>
      </c>
      <c r="D689" t="s">
        <v>6139</v>
      </c>
      <c r="E689" s="2">
        <v>2</v>
      </c>
      <c r="F689" s="2" t="str">
        <f>_xlfn.XLOOKUP(C689, customers!$A:$A, customers!$B:$B, 0)</f>
        <v>Wilton Cottier</v>
      </c>
      <c r="G689" s="2" t="str">
        <f>IF(_xlfn.XLOOKUP(C689, customers!$A:$A, customers!$C:$C, "")="", "", _xlfn.XLOOKUP(C689, customers!$A:$A, customers!$C:$C, ""))</f>
        <v>wcottierj3@cafepress.com</v>
      </c>
      <c r="H689" s="2" t="str">
        <f>_xlfn.XLOOKUP(C689, customers!$A:$A, customers!$G:$G, 0)</f>
        <v>United States</v>
      </c>
      <c r="I689" t="str">
        <f>INDEX(products!$A:$G, MATCH(ORDERS!$D689, products!$A:$A, 0), MATCH(ORDERS!I$1, products!$A$1:$G$1, 0))</f>
        <v>Exc</v>
      </c>
      <c r="J689" t="str">
        <f>INDEX(products!$A:$G, MATCH(ORDERS!$D689, products!$A:$A, 0), MATCH(ORDERS!J$1, products!$A$1:$G$1, 0))</f>
        <v>M</v>
      </c>
      <c r="K689" s="6">
        <f>INDEX(products!$A:$G, MATCH(ORDERS!$D689, products!$A:$A, 0), MATCH(ORDERS!K$1, products!$A$1:$G$1, 0))</f>
        <v>0.5</v>
      </c>
      <c r="L689" s="8">
        <f>INDEX(products!$A:$G, MATCH(ORDERS!$D689, products!$A:$A, 0), MATCH(ORDERS!L$1, products!$A$1:$G$1, 0))</f>
        <v>8.25</v>
      </c>
      <c r="M689" s="8">
        <f t="shared" si="10"/>
        <v>16.5</v>
      </c>
      <c r="N689" t="str" cm="1">
        <f t="array" ref="N689">_xlfn.IFS(I689="Rob", "Robusta", I689="Exc", "Excelsa", I689="Ara", "Arabica", I689="Lib", "Liberica")</f>
        <v>Excelsa</v>
      </c>
      <c r="O689" t="str" cm="1">
        <f t="array" ref="O689">_xlfn.IFS(J689="M", "Medium", J689="L", "Light", J689="D", "Dark")</f>
        <v>Medium</v>
      </c>
    </row>
    <row r="690" spans="1:15" x14ac:dyDescent="0.3">
      <c r="A690" s="2" t="s">
        <v>4377</v>
      </c>
      <c r="B690" s="5">
        <v>43579</v>
      </c>
      <c r="C690" s="2" t="s">
        <v>4378</v>
      </c>
      <c r="D690" t="s">
        <v>6140</v>
      </c>
      <c r="E690" s="2">
        <v>5</v>
      </c>
      <c r="F690" s="2" t="str">
        <f>_xlfn.XLOOKUP(C690, customers!$A:$A, customers!$B:$B, 0)</f>
        <v>Kevan Grinsted</v>
      </c>
      <c r="G690" s="2" t="str">
        <f>IF(_xlfn.XLOOKUP(C690, customers!$A:$A, customers!$C:$C, "")="", "", _xlfn.XLOOKUP(C690, customers!$A:$A, customers!$C:$C, ""))</f>
        <v>kgrinstedj4@google.com.br</v>
      </c>
      <c r="H690" s="2" t="str">
        <f>_xlfn.XLOOKUP(C690, customers!$A:$A, customers!$G:$G, 0)</f>
        <v>Ireland</v>
      </c>
      <c r="I690" t="str">
        <f>INDEX(products!$A:$G, MATCH(ORDERS!$D690, products!$A:$A, 0), MATCH(ORDERS!I$1, products!$A$1:$G$1, 0))</f>
        <v>Ara</v>
      </c>
      <c r="J690" t="str">
        <f>INDEX(products!$A:$G, MATCH(ORDERS!$D690, products!$A:$A, 0), MATCH(ORDERS!J$1, products!$A$1:$G$1, 0))</f>
        <v>L</v>
      </c>
      <c r="K690" s="6">
        <f>INDEX(products!$A:$G, MATCH(ORDERS!$D690, products!$A:$A, 0), MATCH(ORDERS!K$1, products!$A$1:$G$1, 0))</f>
        <v>1</v>
      </c>
      <c r="L690" s="8">
        <f>INDEX(products!$A:$G, MATCH(ORDERS!$D690, products!$A:$A, 0), MATCH(ORDERS!L$1, products!$A$1:$G$1, 0))</f>
        <v>12.95</v>
      </c>
      <c r="M690" s="8">
        <f t="shared" si="10"/>
        <v>64.75</v>
      </c>
      <c r="N690" t="str" cm="1">
        <f t="array" ref="N690">_xlfn.IFS(I690="Rob", "Robusta", I690="Exc", "Excelsa", I690="Ara", "Arabica", I690="Lib", "Liberica")</f>
        <v>Arabica</v>
      </c>
      <c r="O690" t="str" cm="1">
        <f t="array" ref="O690">_xlfn.IFS(J690="M", "Medium", J690="L", "Light", J690="D", "Dark")</f>
        <v>Light</v>
      </c>
    </row>
    <row r="691" spans="1:15" x14ac:dyDescent="0.3">
      <c r="A691" s="2" t="s">
        <v>4383</v>
      </c>
      <c r="B691" s="5">
        <v>44346</v>
      </c>
      <c r="C691" s="2" t="s">
        <v>4384</v>
      </c>
      <c r="D691" t="s">
        <v>6157</v>
      </c>
      <c r="E691" s="2">
        <v>5</v>
      </c>
      <c r="F691" s="2" t="str">
        <f>_xlfn.XLOOKUP(C691, customers!$A:$A, customers!$B:$B, 0)</f>
        <v>Dionne Skyner</v>
      </c>
      <c r="G691" s="2" t="str">
        <f>IF(_xlfn.XLOOKUP(C691, customers!$A:$A, customers!$C:$C, "")="", "", _xlfn.XLOOKUP(C691, customers!$A:$A, customers!$C:$C, ""))</f>
        <v>dskynerj5@hubpages.com</v>
      </c>
      <c r="H691" s="2" t="str">
        <f>_xlfn.XLOOKUP(C691, customers!$A:$A, customers!$G:$G, 0)</f>
        <v>United States</v>
      </c>
      <c r="I691" t="str">
        <f>INDEX(products!$A:$G, MATCH(ORDERS!$D691, products!$A:$A, 0), MATCH(ORDERS!I$1, products!$A$1:$G$1, 0))</f>
        <v>Ara</v>
      </c>
      <c r="J691" t="str">
        <f>INDEX(products!$A:$G, MATCH(ORDERS!$D691, products!$A:$A, 0), MATCH(ORDERS!J$1, products!$A$1:$G$1, 0))</f>
        <v>M</v>
      </c>
      <c r="K691" s="6">
        <f>INDEX(products!$A:$G, MATCH(ORDERS!$D691, products!$A:$A, 0), MATCH(ORDERS!K$1, products!$A$1:$G$1, 0))</f>
        <v>0.5</v>
      </c>
      <c r="L691" s="8">
        <f>INDEX(products!$A:$G, MATCH(ORDERS!$D691, products!$A:$A, 0), MATCH(ORDERS!L$1, products!$A$1:$G$1, 0))</f>
        <v>6.75</v>
      </c>
      <c r="M691" s="8">
        <f t="shared" si="10"/>
        <v>33.75</v>
      </c>
      <c r="N691" t="str" cm="1">
        <f t="array" ref="N691">_xlfn.IFS(I691="Rob", "Robusta", I691="Exc", "Excelsa", I691="Ara", "Arabica", I691="Lib", "Liberica")</f>
        <v>Arabica</v>
      </c>
      <c r="O691" t="str" cm="1">
        <f t="array" ref="O691">_xlfn.IFS(J691="M", "Medium", J691="L", "Light", J691="D", "Dark")</f>
        <v>Medium</v>
      </c>
    </row>
    <row r="692" spans="1:15" x14ac:dyDescent="0.3">
      <c r="A692" s="2" t="s">
        <v>4389</v>
      </c>
      <c r="B692" s="5">
        <v>44754</v>
      </c>
      <c r="C692" s="2" t="s">
        <v>4390</v>
      </c>
      <c r="D692" t="s">
        <v>6165</v>
      </c>
      <c r="E692" s="2">
        <v>6</v>
      </c>
      <c r="F692" s="2" t="str">
        <f>_xlfn.XLOOKUP(C692, customers!$A:$A, customers!$B:$B, 0)</f>
        <v>Francesco Dressel</v>
      </c>
      <c r="G692" s="2" t="str">
        <f>IF(_xlfn.XLOOKUP(C692, customers!$A:$A, customers!$C:$C, "")="", "", _xlfn.XLOOKUP(C692, customers!$A:$A, customers!$C:$C, ""))</f>
        <v/>
      </c>
      <c r="H692" s="2" t="str">
        <f>_xlfn.XLOOKUP(C692, customers!$A:$A, customers!$G:$G, 0)</f>
        <v>United States</v>
      </c>
      <c r="I692" t="str">
        <f>INDEX(products!$A:$G, MATCH(ORDERS!$D692, products!$A:$A, 0), MATCH(ORDERS!I$1, products!$A$1:$G$1, 0))</f>
        <v>Lib</v>
      </c>
      <c r="J692" t="str">
        <f>INDEX(products!$A:$G, MATCH(ORDERS!$D692, products!$A:$A, 0), MATCH(ORDERS!J$1, products!$A$1:$G$1, 0))</f>
        <v>D</v>
      </c>
      <c r="K692" s="6">
        <f>INDEX(products!$A:$G, MATCH(ORDERS!$D692, products!$A:$A, 0), MATCH(ORDERS!K$1, products!$A$1:$G$1, 0))</f>
        <v>2.5</v>
      </c>
      <c r="L692" s="8">
        <f>INDEX(products!$A:$G, MATCH(ORDERS!$D692, products!$A:$A, 0), MATCH(ORDERS!L$1, products!$A$1:$G$1, 0))</f>
        <v>29.784999999999997</v>
      </c>
      <c r="M692" s="8">
        <f t="shared" si="10"/>
        <v>178.70999999999998</v>
      </c>
      <c r="N692" t="str" cm="1">
        <f t="array" ref="N692">_xlfn.IFS(I692="Rob", "Robusta", I692="Exc", "Excelsa", I692="Ara", "Arabica", I692="Lib", "Liberica")</f>
        <v>Liberica</v>
      </c>
      <c r="O692" t="str" cm="1">
        <f t="array" ref="O692">_xlfn.IFS(J692="M", "Medium", J692="L", "Light", J692="D", "Dark")</f>
        <v>Dark</v>
      </c>
    </row>
    <row r="693" spans="1:15" x14ac:dyDescent="0.3">
      <c r="A693" s="2" t="s">
        <v>4393</v>
      </c>
      <c r="B693" s="5">
        <v>44227</v>
      </c>
      <c r="C693" s="2" t="s">
        <v>4434</v>
      </c>
      <c r="D693" t="s">
        <v>6155</v>
      </c>
      <c r="E693" s="2">
        <v>2</v>
      </c>
      <c r="F693" s="2" t="str">
        <f>_xlfn.XLOOKUP(C693, customers!$A:$A, customers!$B:$B, 0)</f>
        <v>Jimmy Dymoke</v>
      </c>
      <c r="G693" s="2" t="str">
        <f>IF(_xlfn.XLOOKUP(C693, customers!$A:$A, customers!$C:$C, "")="", "", _xlfn.XLOOKUP(C693, customers!$A:$A, customers!$C:$C, ""))</f>
        <v>jdymokeje@prnewswire.com</v>
      </c>
      <c r="H693" s="2" t="str">
        <f>_xlfn.XLOOKUP(C693, customers!$A:$A, customers!$G:$G, 0)</f>
        <v>Ireland</v>
      </c>
      <c r="I693" t="str">
        <f>INDEX(products!$A:$G, MATCH(ORDERS!$D693, products!$A:$A, 0), MATCH(ORDERS!I$1, products!$A$1:$G$1, 0))</f>
        <v>Ara</v>
      </c>
      <c r="J693" t="str">
        <f>INDEX(products!$A:$G, MATCH(ORDERS!$D693, products!$A:$A, 0), MATCH(ORDERS!J$1, products!$A$1:$G$1, 0))</f>
        <v>M</v>
      </c>
      <c r="K693" s="6">
        <f>INDEX(products!$A:$G, MATCH(ORDERS!$D693, products!$A:$A, 0), MATCH(ORDERS!K$1, products!$A$1:$G$1, 0))</f>
        <v>1</v>
      </c>
      <c r="L693" s="8">
        <f>INDEX(products!$A:$G, MATCH(ORDERS!$D693, products!$A:$A, 0), MATCH(ORDERS!L$1, products!$A$1:$G$1, 0))</f>
        <v>11.25</v>
      </c>
      <c r="M693" s="8">
        <f t="shared" si="10"/>
        <v>22.5</v>
      </c>
      <c r="N693" t="str" cm="1">
        <f t="array" ref="N693">_xlfn.IFS(I693="Rob", "Robusta", I693="Exc", "Excelsa", I693="Ara", "Arabica", I693="Lib", "Liberica")</f>
        <v>Arabica</v>
      </c>
      <c r="O693" t="str" cm="1">
        <f t="array" ref="O693">_xlfn.IFS(J693="M", "Medium", J693="L", "Light", J693="D", "Dark")</f>
        <v>Medium</v>
      </c>
    </row>
    <row r="694" spans="1:15" x14ac:dyDescent="0.3">
      <c r="A694" s="2" t="s">
        <v>4399</v>
      </c>
      <c r="B694" s="5">
        <v>43720</v>
      </c>
      <c r="C694" s="2" t="s">
        <v>4400</v>
      </c>
      <c r="D694" t="s">
        <v>6143</v>
      </c>
      <c r="E694" s="2">
        <v>1</v>
      </c>
      <c r="F694" s="2" t="str">
        <f>_xlfn.XLOOKUP(C694, customers!$A:$A, customers!$B:$B, 0)</f>
        <v>Ambrosio Weinmann</v>
      </c>
      <c r="G694" s="2" t="str">
        <f>IF(_xlfn.XLOOKUP(C694, customers!$A:$A, customers!$C:$C, "")="", "", _xlfn.XLOOKUP(C694, customers!$A:$A, customers!$C:$C, ""))</f>
        <v>aweinmannj8@shinystat.com</v>
      </c>
      <c r="H694" s="2" t="str">
        <f>_xlfn.XLOOKUP(C694, customers!$A:$A, customers!$G:$G, 0)</f>
        <v>United States</v>
      </c>
      <c r="I694" t="str">
        <f>INDEX(products!$A:$G, MATCH(ORDERS!$D694, products!$A:$A, 0), MATCH(ORDERS!I$1, products!$A$1:$G$1, 0))</f>
        <v>Lib</v>
      </c>
      <c r="J694" t="str">
        <f>INDEX(products!$A:$G, MATCH(ORDERS!$D694, products!$A:$A, 0), MATCH(ORDERS!J$1, products!$A$1:$G$1, 0))</f>
        <v>D</v>
      </c>
      <c r="K694" s="6">
        <f>INDEX(products!$A:$G, MATCH(ORDERS!$D694, products!$A:$A, 0), MATCH(ORDERS!K$1, products!$A$1:$G$1, 0))</f>
        <v>1</v>
      </c>
      <c r="L694" s="8">
        <f>INDEX(products!$A:$G, MATCH(ORDERS!$D694, products!$A:$A, 0), MATCH(ORDERS!L$1, products!$A$1:$G$1, 0))</f>
        <v>12.95</v>
      </c>
      <c r="M694" s="8">
        <f t="shared" si="10"/>
        <v>12.95</v>
      </c>
      <c r="N694" t="str" cm="1">
        <f t="array" ref="N694">_xlfn.IFS(I694="Rob", "Robusta", I694="Exc", "Excelsa", I694="Ara", "Arabica", I694="Lib", "Liberica")</f>
        <v>Liberica</v>
      </c>
      <c r="O694" t="str" cm="1">
        <f t="array" ref="O694">_xlfn.IFS(J694="M", "Medium", J694="L", "Light", J694="D", "Dark")</f>
        <v>Dark</v>
      </c>
    </row>
    <row r="695" spans="1:15" x14ac:dyDescent="0.3">
      <c r="A695" s="2" t="s">
        <v>4405</v>
      </c>
      <c r="B695" s="5">
        <v>44012</v>
      </c>
      <c r="C695" s="2" t="s">
        <v>4406</v>
      </c>
      <c r="D695" t="s">
        <v>6175</v>
      </c>
      <c r="E695" s="2">
        <v>2</v>
      </c>
      <c r="F695" s="2" t="str">
        <f>_xlfn.XLOOKUP(C695, customers!$A:$A, customers!$B:$B, 0)</f>
        <v>Elden Andriessen</v>
      </c>
      <c r="G695" s="2" t="str">
        <f>IF(_xlfn.XLOOKUP(C695, customers!$A:$A, customers!$C:$C, "")="", "", _xlfn.XLOOKUP(C695, customers!$A:$A, customers!$C:$C, ""))</f>
        <v>eandriessenj9@europa.eu</v>
      </c>
      <c r="H695" s="2" t="str">
        <f>_xlfn.XLOOKUP(C695, customers!$A:$A, customers!$G:$G, 0)</f>
        <v>United States</v>
      </c>
      <c r="I695" t="str">
        <f>INDEX(products!$A:$G, MATCH(ORDERS!$D695, products!$A:$A, 0), MATCH(ORDERS!I$1, products!$A$1:$G$1, 0))</f>
        <v>Ara</v>
      </c>
      <c r="J695" t="str">
        <f>INDEX(products!$A:$G, MATCH(ORDERS!$D695, products!$A:$A, 0), MATCH(ORDERS!J$1, products!$A$1:$G$1, 0))</f>
        <v>M</v>
      </c>
      <c r="K695" s="6">
        <f>INDEX(products!$A:$G, MATCH(ORDERS!$D695, products!$A:$A, 0), MATCH(ORDERS!K$1, products!$A$1:$G$1, 0))</f>
        <v>2.5</v>
      </c>
      <c r="L695" s="8">
        <f>INDEX(products!$A:$G, MATCH(ORDERS!$D695, products!$A:$A, 0), MATCH(ORDERS!L$1, products!$A$1:$G$1, 0))</f>
        <v>25.874999999999996</v>
      </c>
      <c r="M695" s="8">
        <f t="shared" si="10"/>
        <v>51.749999999999993</v>
      </c>
      <c r="N695" t="str" cm="1">
        <f t="array" ref="N695">_xlfn.IFS(I695="Rob", "Robusta", I695="Exc", "Excelsa", I695="Ara", "Arabica", I695="Lib", "Liberica")</f>
        <v>Arabica</v>
      </c>
      <c r="O695" t="str" cm="1">
        <f t="array" ref="O695">_xlfn.IFS(J695="M", "Medium", J695="L", "Light", J695="D", "Dark")</f>
        <v>Medium</v>
      </c>
    </row>
    <row r="696" spans="1:15" x14ac:dyDescent="0.3">
      <c r="A696" s="2" t="s">
        <v>4411</v>
      </c>
      <c r="B696" s="5">
        <v>43915</v>
      </c>
      <c r="C696" s="2" t="s">
        <v>4412</v>
      </c>
      <c r="D696" t="s">
        <v>6144</v>
      </c>
      <c r="E696" s="2">
        <v>5</v>
      </c>
      <c r="F696" s="2" t="str">
        <f>_xlfn.XLOOKUP(C696, customers!$A:$A, customers!$B:$B, 0)</f>
        <v>Roxie Deaconson</v>
      </c>
      <c r="G696" s="2" t="str">
        <f>IF(_xlfn.XLOOKUP(C696, customers!$A:$A, customers!$C:$C, "")="", "", _xlfn.XLOOKUP(C696, customers!$A:$A, customers!$C:$C, ""))</f>
        <v>rdeaconsonja@archive.org</v>
      </c>
      <c r="H696" s="2" t="str">
        <f>_xlfn.XLOOKUP(C696, customers!$A:$A, customers!$G:$G, 0)</f>
        <v>United States</v>
      </c>
      <c r="I696" t="str">
        <f>INDEX(products!$A:$G, MATCH(ORDERS!$D696, products!$A:$A, 0), MATCH(ORDERS!I$1, products!$A$1:$G$1, 0))</f>
        <v>Exc</v>
      </c>
      <c r="J696" t="str">
        <f>INDEX(products!$A:$G, MATCH(ORDERS!$D696, products!$A:$A, 0), MATCH(ORDERS!J$1, products!$A$1:$G$1, 0))</f>
        <v>D</v>
      </c>
      <c r="K696" s="6">
        <f>INDEX(products!$A:$G, MATCH(ORDERS!$D696, products!$A:$A, 0), MATCH(ORDERS!K$1, products!$A$1:$G$1, 0))</f>
        <v>0.5</v>
      </c>
      <c r="L696" s="8">
        <f>INDEX(products!$A:$G, MATCH(ORDERS!$D696, products!$A:$A, 0), MATCH(ORDERS!L$1, products!$A$1:$G$1, 0))</f>
        <v>7.29</v>
      </c>
      <c r="M696" s="8">
        <f t="shared" si="10"/>
        <v>36.450000000000003</v>
      </c>
      <c r="N696" t="str" cm="1">
        <f t="array" ref="N696">_xlfn.IFS(I696="Rob", "Robusta", I696="Exc", "Excelsa", I696="Ara", "Arabica", I696="Lib", "Liberica")</f>
        <v>Excelsa</v>
      </c>
      <c r="O696" t="str" cm="1">
        <f t="array" ref="O696">_xlfn.IFS(J696="M", "Medium", J696="L", "Light", J696="D", "Dark")</f>
        <v>Dark</v>
      </c>
    </row>
    <row r="697" spans="1:15" x14ac:dyDescent="0.3">
      <c r="A697" s="2" t="s">
        <v>4417</v>
      </c>
      <c r="B697" s="5">
        <v>44300</v>
      </c>
      <c r="C697" s="2" t="s">
        <v>4418</v>
      </c>
      <c r="D697" t="s">
        <v>6164</v>
      </c>
      <c r="E697" s="2">
        <v>5</v>
      </c>
      <c r="F697" s="2" t="str">
        <f>_xlfn.XLOOKUP(C697, customers!$A:$A, customers!$B:$B, 0)</f>
        <v>Davida Caro</v>
      </c>
      <c r="G697" s="2" t="str">
        <f>IF(_xlfn.XLOOKUP(C697, customers!$A:$A, customers!$C:$C, "")="", "", _xlfn.XLOOKUP(C697, customers!$A:$A, customers!$C:$C, ""))</f>
        <v>dcarojb@twitter.com</v>
      </c>
      <c r="H697" s="2" t="str">
        <f>_xlfn.XLOOKUP(C697, customers!$A:$A, customers!$G:$G, 0)</f>
        <v>United States</v>
      </c>
      <c r="I697" t="str">
        <f>INDEX(products!$A:$G, MATCH(ORDERS!$D697, products!$A:$A, 0), MATCH(ORDERS!I$1, products!$A$1:$G$1, 0))</f>
        <v>Lib</v>
      </c>
      <c r="J697" t="str">
        <f>INDEX(products!$A:$G, MATCH(ORDERS!$D697, products!$A:$A, 0), MATCH(ORDERS!J$1, products!$A$1:$G$1, 0))</f>
        <v>L</v>
      </c>
      <c r="K697" s="6">
        <f>INDEX(products!$A:$G, MATCH(ORDERS!$D697, products!$A:$A, 0), MATCH(ORDERS!K$1, products!$A$1:$G$1, 0))</f>
        <v>2.5</v>
      </c>
      <c r="L697" s="8">
        <f>INDEX(products!$A:$G, MATCH(ORDERS!$D697, products!$A:$A, 0), MATCH(ORDERS!L$1, products!$A$1:$G$1, 0))</f>
        <v>36.454999999999998</v>
      </c>
      <c r="M697" s="8">
        <f t="shared" si="10"/>
        <v>182.27499999999998</v>
      </c>
      <c r="N697" t="str" cm="1">
        <f t="array" ref="N697">_xlfn.IFS(I697="Rob", "Robusta", I697="Exc", "Excelsa", I697="Ara", "Arabica", I697="Lib", "Liberica")</f>
        <v>Liberica</v>
      </c>
      <c r="O697" t="str" cm="1">
        <f t="array" ref="O697">_xlfn.IFS(J697="M", "Medium", J697="L", "Light", J697="D", "Dark")</f>
        <v>Light</v>
      </c>
    </row>
    <row r="698" spans="1:15" x14ac:dyDescent="0.3">
      <c r="A698" s="2" t="s">
        <v>4423</v>
      </c>
      <c r="B698" s="5">
        <v>43693</v>
      </c>
      <c r="C698" s="2" t="s">
        <v>4424</v>
      </c>
      <c r="D698" t="s">
        <v>6169</v>
      </c>
      <c r="E698" s="2">
        <v>4</v>
      </c>
      <c r="F698" s="2" t="str">
        <f>_xlfn.XLOOKUP(C698, customers!$A:$A, customers!$B:$B, 0)</f>
        <v>Johna Bluck</v>
      </c>
      <c r="G698" s="2" t="str">
        <f>IF(_xlfn.XLOOKUP(C698, customers!$A:$A, customers!$C:$C, "")="", "", _xlfn.XLOOKUP(C698, customers!$A:$A, customers!$C:$C, ""))</f>
        <v>jbluckjc@imageshack.us</v>
      </c>
      <c r="H698" s="2" t="str">
        <f>_xlfn.XLOOKUP(C698, customers!$A:$A, customers!$G:$G, 0)</f>
        <v>United States</v>
      </c>
      <c r="I698" t="str">
        <f>INDEX(products!$A:$G, MATCH(ORDERS!$D698, products!$A:$A, 0), MATCH(ORDERS!I$1, products!$A$1:$G$1, 0))</f>
        <v>Lib</v>
      </c>
      <c r="J698" t="str">
        <f>INDEX(products!$A:$G, MATCH(ORDERS!$D698, products!$A:$A, 0), MATCH(ORDERS!J$1, products!$A$1:$G$1, 0))</f>
        <v>D</v>
      </c>
      <c r="K698" s="6">
        <f>INDEX(products!$A:$G, MATCH(ORDERS!$D698, products!$A:$A, 0), MATCH(ORDERS!K$1, products!$A$1:$G$1, 0))</f>
        <v>0.5</v>
      </c>
      <c r="L698" s="8">
        <f>INDEX(products!$A:$G, MATCH(ORDERS!$D698, products!$A:$A, 0), MATCH(ORDERS!L$1, products!$A$1:$G$1, 0))</f>
        <v>7.77</v>
      </c>
      <c r="M698" s="8">
        <f t="shared" si="10"/>
        <v>31.08</v>
      </c>
      <c r="N698" t="str" cm="1">
        <f t="array" ref="N698">_xlfn.IFS(I698="Rob", "Robusta", I698="Exc", "Excelsa", I698="Ara", "Arabica", I698="Lib", "Liberica")</f>
        <v>Liberica</v>
      </c>
      <c r="O698" t="str" cm="1">
        <f t="array" ref="O698">_xlfn.IFS(J698="M", "Medium", J698="L", "Light", J698="D", "Dark")</f>
        <v>Dark</v>
      </c>
    </row>
    <row r="699" spans="1:15" x14ac:dyDescent="0.3">
      <c r="A699" s="2" t="s">
        <v>4429</v>
      </c>
      <c r="B699" s="5">
        <v>44547</v>
      </c>
      <c r="C699" s="2" t="s">
        <v>4430</v>
      </c>
      <c r="D699" t="s">
        <v>6157</v>
      </c>
      <c r="E699" s="2">
        <v>3</v>
      </c>
      <c r="F699" s="2" t="str">
        <f>_xlfn.XLOOKUP(C699, customers!$A:$A, customers!$B:$B, 0)</f>
        <v>Myrle Dearden</v>
      </c>
      <c r="G699" s="2" t="str">
        <f>IF(_xlfn.XLOOKUP(C699, customers!$A:$A, customers!$C:$C, "")="", "", _xlfn.XLOOKUP(C699, customers!$A:$A, customers!$C:$C, ""))</f>
        <v/>
      </c>
      <c r="H699" s="2" t="str">
        <f>_xlfn.XLOOKUP(C699, customers!$A:$A, customers!$G:$G, 0)</f>
        <v>Ireland</v>
      </c>
      <c r="I699" t="str">
        <f>INDEX(products!$A:$G, MATCH(ORDERS!$D699, products!$A:$A, 0), MATCH(ORDERS!I$1, products!$A$1:$G$1, 0))</f>
        <v>Ara</v>
      </c>
      <c r="J699" t="str">
        <f>INDEX(products!$A:$G, MATCH(ORDERS!$D699, products!$A:$A, 0), MATCH(ORDERS!J$1, products!$A$1:$G$1, 0))</f>
        <v>M</v>
      </c>
      <c r="K699" s="6">
        <f>INDEX(products!$A:$G, MATCH(ORDERS!$D699, products!$A:$A, 0), MATCH(ORDERS!K$1, products!$A$1:$G$1, 0))</f>
        <v>0.5</v>
      </c>
      <c r="L699" s="8">
        <f>INDEX(products!$A:$G, MATCH(ORDERS!$D699, products!$A:$A, 0), MATCH(ORDERS!L$1, products!$A$1:$G$1, 0))</f>
        <v>6.75</v>
      </c>
      <c r="M699" s="8">
        <f t="shared" si="10"/>
        <v>20.25</v>
      </c>
      <c r="N699" t="str" cm="1">
        <f t="array" ref="N699">_xlfn.IFS(I699="Rob", "Robusta", I699="Exc", "Excelsa", I699="Ara", "Arabica", I699="Lib", "Liberica")</f>
        <v>Arabica</v>
      </c>
      <c r="O699" t="str" cm="1">
        <f t="array" ref="O699">_xlfn.IFS(J699="M", "Medium", J699="L", "Light", J699="D", "Dark")</f>
        <v>Medium</v>
      </c>
    </row>
    <row r="700" spans="1:15" x14ac:dyDescent="0.3">
      <c r="A700" s="2" t="s">
        <v>4433</v>
      </c>
      <c r="B700" s="5">
        <v>43830</v>
      </c>
      <c r="C700" s="2" t="s">
        <v>4434</v>
      </c>
      <c r="D700" t="s">
        <v>6143</v>
      </c>
      <c r="E700" s="2">
        <v>2</v>
      </c>
      <c r="F700" s="2" t="str">
        <f>_xlfn.XLOOKUP(C700, customers!$A:$A, customers!$B:$B, 0)</f>
        <v>Jimmy Dymoke</v>
      </c>
      <c r="G700" s="2" t="str">
        <f>IF(_xlfn.XLOOKUP(C700, customers!$A:$A, customers!$C:$C, "")="", "", _xlfn.XLOOKUP(C700, customers!$A:$A, customers!$C:$C, ""))</f>
        <v>jdymokeje@prnewswire.com</v>
      </c>
      <c r="H700" s="2" t="str">
        <f>_xlfn.XLOOKUP(C700, customers!$A:$A, customers!$G:$G, 0)</f>
        <v>Ireland</v>
      </c>
      <c r="I700" t="str">
        <f>INDEX(products!$A:$G, MATCH(ORDERS!$D700, products!$A:$A, 0), MATCH(ORDERS!I$1, products!$A$1:$G$1, 0))</f>
        <v>Lib</v>
      </c>
      <c r="J700" t="str">
        <f>INDEX(products!$A:$G, MATCH(ORDERS!$D700, products!$A:$A, 0), MATCH(ORDERS!J$1, products!$A$1:$G$1, 0))</f>
        <v>D</v>
      </c>
      <c r="K700" s="6">
        <f>INDEX(products!$A:$G, MATCH(ORDERS!$D700, products!$A:$A, 0), MATCH(ORDERS!K$1, products!$A$1:$G$1, 0))</f>
        <v>1</v>
      </c>
      <c r="L700" s="8">
        <f>INDEX(products!$A:$G, MATCH(ORDERS!$D700, products!$A:$A, 0), MATCH(ORDERS!L$1, products!$A$1:$G$1, 0))</f>
        <v>12.95</v>
      </c>
      <c r="M700" s="8">
        <f t="shared" si="10"/>
        <v>25.9</v>
      </c>
      <c r="N700" t="str" cm="1">
        <f t="array" ref="N700">_xlfn.IFS(I700="Rob", "Robusta", I700="Exc", "Excelsa", I700="Ara", "Arabica", I700="Lib", "Liberica")</f>
        <v>Liberica</v>
      </c>
      <c r="O700" t="str" cm="1">
        <f t="array" ref="O700">_xlfn.IFS(J700="M", "Medium", J700="L", "Light", J700="D", "Dark")</f>
        <v>Dark</v>
      </c>
    </row>
    <row r="701" spans="1:15" x14ac:dyDescent="0.3">
      <c r="A701" s="2" t="s">
        <v>4439</v>
      </c>
      <c r="B701" s="5">
        <v>44298</v>
      </c>
      <c r="C701" s="2" t="s">
        <v>4440</v>
      </c>
      <c r="D701" t="s">
        <v>6158</v>
      </c>
      <c r="E701" s="2">
        <v>4</v>
      </c>
      <c r="F701" s="2" t="str">
        <f>_xlfn.XLOOKUP(C701, customers!$A:$A, customers!$B:$B, 0)</f>
        <v>Orland Tadman</v>
      </c>
      <c r="G701" s="2" t="str">
        <f>IF(_xlfn.XLOOKUP(C701, customers!$A:$A, customers!$C:$C, "")="", "", _xlfn.XLOOKUP(C701, customers!$A:$A, customers!$C:$C, ""))</f>
        <v>otadmanjf@ft.com</v>
      </c>
      <c r="H701" s="2" t="str">
        <f>_xlfn.XLOOKUP(C701, customers!$A:$A, customers!$G:$G, 0)</f>
        <v>United States</v>
      </c>
      <c r="I701" t="str">
        <f>INDEX(products!$A:$G, MATCH(ORDERS!$D701, products!$A:$A, 0), MATCH(ORDERS!I$1, products!$A$1:$G$1, 0))</f>
        <v>Ara</v>
      </c>
      <c r="J701" t="str">
        <f>INDEX(products!$A:$G, MATCH(ORDERS!$D701, products!$A:$A, 0), MATCH(ORDERS!J$1, products!$A$1:$G$1, 0))</f>
        <v>D</v>
      </c>
      <c r="K701" s="6">
        <f>INDEX(products!$A:$G, MATCH(ORDERS!$D701, products!$A:$A, 0), MATCH(ORDERS!K$1, products!$A$1:$G$1, 0))</f>
        <v>0.5</v>
      </c>
      <c r="L701" s="8">
        <f>INDEX(products!$A:$G, MATCH(ORDERS!$D701, products!$A:$A, 0), MATCH(ORDERS!L$1, products!$A$1:$G$1, 0))</f>
        <v>5.97</v>
      </c>
      <c r="M701" s="8">
        <f t="shared" si="10"/>
        <v>23.88</v>
      </c>
      <c r="N701" t="str" cm="1">
        <f t="array" ref="N701">_xlfn.IFS(I701="Rob", "Robusta", I701="Exc", "Excelsa", I701="Ara", "Arabica", I701="Lib", "Liberica")</f>
        <v>Arabica</v>
      </c>
      <c r="O701" t="str" cm="1">
        <f t="array" ref="O701">_xlfn.IFS(J701="M", "Medium", J701="L", "Light", J701="D", "Dark")</f>
        <v>Dark</v>
      </c>
    </row>
    <row r="702" spans="1:15" x14ac:dyDescent="0.3">
      <c r="A702" s="2" t="s">
        <v>4445</v>
      </c>
      <c r="B702" s="5">
        <v>43736</v>
      </c>
      <c r="C702" s="2" t="s">
        <v>4446</v>
      </c>
      <c r="D702" t="s">
        <v>6161</v>
      </c>
      <c r="E702" s="2">
        <v>2</v>
      </c>
      <c r="F702" s="2" t="str">
        <f>_xlfn.XLOOKUP(C702, customers!$A:$A, customers!$B:$B, 0)</f>
        <v>Barrett Gudde</v>
      </c>
      <c r="G702" s="2" t="str">
        <f>IF(_xlfn.XLOOKUP(C702, customers!$A:$A, customers!$C:$C, "")="", "", _xlfn.XLOOKUP(C702, customers!$A:$A, customers!$C:$C, ""))</f>
        <v>bguddejg@dailymotion.com</v>
      </c>
      <c r="H702" s="2" t="str">
        <f>_xlfn.XLOOKUP(C702, customers!$A:$A, customers!$G:$G, 0)</f>
        <v>United States</v>
      </c>
      <c r="I702" t="str">
        <f>INDEX(products!$A:$G, MATCH(ORDERS!$D702, products!$A:$A, 0), MATCH(ORDERS!I$1, products!$A$1:$G$1, 0))</f>
        <v>Lib</v>
      </c>
      <c r="J702" t="str">
        <f>INDEX(products!$A:$G, MATCH(ORDERS!$D702, products!$A:$A, 0), MATCH(ORDERS!J$1, products!$A$1:$G$1, 0))</f>
        <v>L</v>
      </c>
      <c r="K702" s="6">
        <f>INDEX(products!$A:$G, MATCH(ORDERS!$D702, products!$A:$A, 0), MATCH(ORDERS!K$1, products!$A$1:$G$1, 0))</f>
        <v>0.5</v>
      </c>
      <c r="L702" s="8">
        <f>INDEX(products!$A:$G, MATCH(ORDERS!$D702, products!$A:$A, 0), MATCH(ORDERS!L$1, products!$A$1:$G$1, 0))</f>
        <v>9.51</v>
      </c>
      <c r="M702" s="8">
        <f t="shared" si="10"/>
        <v>19.02</v>
      </c>
      <c r="N702" t="str" cm="1">
        <f t="array" ref="N702">_xlfn.IFS(I702="Rob", "Robusta", I702="Exc", "Excelsa", I702="Ara", "Arabica", I702="Lib", "Liberica")</f>
        <v>Liberica</v>
      </c>
      <c r="O702" t="str" cm="1">
        <f t="array" ref="O702">_xlfn.IFS(J702="M", "Medium", J702="L", "Light", J702="D", "Dark")</f>
        <v>Light</v>
      </c>
    </row>
    <row r="703" spans="1:15" x14ac:dyDescent="0.3">
      <c r="A703" s="2" t="s">
        <v>4450</v>
      </c>
      <c r="B703" s="5">
        <v>44727</v>
      </c>
      <c r="C703" s="2" t="s">
        <v>4451</v>
      </c>
      <c r="D703" t="s">
        <v>6158</v>
      </c>
      <c r="E703" s="2">
        <v>5</v>
      </c>
      <c r="F703" s="2" t="str">
        <f>_xlfn.XLOOKUP(C703, customers!$A:$A, customers!$B:$B, 0)</f>
        <v>Nathan Sictornes</v>
      </c>
      <c r="G703" s="2" t="str">
        <f>IF(_xlfn.XLOOKUP(C703, customers!$A:$A, customers!$C:$C, "")="", "", _xlfn.XLOOKUP(C703, customers!$A:$A, customers!$C:$C, ""))</f>
        <v>nsictornesjh@buzzfeed.com</v>
      </c>
      <c r="H703" s="2" t="str">
        <f>_xlfn.XLOOKUP(C703, customers!$A:$A, customers!$G:$G, 0)</f>
        <v>Ireland</v>
      </c>
      <c r="I703" t="str">
        <f>INDEX(products!$A:$G, MATCH(ORDERS!$D703, products!$A:$A, 0), MATCH(ORDERS!I$1, products!$A$1:$G$1, 0))</f>
        <v>Ara</v>
      </c>
      <c r="J703" t="str">
        <f>INDEX(products!$A:$G, MATCH(ORDERS!$D703, products!$A:$A, 0), MATCH(ORDERS!J$1, products!$A$1:$G$1, 0))</f>
        <v>D</v>
      </c>
      <c r="K703" s="6">
        <f>INDEX(products!$A:$G, MATCH(ORDERS!$D703, products!$A:$A, 0), MATCH(ORDERS!K$1, products!$A$1:$G$1, 0))</f>
        <v>0.5</v>
      </c>
      <c r="L703" s="8">
        <f>INDEX(products!$A:$G, MATCH(ORDERS!$D703, products!$A:$A, 0), MATCH(ORDERS!L$1, products!$A$1:$G$1, 0))</f>
        <v>5.97</v>
      </c>
      <c r="M703" s="8">
        <f t="shared" si="10"/>
        <v>29.849999999999998</v>
      </c>
      <c r="N703" t="str" cm="1">
        <f t="array" ref="N703">_xlfn.IFS(I703="Rob", "Robusta", I703="Exc", "Excelsa", I703="Ara", "Arabica", I703="Lib", "Liberica")</f>
        <v>Arabica</v>
      </c>
      <c r="O703" t="str" cm="1">
        <f t="array" ref="O703">_xlfn.IFS(J703="M", "Medium", J703="L", "Light", J703="D", "Dark")</f>
        <v>Dark</v>
      </c>
    </row>
    <row r="704" spans="1:15" x14ac:dyDescent="0.3">
      <c r="A704" s="2" t="s">
        <v>4456</v>
      </c>
      <c r="B704" s="5">
        <v>43661</v>
      </c>
      <c r="C704" s="2" t="s">
        <v>4457</v>
      </c>
      <c r="D704" t="s">
        <v>6180</v>
      </c>
      <c r="E704" s="2">
        <v>1</v>
      </c>
      <c r="F704" s="2" t="str">
        <f>_xlfn.XLOOKUP(C704, customers!$A:$A, customers!$B:$B, 0)</f>
        <v>Vivyan Dunning</v>
      </c>
      <c r="G704" s="2" t="str">
        <f>IF(_xlfn.XLOOKUP(C704, customers!$A:$A, customers!$C:$C, "")="", "", _xlfn.XLOOKUP(C704, customers!$A:$A, customers!$C:$C, ""))</f>
        <v>vdunningji@independent.co.uk</v>
      </c>
      <c r="H704" s="2" t="str">
        <f>_xlfn.XLOOKUP(C704, customers!$A:$A, customers!$G:$G, 0)</f>
        <v>United States</v>
      </c>
      <c r="I704" t="str">
        <f>INDEX(products!$A:$G, MATCH(ORDERS!$D704, products!$A:$A, 0), MATCH(ORDERS!I$1, products!$A$1:$G$1, 0))</f>
        <v>Ara</v>
      </c>
      <c r="J704" t="str">
        <f>INDEX(products!$A:$G, MATCH(ORDERS!$D704, products!$A:$A, 0), MATCH(ORDERS!J$1, products!$A$1:$G$1, 0))</f>
        <v>L</v>
      </c>
      <c r="K704" s="6">
        <f>INDEX(products!$A:$G, MATCH(ORDERS!$D704, products!$A:$A, 0), MATCH(ORDERS!K$1, products!$A$1:$G$1, 0))</f>
        <v>0.5</v>
      </c>
      <c r="L704" s="8">
        <f>INDEX(products!$A:$G, MATCH(ORDERS!$D704, products!$A:$A, 0), MATCH(ORDERS!L$1, products!$A$1:$G$1, 0))</f>
        <v>7.77</v>
      </c>
      <c r="M704" s="8">
        <f t="shared" si="10"/>
        <v>7.77</v>
      </c>
      <c r="N704" t="str" cm="1">
        <f t="array" ref="N704">_xlfn.IFS(I704="Rob", "Robusta", I704="Exc", "Excelsa", I704="Ara", "Arabica", I704="Lib", "Liberica")</f>
        <v>Arabica</v>
      </c>
      <c r="O704" t="str" cm="1">
        <f t="array" ref="O704">_xlfn.IFS(J704="M", "Medium", J704="L", "Light", J704="D", "Dark")</f>
        <v>Light</v>
      </c>
    </row>
    <row r="705" spans="1:15" x14ac:dyDescent="0.3">
      <c r="A705" s="2" t="s">
        <v>4461</v>
      </c>
      <c r="B705" s="5">
        <v>43506</v>
      </c>
      <c r="C705" s="2" t="s">
        <v>4462</v>
      </c>
      <c r="D705" t="s">
        <v>6165</v>
      </c>
      <c r="E705" s="2">
        <v>4</v>
      </c>
      <c r="F705" s="2" t="str">
        <f>_xlfn.XLOOKUP(C705, customers!$A:$A, customers!$B:$B, 0)</f>
        <v>Doralin Baison</v>
      </c>
      <c r="G705" s="2" t="str">
        <f>IF(_xlfn.XLOOKUP(C705, customers!$A:$A, customers!$C:$C, "")="", "", _xlfn.XLOOKUP(C705, customers!$A:$A, customers!$C:$C, ""))</f>
        <v/>
      </c>
      <c r="H705" s="2" t="str">
        <f>_xlfn.XLOOKUP(C705, customers!$A:$A, customers!$G:$G, 0)</f>
        <v>Ireland</v>
      </c>
      <c r="I705" t="str">
        <f>INDEX(products!$A:$G, MATCH(ORDERS!$D705, products!$A:$A, 0), MATCH(ORDERS!I$1, products!$A$1:$G$1, 0))</f>
        <v>Lib</v>
      </c>
      <c r="J705" t="str">
        <f>INDEX(products!$A:$G, MATCH(ORDERS!$D705, products!$A:$A, 0), MATCH(ORDERS!J$1, products!$A$1:$G$1, 0))</f>
        <v>D</v>
      </c>
      <c r="K705" s="6">
        <f>INDEX(products!$A:$G, MATCH(ORDERS!$D705, products!$A:$A, 0), MATCH(ORDERS!K$1, products!$A$1:$G$1, 0))</f>
        <v>2.5</v>
      </c>
      <c r="L705" s="8">
        <f>INDEX(products!$A:$G, MATCH(ORDERS!$D705, products!$A:$A, 0), MATCH(ORDERS!L$1, products!$A$1:$G$1, 0))</f>
        <v>29.784999999999997</v>
      </c>
      <c r="M705" s="8">
        <f t="shared" si="10"/>
        <v>119.13999999999999</v>
      </c>
      <c r="N705" t="str" cm="1">
        <f t="array" ref="N705">_xlfn.IFS(I705="Rob", "Robusta", I705="Exc", "Excelsa", I705="Ara", "Arabica", I705="Lib", "Liberica")</f>
        <v>Liberica</v>
      </c>
      <c r="O705" t="str" cm="1">
        <f t="array" ref="O705">_xlfn.IFS(J705="M", "Medium", J705="L", "Light", J705="D", "Dark")</f>
        <v>Dark</v>
      </c>
    </row>
    <row r="706" spans="1:15" x14ac:dyDescent="0.3">
      <c r="A706" s="2" t="s">
        <v>4466</v>
      </c>
      <c r="B706" s="5">
        <v>44716</v>
      </c>
      <c r="C706" s="2" t="s">
        <v>4467</v>
      </c>
      <c r="D706" t="s">
        <v>6153</v>
      </c>
      <c r="E706" s="2">
        <v>6</v>
      </c>
      <c r="F706" s="2" t="str">
        <f>_xlfn.XLOOKUP(C706, customers!$A:$A, customers!$B:$B, 0)</f>
        <v>Josefina Ferens</v>
      </c>
      <c r="G706" s="2" t="str">
        <f>IF(_xlfn.XLOOKUP(C706, customers!$A:$A, customers!$C:$C, "")="", "", _xlfn.XLOOKUP(C706, customers!$A:$A, customers!$C:$C, ""))</f>
        <v/>
      </c>
      <c r="H706" s="2" t="str">
        <f>_xlfn.XLOOKUP(C706, customers!$A:$A, customers!$G:$G, 0)</f>
        <v>United States</v>
      </c>
      <c r="I706" t="str">
        <f>INDEX(products!$A:$G, MATCH(ORDERS!$D706, products!$A:$A, 0), MATCH(ORDERS!I$1, products!$A$1:$G$1, 0))</f>
        <v>Exc</v>
      </c>
      <c r="J706" t="str">
        <f>INDEX(products!$A:$G, MATCH(ORDERS!$D706, products!$A:$A, 0), MATCH(ORDERS!J$1, products!$A$1:$G$1, 0))</f>
        <v>D</v>
      </c>
      <c r="K706" s="6">
        <f>INDEX(products!$A:$G, MATCH(ORDERS!$D706, products!$A:$A, 0), MATCH(ORDERS!K$1, products!$A$1:$G$1, 0))</f>
        <v>0.2</v>
      </c>
      <c r="L706" s="8">
        <f>INDEX(products!$A:$G, MATCH(ORDERS!$D706, products!$A:$A, 0), MATCH(ORDERS!L$1, products!$A$1:$G$1, 0))</f>
        <v>3.645</v>
      </c>
      <c r="M706" s="8">
        <f t="shared" si="10"/>
        <v>21.87</v>
      </c>
      <c r="N706" t="str" cm="1">
        <f t="array" ref="N706">_xlfn.IFS(I706="Rob", "Robusta", I706="Exc", "Excelsa", I706="Ara", "Arabica", I706="Lib", "Liberica")</f>
        <v>Excelsa</v>
      </c>
      <c r="O706" t="str" cm="1">
        <f t="array" ref="O706">_xlfn.IFS(J706="M", "Medium", J706="L", "Light", J706="D", "Dark")</f>
        <v>Dark</v>
      </c>
    </row>
    <row r="707" spans="1:15" x14ac:dyDescent="0.3">
      <c r="A707" s="2" t="s">
        <v>4471</v>
      </c>
      <c r="B707" s="5">
        <v>44114</v>
      </c>
      <c r="C707" s="2" t="s">
        <v>4472</v>
      </c>
      <c r="D707" t="s">
        <v>6176</v>
      </c>
      <c r="E707" s="2">
        <v>2</v>
      </c>
      <c r="F707" s="2" t="str">
        <f>_xlfn.XLOOKUP(C707, customers!$A:$A, customers!$B:$B, 0)</f>
        <v>Shelley Gehring</v>
      </c>
      <c r="G707" s="2" t="str">
        <f>IF(_xlfn.XLOOKUP(C707, customers!$A:$A, customers!$C:$C, "")="", "", _xlfn.XLOOKUP(C707, customers!$A:$A, customers!$C:$C, ""))</f>
        <v>sgehringjl@gnu.org</v>
      </c>
      <c r="H707" s="2" t="str">
        <f>_xlfn.XLOOKUP(C707, customers!$A:$A, customers!$G:$G, 0)</f>
        <v>United States</v>
      </c>
      <c r="I707" t="str">
        <f>INDEX(products!$A:$G, MATCH(ORDERS!$D707, products!$A:$A, 0), MATCH(ORDERS!I$1, products!$A$1:$G$1, 0))</f>
        <v>Exc</v>
      </c>
      <c r="J707" t="str">
        <f>INDEX(products!$A:$G, MATCH(ORDERS!$D707, products!$A:$A, 0), MATCH(ORDERS!J$1, products!$A$1:$G$1, 0))</f>
        <v>L</v>
      </c>
      <c r="K707" s="6">
        <f>INDEX(products!$A:$G, MATCH(ORDERS!$D707, products!$A:$A, 0), MATCH(ORDERS!K$1, products!$A$1:$G$1, 0))</f>
        <v>0.5</v>
      </c>
      <c r="L707" s="8">
        <f>INDEX(products!$A:$G, MATCH(ORDERS!$D707, products!$A:$A, 0), MATCH(ORDERS!L$1, products!$A$1:$G$1, 0))</f>
        <v>8.91</v>
      </c>
      <c r="M707" s="8">
        <f t="shared" ref="M707:M770" si="11">L707*E707</f>
        <v>17.82</v>
      </c>
      <c r="N707" t="str" cm="1">
        <f t="array" ref="N707">_xlfn.IFS(I707="Rob", "Robusta", I707="Exc", "Excelsa", I707="Ara", "Arabica", I707="Lib", "Liberica")</f>
        <v>Excelsa</v>
      </c>
      <c r="O707" t="str" cm="1">
        <f t="array" ref="O707">_xlfn.IFS(J707="M", "Medium", J707="L", "Light", J707="D", "Dark")</f>
        <v>Light</v>
      </c>
    </row>
    <row r="708" spans="1:15" x14ac:dyDescent="0.3">
      <c r="A708" s="2" t="s">
        <v>4477</v>
      </c>
      <c r="B708" s="5">
        <v>44353</v>
      </c>
      <c r="C708" s="2" t="s">
        <v>4478</v>
      </c>
      <c r="D708" t="s">
        <v>6156</v>
      </c>
      <c r="E708" s="2">
        <v>3</v>
      </c>
      <c r="F708" s="2" t="str">
        <f>_xlfn.XLOOKUP(C708, customers!$A:$A, customers!$B:$B, 0)</f>
        <v>Barrie Fallowes</v>
      </c>
      <c r="G708" s="2" t="str">
        <f>IF(_xlfn.XLOOKUP(C708, customers!$A:$A, customers!$C:$C, "")="", "", _xlfn.XLOOKUP(C708, customers!$A:$A, customers!$C:$C, ""))</f>
        <v>bfallowesjm@purevolume.com</v>
      </c>
      <c r="H708" s="2" t="str">
        <f>_xlfn.XLOOKUP(C708, customers!$A:$A, customers!$G:$G, 0)</f>
        <v>United States</v>
      </c>
      <c r="I708" t="str">
        <f>INDEX(products!$A:$G, MATCH(ORDERS!$D708, products!$A:$A, 0), MATCH(ORDERS!I$1, products!$A$1:$G$1, 0))</f>
        <v>Exc</v>
      </c>
      <c r="J708" t="str">
        <f>INDEX(products!$A:$G, MATCH(ORDERS!$D708, products!$A:$A, 0), MATCH(ORDERS!J$1, products!$A$1:$G$1, 0))</f>
        <v>M</v>
      </c>
      <c r="K708" s="6">
        <f>INDEX(products!$A:$G, MATCH(ORDERS!$D708, products!$A:$A, 0), MATCH(ORDERS!K$1, products!$A$1:$G$1, 0))</f>
        <v>0.2</v>
      </c>
      <c r="L708" s="8">
        <f>INDEX(products!$A:$G, MATCH(ORDERS!$D708, products!$A:$A, 0), MATCH(ORDERS!L$1, products!$A$1:$G$1, 0))</f>
        <v>4.125</v>
      </c>
      <c r="M708" s="8">
        <f t="shared" si="11"/>
        <v>12.375</v>
      </c>
      <c r="N708" t="str" cm="1">
        <f t="array" ref="N708">_xlfn.IFS(I708="Rob", "Robusta", I708="Exc", "Excelsa", I708="Ara", "Arabica", I708="Lib", "Liberica")</f>
        <v>Excelsa</v>
      </c>
      <c r="O708" t="str" cm="1">
        <f t="array" ref="O708">_xlfn.IFS(J708="M", "Medium", J708="L", "Light", J708="D", "Dark")</f>
        <v>Medium</v>
      </c>
    </row>
    <row r="709" spans="1:15" x14ac:dyDescent="0.3">
      <c r="A709" s="2" t="s">
        <v>4483</v>
      </c>
      <c r="B709" s="5">
        <v>43540</v>
      </c>
      <c r="C709" s="2" t="s">
        <v>4484</v>
      </c>
      <c r="D709" t="s">
        <v>6143</v>
      </c>
      <c r="E709" s="2">
        <v>2</v>
      </c>
      <c r="F709" s="2" t="str">
        <f>_xlfn.XLOOKUP(C709, customers!$A:$A, customers!$B:$B, 0)</f>
        <v>Nicolas Aiton</v>
      </c>
      <c r="G709" s="2" t="str">
        <f>IF(_xlfn.XLOOKUP(C709, customers!$A:$A, customers!$C:$C, "")="", "", _xlfn.XLOOKUP(C709, customers!$A:$A, customers!$C:$C, ""))</f>
        <v/>
      </c>
      <c r="H709" s="2" t="str">
        <f>_xlfn.XLOOKUP(C709, customers!$A:$A, customers!$G:$G, 0)</f>
        <v>Ireland</v>
      </c>
      <c r="I709" t="str">
        <f>INDEX(products!$A:$G, MATCH(ORDERS!$D709, products!$A:$A, 0), MATCH(ORDERS!I$1, products!$A$1:$G$1, 0))</f>
        <v>Lib</v>
      </c>
      <c r="J709" t="str">
        <f>INDEX(products!$A:$G, MATCH(ORDERS!$D709, products!$A:$A, 0), MATCH(ORDERS!J$1, products!$A$1:$G$1, 0))</f>
        <v>D</v>
      </c>
      <c r="K709" s="6">
        <f>INDEX(products!$A:$G, MATCH(ORDERS!$D709, products!$A:$A, 0), MATCH(ORDERS!K$1, products!$A$1:$G$1, 0))</f>
        <v>1</v>
      </c>
      <c r="L709" s="8">
        <f>INDEX(products!$A:$G, MATCH(ORDERS!$D709, products!$A:$A, 0), MATCH(ORDERS!L$1, products!$A$1:$G$1, 0))</f>
        <v>12.95</v>
      </c>
      <c r="M709" s="8">
        <f t="shared" si="11"/>
        <v>25.9</v>
      </c>
      <c r="N709" t="str" cm="1">
        <f t="array" ref="N709">_xlfn.IFS(I709="Rob", "Robusta", I709="Exc", "Excelsa", I709="Ara", "Arabica", I709="Lib", "Liberica")</f>
        <v>Liberica</v>
      </c>
      <c r="O709" t="str" cm="1">
        <f t="array" ref="O709">_xlfn.IFS(J709="M", "Medium", J709="L", "Light", J709="D", "Dark")</f>
        <v>Dark</v>
      </c>
    </row>
    <row r="710" spans="1:15" x14ac:dyDescent="0.3">
      <c r="A710" s="2" t="s">
        <v>4488</v>
      </c>
      <c r="B710" s="5">
        <v>43804</v>
      </c>
      <c r="C710" s="2" t="s">
        <v>4489</v>
      </c>
      <c r="D710" t="s">
        <v>6157</v>
      </c>
      <c r="E710" s="2">
        <v>2</v>
      </c>
      <c r="F710" s="2" t="str">
        <f>_xlfn.XLOOKUP(C710, customers!$A:$A, customers!$B:$B, 0)</f>
        <v>Shelli De Banke</v>
      </c>
      <c r="G710" s="2" t="str">
        <f>IF(_xlfn.XLOOKUP(C710, customers!$A:$A, customers!$C:$C, "")="", "", _xlfn.XLOOKUP(C710, customers!$A:$A, customers!$C:$C, ""))</f>
        <v>sdejo@newsvine.com</v>
      </c>
      <c r="H710" s="2" t="str">
        <f>_xlfn.XLOOKUP(C710, customers!$A:$A, customers!$G:$G, 0)</f>
        <v>United States</v>
      </c>
      <c r="I710" t="str">
        <f>INDEX(products!$A:$G, MATCH(ORDERS!$D710, products!$A:$A, 0), MATCH(ORDERS!I$1, products!$A$1:$G$1, 0))</f>
        <v>Ara</v>
      </c>
      <c r="J710" t="str">
        <f>INDEX(products!$A:$G, MATCH(ORDERS!$D710, products!$A:$A, 0), MATCH(ORDERS!J$1, products!$A$1:$G$1, 0))</f>
        <v>M</v>
      </c>
      <c r="K710" s="6">
        <f>INDEX(products!$A:$G, MATCH(ORDERS!$D710, products!$A:$A, 0), MATCH(ORDERS!K$1, products!$A$1:$G$1, 0))</f>
        <v>0.5</v>
      </c>
      <c r="L710" s="8">
        <f>INDEX(products!$A:$G, MATCH(ORDERS!$D710, products!$A:$A, 0), MATCH(ORDERS!L$1, products!$A$1:$G$1, 0))</f>
        <v>6.75</v>
      </c>
      <c r="M710" s="8">
        <f t="shared" si="11"/>
        <v>13.5</v>
      </c>
      <c r="N710" t="str" cm="1">
        <f t="array" ref="N710">_xlfn.IFS(I710="Rob", "Robusta", I710="Exc", "Excelsa", I710="Ara", "Arabica", I710="Lib", "Liberica")</f>
        <v>Arabica</v>
      </c>
      <c r="O710" t="str" cm="1">
        <f t="array" ref="O710">_xlfn.IFS(J710="M", "Medium", J710="L", "Light", J710="D", "Dark")</f>
        <v>Medium</v>
      </c>
    </row>
    <row r="711" spans="1:15" x14ac:dyDescent="0.3">
      <c r="A711" s="2" t="s">
        <v>4494</v>
      </c>
      <c r="B711" s="5">
        <v>43485</v>
      </c>
      <c r="C711" s="2" t="s">
        <v>4495</v>
      </c>
      <c r="D711" t="s">
        <v>6176</v>
      </c>
      <c r="E711" s="2">
        <v>2</v>
      </c>
      <c r="F711" s="2" t="str">
        <f>_xlfn.XLOOKUP(C711, customers!$A:$A, customers!$B:$B, 0)</f>
        <v>Lyell Murch</v>
      </c>
      <c r="G711" s="2" t="str">
        <f>IF(_xlfn.XLOOKUP(C711, customers!$A:$A, customers!$C:$C, "")="", "", _xlfn.XLOOKUP(C711, customers!$A:$A, customers!$C:$C, ""))</f>
        <v/>
      </c>
      <c r="H711" s="2" t="str">
        <f>_xlfn.XLOOKUP(C711, customers!$A:$A, customers!$G:$G, 0)</f>
        <v>United States</v>
      </c>
      <c r="I711" t="str">
        <f>INDEX(products!$A:$G, MATCH(ORDERS!$D711, products!$A:$A, 0), MATCH(ORDERS!I$1, products!$A$1:$G$1, 0))</f>
        <v>Exc</v>
      </c>
      <c r="J711" t="str">
        <f>INDEX(products!$A:$G, MATCH(ORDERS!$D711, products!$A:$A, 0), MATCH(ORDERS!J$1, products!$A$1:$G$1, 0))</f>
        <v>L</v>
      </c>
      <c r="K711" s="6">
        <f>INDEX(products!$A:$G, MATCH(ORDERS!$D711, products!$A:$A, 0), MATCH(ORDERS!K$1, products!$A$1:$G$1, 0))</f>
        <v>0.5</v>
      </c>
      <c r="L711" s="8">
        <f>INDEX(products!$A:$G, MATCH(ORDERS!$D711, products!$A:$A, 0), MATCH(ORDERS!L$1, products!$A$1:$G$1, 0))</f>
        <v>8.91</v>
      </c>
      <c r="M711" s="8">
        <f t="shared" si="11"/>
        <v>17.82</v>
      </c>
      <c r="N711" t="str" cm="1">
        <f t="array" ref="N711">_xlfn.IFS(I711="Rob", "Robusta", I711="Exc", "Excelsa", I711="Ara", "Arabica", I711="Lib", "Liberica")</f>
        <v>Excelsa</v>
      </c>
      <c r="O711" t="str" cm="1">
        <f t="array" ref="O711">_xlfn.IFS(J711="M", "Medium", J711="L", "Light", J711="D", "Dark")</f>
        <v>Light</v>
      </c>
    </row>
    <row r="712" spans="1:15" x14ac:dyDescent="0.3">
      <c r="A712" s="2" t="s">
        <v>4499</v>
      </c>
      <c r="B712" s="5">
        <v>44655</v>
      </c>
      <c r="C712" s="2" t="s">
        <v>4500</v>
      </c>
      <c r="D712" t="s">
        <v>6139</v>
      </c>
      <c r="E712" s="2">
        <v>3</v>
      </c>
      <c r="F712" s="2" t="str">
        <f>_xlfn.XLOOKUP(C712, customers!$A:$A, customers!$B:$B, 0)</f>
        <v>Stearne Count</v>
      </c>
      <c r="G712" s="2" t="str">
        <f>IF(_xlfn.XLOOKUP(C712, customers!$A:$A, customers!$C:$C, "")="", "", _xlfn.XLOOKUP(C712, customers!$A:$A, customers!$C:$C, ""))</f>
        <v>scountjq@nba.com</v>
      </c>
      <c r="H712" s="2" t="str">
        <f>_xlfn.XLOOKUP(C712, customers!$A:$A, customers!$G:$G, 0)</f>
        <v>United States</v>
      </c>
      <c r="I712" t="str">
        <f>INDEX(products!$A:$G, MATCH(ORDERS!$D712, products!$A:$A, 0), MATCH(ORDERS!I$1, products!$A$1:$G$1, 0))</f>
        <v>Exc</v>
      </c>
      <c r="J712" t="str">
        <f>INDEX(products!$A:$G, MATCH(ORDERS!$D712, products!$A:$A, 0), MATCH(ORDERS!J$1, products!$A$1:$G$1, 0))</f>
        <v>M</v>
      </c>
      <c r="K712" s="6">
        <f>INDEX(products!$A:$G, MATCH(ORDERS!$D712, products!$A:$A, 0), MATCH(ORDERS!K$1, products!$A$1:$G$1, 0))</f>
        <v>0.5</v>
      </c>
      <c r="L712" s="8">
        <f>INDEX(products!$A:$G, MATCH(ORDERS!$D712, products!$A:$A, 0), MATCH(ORDERS!L$1, products!$A$1:$G$1, 0))</f>
        <v>8.25</v>
      </c>
      <c r="M712" s="8">
        <f t="shared" si="11"/>
        <v>24.75</v>
      </c>
      <c r="N712" t="str" cm="1">
        <f t="array" ref="N712">_xlfn.IFS(I712="Rob", "Robusta", I712="Exc", "Excelsa", I712="Ara", "Arabica", I712="Lib", "Liberica")</f>
        <v>Excelsa</v>
      </c>
      <c r="O712" t="str" cm="1">
        <f t="array" ref="O712">_xlfn.IFS(J712="M", "Medium", J712="L", "Light", J712="D", "Dark")</f>
        <v>Medium</v>
      </c>
    </row>
    <row r="713" spans="1:15" x14ac:dyDescent="0.3">
      <c r="A713" s="2" t="s">
        <v>4505</v>
      </c>
      <c r="B713" s="5">
        <v>44600</v>
      </c>
      <c r="C713" s="2" t="s">
        <v>4506</v>
      </c>
      <c r="D713" t="s">
        <v>6174</v>
      </c>
      <c r="E713" s="2">
        <v>6</v>
      </c>
      <c r="F713" s="2" t="str">
        <f>_xlfn.XLOOKUP(C713, customers!$A:$A, customers!$B:$B, 0)</f>
        <v>Selia Ragles</v>
      </c>
      <c r="G713" s="2" t="str">
        <f>IF(_xlfn.XLOOKUP(C713, customers!$A:$A, customers!$C:$C, "")="", "", _xlfn.XLOOKUP(C713, customers!$A:$A, customers!$C:$C, ""))</f>
        <v>sraglesjr@blogtalkradio.com</v>
      </c>
      <c r="H713" s="2" t="str">
        <f>_xlfn.XLOOKUP(C713, customers!$A:$A, customers!$G:$G, 0)</f>
        <v>United States</v>
      </c>
      <c r="I713" t="str">
        <f>INDEX(products!$A:$G, MATCH(ORDERS!$D713, products!$A:$A, 0), MATCH(ORDERS!I$1, products!$A$1:$G$1, 0))</f>
        <v>Rob</v>
      </c>
      <c r="J713" t="str">
        <f>INDEX(products!$A:$G, MATCH(ORDERS!$D713, products!$A:$A, 0), MATCH(ORDERS!J$1, products!$A$1:$G$1, 0))</f>
        <v>M</v>
      </c>
      <c r="K713" s="6">
        <f>INDEX(products!$A:$G, MATCH(ORDERS!$D713, products!$A:$A, 0), MATCH(ORDERS!K$1, products!$A$1:$G$1, 0))</f>
        <v>0.2</v>
      </c>
      <c r="L713" s="8">
        <f>INDEX(products!$A:$G, MATCH(ORDERS!$D713, products!$A:$A, 0), MATCH(ORDERS!L$1, products!$A$1:$G$1, 0))</f>
        <v>2.9849999999999999</v>
      </c>
      <c r="M713" s="8">
        <f t="shared" si="11"/>
        <v>17.91</v>
      </c>
      <c r="N713" t="str" cm="1">
        <f t="array" ref="N713">_xlfn.IFS(I713="Rob", "Robusta", I713="Exc", "Excelsa", I713="Ara", "Arabica", I713="Lib", "Liberica")</f>
        <v>Robusta</v>
      </c>
      <c r="O713" t="str" cm="1">
        <f t="array" ref="O713">_xlfn.IFS(J713="M", "Medium", J713="L", "Light", J713="D", "Dark")</f>
        <v>Medium</v>
      </c>
    </row>
    <row r="714" spans="1:15" x14ac:dyDescent="0.3">
      <c r="A714" s="2" t="s">
        <v>4512</v>
      </c>
      <c r="B714" s="5">
        <v>43646</v>
      </c>
      <c r="C714" s="2" t="s">
        <v>4513</v>
      </c>
      <c r="D714" t="s">
        <v>6139</v>
      </c>
      <c r="E714" s="2">
        <v>2</v>
      </c>
      <c r="F714" s="2" t="str">
        <f>_xlfn.XLOOKUP(C714, customers!$A:$A, customers!$B:$B, 0)</f>
        <v>Silas Deehan</v>
      </c>
      <c r="G714" s="2" t="str">
        <f>IF(_xlfn.XLOOKUP(C714, customers!$A:$A, customers!$C:$C, "")="", "", _xlfn.XLOOKUP(C714, customers!$A:$A, customers!$C:$C, ""))</f>
        <v/>
      </c>
      <c r="H714" s="2" t="str">
        <f>_xlfn.XLOOKUP(C714, customers!$A:$A, customers!$G:$G, 0)</f>
        <v>United Kingdom</v>
      </c>
      <c r="I714" t="str">
        <f>INDEX(products!$A:$G, MATCH(ORDERS!$D714, products!$A:$A, 0), MATCH(ORDERS!I$1, products!$A$1:$G$1, 0))</f>
        <v>Exc</v>
      </c>
      <c r="J714" t="str">
        <f>INDEX(products!$A:$G, MATCH(ORDERS!$D714, products!$A:$A, 0), MATCH(ORDERS!J$1, products!$A$1:$G$1, 0))</f>
        <v>M</v>
      </c>
      <c r="K714" s="6">
        <f>INDEX(products!$A:$G, MATCH(ORDERS!$D714, products!$A:$A, 0), MATCH(ORDERS!K$1, products!$A$1:$G$1, 0))</f>
        <v>0.5</v>
      </c>
      <c r="L714" s="8">
        <f>INDEX(products!$A:$G, MATCH(ORDERS!$D714, products!$A:$A, 0), MATCH(ORDERS!L$1, products!$A$1:$G$1, 0))</f>
        <v>8.25</v>
      </c>
      <c r="M714" s="8">
        <f t="shared" si="11"/>
        <v>16.5</v>
      </c>
      <c r="N714" t="str" cm="1">
        <f t="array" ref="N714">_xlfn.IFS(I714="Rob", "Robusta", I714="Exc", "Excelsa", I714="Ara", "Arabica", I714="Lib", "Liberica")</f>
        <v>Excelsa</v>
      </c>
      <c r="O714" t="str" cm="1">
        <f t="array" ref="O714">_xlfn.IFS(J714="M", "Medium", J714="L", "Light", J714="D", "Dark")</f>
        <v>Medium</v>
      </c>
    </row>
    <row r="715" spans="1:15" x14ac:dyDescent="0.3">
      <c r="A715" s="2" t="s">
        <v>4516</v>
      </c>
      <c r="B715" s="5">
        <v>43960</v>
      </c>
      <c r="C715" s="2" t="s">
        <v>4517</v>
      </c>
      <c r="D715" t="s">
        <v>6174</v>
      </c>
      <c r="E715" s="2">
        <v>1</v>
      </c>
      <c r="F715" s="2" t="str">
        <f>_xlfn.XLOOKUP(C715, customers!$A:$A, customers!$B:$B, 0)</f>
        <v>Sacha Bruun</v>
      </c>
      <c r="G715" s="2" t="str">
        <f>IF(_xlfn.XLOOKUP(C715, customers!$A:$A, customers!$C:$C, "")="", "", _xlfn.XLOOKUP(C715, customers!$A:$A, customers!$C:$C, ""))</f>
        <v>sbruunjt@blogtalkradio.com</v>
      </c>
      <c r="H715" s="2" t="str">
        <f>_xlfn.XLOOKUP(C715, customers!$A:$A, customers!$G:$G, 0)</f>
        <v>United States</v>
      </c>
      <c r="I715" t="str">
        <f>INDEX(products!$A:$G, MATCH(ORDERS!$D715, products!$A:$A, 0), MATCH(ORDERS!I$1, products!$A$1:$G$1, 0))</f>
        <v>Rob</v>
      </c>
      <c r="J715" t="str">
        <f>INDEX(products!$A:$G, MATCH(ORDERS!$D715, products!$A:$A, 0), MATCH(ORDERS!J$1, products!$A$1:$G$1, 0))</f>
        <v>M</v>
      </c>
      <c r="K715" s="6">
        <f>INDEX(products!$A:$G, MATCH(ORDERS!$D715, products!$A:$A, 0), MATCH(ORDERS!K$1, products!$A$1:$G$1, 0))</f>
        <v>0.2</v>
      </c>
      <c r="L715" s="8">
        <f>INDEX(products!$A:$G, MATCH(ORDERS!$D715, products!$A:$A, 0), MATCH(ORDERS!L$1, products!$A$1:$G$1, 0))</f>
        <v>2.9849999999999999</v>
      </c>
      <c r="M715" s="8">
        <f t="shared" si="11"/>
        <v>2.9849999999999999</v>
      </c>
      <c r="N715" t="str" cm="1">
        <f t="array" ref="N715">_xlfn.IFS(I715="Rob", "Robusta", I715="Exc", "Excelsa", I715="Ara", "Arabica", I715="Lib", "Liberica")</f>
        <v>Robusta</v>
      </c>
      <c r="O715" t="str" cm="1">
        <f t="array" ref="O715">_xlfn.IFS(J715="M", "Medium", J715="L", "Light", J715="D", "Dark")</f>
        <v>Medium</v>
      </c>
    </row>
    <row r="716" spans="1:15" x14ac:dyDescent="0.3">
      <c r="A716" s="2" t="s">
        <v>4522</v>
      </c>
      <c r="B716" s="5">
        <v>44358</v>
      </c>
      <c r="C716" s="2" t="s">
        <v>4523</v>
      </c>
      <c r="D716" t="s">
        <v>6153</v>
      </c>
      <c r="E716" s="2">
        <v>4</v>
      </c>
      <c r="F716" s="2" t="str">
        <f>_xlfn.XLOOKUP(C716, customers!$A:$A, customers!$B:$B, 0)</f>
        <v>Alon Pllu</v>
      </c>
      <c r="G716" s="2" t="str">
        <f>IF(_xlfn.XLOOKUP(C716, customers!$A:$A, customers!$C:$C, "")="", "", _xlfn.XLOOKUP(C716, customers!$A:$A, customers!$C:$C, ""))</f>
        <v>aplluju@dagondesign.com</v>
      </c>
      <c r="H716" s="2" t="str">
        <f>_xlfn.XLOOKUP(C716, customers!$A:$A, customers!$G:$G, 0)</f>
        <v>Ireland</v>
      </c>
      <c r="I716" t="str">
        <f>INDEX(products!$A:$G, MATCH(ORDERS!$D716, products!$A:$A, 0), MATCH(ORDERS!I$1, products!$A$1:$G$1, 0))</f>
        <v>Exc</v>
      </c>
      <c r="J716" t="str">
        <f>INDEX(products!$A:$G, MATCH(ORDERS!$D716, products!$A:$A, 0), MATCH(ORDERS!J$1, products!$A$1:$G$1, 0))</f>
        <v>D</v>
      </c>
      <c r="K716" s="6">
        <f>INDEX(products!$A:$G, MATCH(ORDERS!$D716, products!$A:$A, 0), MATCH(ORDERS!K$1, products!$A$1:$G$1, 0))</f>
        <v>0.2</v>
      </c>
      <c r="L716" s="8">
        <f>INDEX(products!$A:$G, MATCH(ORDERS!$D716, products!$A:$A, 0), MATCH(ORDERS!L$1, products!$A$1:$G$1, 0))</f>
        <v>3.645</v>
      </c>
      <c r="M716" s="8">
        <f t="shared" si="11"/>
        <v>14.58</v>
      </c>
      <c r="N716" t="str" cm="1">
        <f t="array" ref="N716">_xlfn.IFS(I716="Rob", "Robusta", I716="Exc", "Excelsa", I716="Ara", "Arabica", I716="Lib", "Liberica")</f>
        <v>Excelsa</v>
      </c>
      <c r="O716" t="str" cm="1">
        <f t="array" ref="O716">_xlfn.IFS(J716="M", "Medium", J716="L", "Light", J716="D", "Dark")</f>
        <v>Dark</v>
      </c>
    </row>
    <row r="717" spans="1:15" x14ac:dyDescent="0.3">
      <c r="A717" s="2" t="s">
        <v>4528</v>
      </c>
      <c r="B717" s="5">
        <v>44504</v>
      </c>
      <c r="C717" s="2" t="s">
        <v>4529</v>
      </c>
      <c r="D717" t="s">
        <v>6171</v>
      </c>
      <c r="E717" s="2">
        <v>6</v>
      </c>
      <c r="F717" s="2" t="str">
        <f>_xlfn.XLOOKUP(C717, customers!$A:$A, customers!$B:$B, 0)</f>
        <v>Gilberto Cornier</v>
      </c>
      <c r="G717" s="2" t="str">
        <f>IF(_xlfn.XLOOKUP(C717, customers!$A:$A, customers!$C:$C, "")="", "", _xlfn.XLOOKUP(C717, customers!$A:$A, customers!$C:$C, ""))</f>
        <v>gcornierjv@techcrunch.com</v>
      </c>
      <c r="H717" s="2" t="str">
        <f>_xlfn.XLOOKUP(C717, customers!$A:$A, customers!$G:$G, 0)</f>
        <v>United States</v>
      </c>
      <c r="I717" t="str">
        <f>INDEX(products!$A:$G, MATCH(ORDERS!$D717, products!$A:$A, 0), MATCH(ORDERS!I$1, products!$A$1:$G$1, 0))</f>
        <v>Exc</v>
      </c>
      <c r="J717" t="str">
        <f>INDEX(products!$A:$G, MATCH(ORDERS!$D717, products!$A:$A, 0), MATCH(ORDERS!J$1, products!$A$1:$G$1, 0))</f>
        <v>L</v>
      </c>
      <c r="K717" s="6">
        <f>INDEX(products!$A:$G, MATCH(ORDERS!$D717, products!$A:$A, 0), MATCH(ORDERS!K$1, products!$A$1:$G$1, 0))</f>
        <v>1</v>
      </c>
      <c r="L717" s="8">
        <f>INDEX(products!$A:$G, MATCH(ORDERS!$D717, products!$A:$A, 0), MATCH(ORDERS!L$1, products!$A$1:$G$1, 0))</f>
        <v>14.85</v>
      </c>
      <c r="M717" s="8">
        <f t="shared" si="11"/>
        <v>89.1</v>
      </c>
      <c r="N717" t="str" cm="1">
        <f t="array" ref="N717">_xlfn.IFS(I717="Rob", "Robusta", I717="Exc", "Excelsa", I717="Ara", "Arabica", I717="Lib", "Liberica")</f>
        <v>Excelsa</v>
      </c>
      <c r="O717" t="str" cm="1">
        <f t="array" ref="O717">_xlfn.IFS(J717="M", "Medium", J717="L", "Light", J717="D", "Dark")</f>
        <v>Light</v>
      </c>
    </row>
    <row r="718" spans="1:15" x14ac:dyDescent="0.3">
      <c r="A718" s="2" t="s">
        <v>4533</v>
      </c>
      <c r="B718" s="5">
        <v>44612</v>
      </c>
      <c r="C718" s="2" t="s">
        <v>4434</v>
      </c>
      <c r="D718" t="s">
        <v>6179</v>
      </c>
      <c r="E718" s="2">
        <v>3</v>
      </c>
      <c r="F718" s="2" t="str">
        <f>_xlfn.XLOOKUP(C718, customers!$A:$A, customers!$B:$B, 0)</f>
        <v>Jimmy Dymoke</v>
      </c>
      <c r="G718" s="2" t="str">
        <f>IF(_xlfn.XLOOKUP(C718, customers!$A:$A, customers!$C:$C, "")="", "", _xlfn.XLOOKUP(C718, customers!$A:$A, customers!$C:$C, ""))</f>
        <v>jdymokeje@prnewswire.com</v>
      </c>
      <c r="H718" s="2" t="str">
        <f>_xlfn.XLOOKUP(C718, customers!$A:$A, customers!$G:$G, 0)</f>
        <v>Ireland</v>
      </c>
      <c r="I718" t="str">
        <f>INDEX(products!$A:$G, MATCH(ORDERS!$D718, products!$A:$A, 0), MATCH(ORDERS!I$1, products!$A$1:$G$1, 0))</f>
        <v>Rob</v>
      </c>
      <c r="J718" t="str">
        <f>INDEX(products!$A:$G, MATCH(ORDERS!$D718, products!$A:$A, 0), MATCH(ORDERS!J$1, products!$A$1:$G$1, 0))</f>
        <v>L</v>
      </c>
      <c r="K718" s="6">
        <f>INDEX(products!$A:$G, MATCH(ORDERS!$D718, products!$A:$A, 0), MATCH(ORDERS!K$1, products!$A$1:$G$1, 0))</f>
        <v>1</v>
      </c>
      <c r="L718" s="8">
        <f>INDEX(products!$A:$G, MATCH(ORDERS!$D718, products!$A:$A, 0), MATCH(ORDERS!L$1, products!$A$1:$G$1, 0))</f>
        <v>11.95</v>
      </c>
      <c r="M718" s="8">
        <f t="shared" si="11"/>
        <v>35.849999999999994</v>
      </c>
      <c r="N718" t="str" cm="1">
        <f t="array" ref="N718">_xlfn.IFS(I718="Rob", "Robusta", I718="Exc", "Excelsa", I718="Ara", "Arabica", I718="Lib", "Liberica")</f>
        <v>Robusta</v>
      </c>
      <c r="O718" t="str" cm="1">
        <f t="array" ref="O718">_xlfn.IFS(J718="M", "Medium", J718="L", "Light", J718="D", "Dark")</f>
        <v>Light</v>
      </c>
    </row>
    <row r="719" spans="1:15" x14ac:dyDescent="0.3">
      <c r="A719" s="2" t="s">
        <v>4539</v>
      </c>
      <c r="B719" s="5">
        <v>43649</v>
      </c>
      <c r="C719" s="2" t="s">
        <v>4540</v>
      </c>
      <c r="D719" t="s">
        <v>6168</v>
      </c>
      <c r="E719" s="2">
        <v>3</v>
      </c>
      <c r="F719" s="2" t="str">
        <f>_xlfn.XLOOKUP(C719, customers!$A:$A, customers!$B:$B, 0)</f>
        <v>Willabella Harvison</v>
      </c>
      <c r="G719" s="2" t="str">
        <f>IF(_xlfn.XLOOKUP(C719, customers!$A:$A, customers!$C:$C, "")="", "", _xlfn.XLOOKUP(C719, customers!$A:$A, customers!$C:$C, ""))</f>
        <v>wharvisonjx@gizmodo.com</v>
      </c>
      <c r="H719" s="2" t="str">
        <f>_xlfn.XLOOKUP(C719, customers!$A:$A, customers!$G:$G, 0)</f>
        <v>United States</v>
      </c>
      <c r="I719" t="str">
        <f>INDEX(products!$A:$G, MATCH(ORDERS!$D719, products!$A:$A, 0), MATCH(ORDERS!I$1, products!$A$1:$G$1, 0))</f>
        <v>Ara</v>
      </c>
      <c r="J719" t="str">
        <f>INDEX(products!$A:$G, MATCH(ORDERS!$D719, products!$A:$A, 0), MATCH(ORDERS!J$1, products!$A$1:$G$1, 0))</f>
        <v>D</v>
      </c>
      <c r="K719" s="6">
        <f>INDEX(products!$A:$G, MATCH(ORDERS!$D719, products!$A:$A, 0), MATCH(ORDERS!K$1, products!$A$1:$G$1, 0))</f>
        <v>2.5</v>
      </c>
      <c r="L719" s="8">
        <f>INDEX(products!$A:$G, MATCH(ORDERS!$D719, products!$A:$A, 0), MATCH(ORDERS!L$1, products!$A$1:$G$1, 0))</f>
        <v>22.884999999999998</v>
      </c>
      <c r="M719" s="8">
        <f t="shared" si="11"/>
        <v>68.655000000000001</v>
      </c>
      <c r="N719" t="str" cm="1">
        <f t="array" ref="N719">_xlfn.IFS(I719="Rob", "Robusta", I719="Exc", "Excelsa", I719="Ara", "Arabica", I719="Lib", "Liberica")</f>
        <v>Arabica</v>
      </c>
      <c r="O719" t="str" cm="1">
        <f t="array" ref="O719">_xlfn.IFS(J719="M", "Medium", J719="L", "Light", J719="D", "Dark")</f>
        <v>Dark</v>
      </c>
    </row>
    <row r="720" spans="1:15" x14ac:dyDescent="0.3">
      <c r="A720" s="2" t="s">
        <v>4545</v>
      </c>
      <c r="B720" s="5">
        <v>44348</v>
      </c>
      <c r="C720" s="2" t="s">
        <v>4546</v>
      </c>
      <c r="D720" t="s">
        <v>6143</v>
      </c>
      <c r="E720" s="2">
        <v>3</v>
      </c>
      <c r="F720" s="2" t="str">
        <f>_xlfn.XLOOKUP(C720, customers!$A:$A, customers!$B:$B, 0)</f>
        <v>Darice Heaford</v>
      </c>
      <c r="G720" s="2" t="str">
        <f>IF(_xlfn.XLOOKUP(C720, customers!$A:$A, customers!$C:$C, "")="", "", _xlfn.XLOOKUP(C720, customers!$A:$A, customers!$C:$C, ""))</f>
        <v>dheafordjy@twitpic.com</v>
      </c>
      <c r="H720" s="2" t="str">
        <f>_xlfn.XLOOKUP(C720, customers!$A:$A, customers!$G:$G, 0)</f>
        <v>United States</v>
      </c>
      <c r="I720" t="str">
        <f>INDEX(products!$A:$G, MATCH(ORDERS!$D720, products!$A:$A, 0), MATCH(ORDERS!I$1, products!$A$1:$G$1, 0))</f>
        <v>Lib</v>
      </c>
      <c r="J720" t="str">
        <f>INDEX(products!$A:$G, MATCH(ORDERS!$D720, products!$A:$A, 0), MATCH(ORDERS!J$1, products!$A$1:$G$1, 0))</f>
        <v>D</v>
      </c>
      <c r="K720" s="6">
        <f>INDEX(products!$A:$G, MATCH(ORDERS!$D720, products!$A:$A, 0), MATCH(ORDERS!K$1, products!$A$1:$G$1, 0))</f>
        <v>1</v>
      </c>
      <c r="L720" s="8">
        <f>INDEX(products!$A:$G, MATCH(ORDERS!$D720, products!$A:$A, 0), MATCH(ORDERS!L$1, products!$A$1:$G$1, 0))</f>
        <v>12.95</v>
      </c>
      <c r="M720" s="8">
        <f t="shared" si="11"/>
        <v>38.849999999999994</v>
      </c>
      <c r="N720" t="str" cm="1">
        <f t="array" ref="N720">_xlfn.IFS(I720="Rob", "Robusta", I720="Exc", "Excelsa", I720="Ara", "Arabica", I720="Lib", "Liberica")</f>
        <v>Liberica</v>
      </c>
      <c r="O720" t="str" cm="1">
        <f t="array" ref="O720">_xlfn.IFS(J720="M", "Medium", J720="L", "Light", J720="D", "Dark")</f>
        <v>Dark</v>
      </c>
    </row>
    <row r="721" spans="1:15" x14ac:dyDescent="0.3">
      <c r="A721" s="2" t="s">
        <v>4551</v>
      </c>
      <c r="B721" s="5">
        <v>44150</v>
      </c>
      <c r="C721" s="2" t="s">
        <v>4552</v>
      </c>
      <c r="D721" t="s">
        <v>6170</v>
      </c>
      <c r="E721" s="2">
        <v>5</v>
      </c>
      <c r="F721" s="2" t="str">
        <f>_xlfn.XLOOKUP(C721, customers!$A:$A, customers!$B:$B, 0)</f>
        <v>Granger Fantham</v>
      </c>
      <c r="G721" s="2" t="str">
        <f>IF(_xlfn.XLOOKUP(C721, customers!$A:$A, customers!$C:$C, "")="", "", _xlfn.XLOOKUP(C721, customers!$A:$A, customers!$C:$C, ""))</f>
        <v>gfanthamjz@hexun.com</v>
      </c>
      <c r="H721" s="2" t="str">
        <f>_xlfn.XLOOKUP(C721, customers!$A:$A, customers!$G:$G, 0)</f>
        <v>United States</v>
      </c>
      <c r="I721" t="str">
        <f>INDEX(products!$A:$G, MATCH(ORDERS!$D721, products!$A:$A, 0), MATCH(ORDERS!I$1, products!$A$1:$G$1, 0))</f>
        <v>Lib</v>
      </c>
      <c r="J721" t="str">
        <f>INDEX(products!$A:$G, MATCH(ORDERS!$D721, products!$A:$A, 0), MATCH(ORDERS!J$1, products!$A$1:$G$1, 0))</f>
        <v>L</v>
      </c>
      <c r="K721" s="6">
        <f>INDEX(products!$A:$G, MATCH(ORDERS!$D721, products!$A:$A, 0), MATCH(ORDERS!K$1, products!$A$1:$G$1, 0))</f>
        <v>1</v>
      </c>
      <c r="L721" s="8">
        <f>INDEX(products!$A:$G, MATCH(ORDERS!$D721, products!$A:$A, 0), MATCH(ORDERS!L$1, products!$A$1:$G$1, 0))</f>
        <v>15.85</v>
      </c>
      <c r="M721" s="8">
        <f t="shared" si="11"/>
        <v>79.25</v>
      </c>
      <c r="N721" t="str" cm="1">
        <f t="array" ref="N721">_xlfn.IFS(I721="Rob", "Robusta", I721="Exc", "Excelsa", I721="Ara", "Arabica", I721="Lib", "Liberica")</f>
        <v>Liberica</v>
      </c>
      <c r="O721" t="str" cm="1">
        <f t="array" ref="O721">_xlfn.IFS(J721="M", "Medium", J721="L", "Light", J721="D", "Dark")</f>
        <v>Light</v>
      </c>
    </row>
    <row r="722" spans="1:15" x14ac:dyDescent="0.3">
      <c r="A722" s="2" t="s">
        <v>4557</v>
      </c>
      <c r="B722" s="5">
        <v>44215</v>
      </c>
      <c r="C722" s="2" t="s">
        <v>4558</v>
      </c>
      <c r="D722" t="s">
        <v>6144</v>
      </c>
      <c r="E722" s="2">
        <v>5</v>
      </c>
      <c r="F722" s="2" t="str">
        <f>_xlfn.XLOOKUP(C722, customers!$A:$A, customers!$B:$B, 0)</f>
        <v>Reynolds Crookshanks</v>
      </c>
      <c r="G722" s="2" t="str">
        <f>IF(_xlfn.XLOOKUP(C722, customers!$A:$A, customers!$C:$C, "")="", "", _xlfn.XLOOKUP(C722, customers!$A:$A, customers!$C:$C, ""))</f>
        <v>rcrookshanksk0@unc.edu</v>
      </c>
      <c r="H722" s="2" t="str">
        <f>_xlfn.XLOOKUP(C722, customers!$A:$A, customers!$G:$G, 0)</f>
        <v>United States</v>
      </c>
      <c r="I722" t="str">
        <f>INDEX(products!$A:$G, MATCH(ORDERS!$D722, products!$A:$A, 0), MATCH(ORDERS!I$1, products!$A$1:$G$1, 0))</f>
        <v>Exc</v>
      </c>
      <c r="J722" t="str">
        <f>INDEX(products!$A:$G, MATCH(ORDERS!$D722, products!$A:$A, 0), MATCH(ORDERS!J$1, products!$A$1:$G$1, 0))</f>
        <v>D</v>
      </c>
      <c r="K722" s="6">
        <f>INDEX(products!$A:$G, MATCH(ORDERS!$D722, products!$A:$A, 0), MATCH(ORDERS!K$1, products!$A$1:$G$1, 0))</f>
        <v>0.5</v>
      </c>
      <c r="L722" s="8">
        <f>INDEX(products!$A:$G, MATCH(ORDERS!$D722, products!$A:$A, 0), MATCH(ORDERS!L$1, products!$A$1:$G$1, 0))</f>
        <v>7.29</v>
      </c>
      <c r="M722" s="8">
        <f t="shared" si="11"/>
        <v>36.450000000000003</v>
      </c>
      <c r="N722" t="str" cm="1">
        <f t="array" ref="N722">_xlfn.IFS(I722="Rob", "Robusta", I722="Exc", "Excelsa", I722="Ara", "Arabica", I722="Lib", "Liberica")</f>
        <v>Excelsa</v>
      </c>
      <c r="O722" t="str" cm="1">
        <f t="array" ref="O722">_xlfn.IFS(J722="M", "Medium", J722="L", "Light", J722="D", "Dark")</f>
        <v>Dark</v>
      </c>
    </row>
    <row r="723" spans="1:15" x14ac:dyDescent="0.3">
      <c r="A723" s="2" t="s">
        <v>4563</v>
      </c>
      <c r="B723" s="5">
        <v>44479</v>
      </c>
      <c r="C723" s="2" t="s">
        <v>4564</v>
      </c>
      <c r="D723" t="s">
        <v>6174</v>
      </c>
      <c r="E723" s="2">
        <v>3</v>
      </c>
      <c r="F723" s="2" t="str">
        <f>_xlfn.XLOOKUP(C723, customers!$A:$A, customers!$B:$B, 0)</f>
        <v>Niels Leake</v>
      </c>
      <c r="G723" s="2" t="str">
        <f>IF(_xlfn.XLOOKUP(C723, customers!$A:$A, customers!$C:$C, "")="", "", _xlfn.XLOOKUP(C723, customers!$A:$A, customers!$C:$C, ""))</f>
        <v>nleakek1@cmu.edu</v>
      </c>
      <c r="H723" s="2" t="str">
        <f>_xlfn.XLOOKUP(C723, customers!$A:$A, customers!$G:$G, 0)</f>
        <v>United States</v>
      </c>
      <c r="I723" t="str">
        <f>INDEX(products!$A:$G, MATCH(ORDERS!$D723, products!$A:$A, 0), MATCH(ORDERS!I$1, products!$A$1:$G$1, 0))</f>
        <v>Rob</v>
      </c>
      <c r="J723" t="str">
        <f>INDEX(products!$A:$G, MATCH(ORDERS!$D723, products!$A:$A, 0), MATCH(ORDERS!J$1, products!$A$1:$G$1, 0))</f>
        <v>M</v>
      </c>
      <c r="K723" s="6">
        <f>INDEX(products!$A:$G, MATCH(ORDERS!$D723, products!$A:$A, 0), MATCH(ORDERS!K$1, products!$A$1:$G$1, 0))</f>
        <v>0.2</v>
      </c>
      <c r="L723" s="8">
        <f>INDEX(products!$A:$G, MATCH(ORDERS!$D723, products!$A:$A, 0), MATCH(ORDERS!L$1, products!$A$1:$G$1, 0))</f>
        <v>2.9849999999999999</v>
      </c>
      <c r="M723" s="8">
        <f t="shared" si="11"/>
        <v>8.9550000000000001</v>
      </c>
      <c r="N723" t="str" cm="1">
        <f t="array" ref="N723">_xlfn.IFS(I723="Rob", "Robusta", I723="Exc", "Excelsa", I723="Ara", "Arabica", I723="Lib", "Liberica")</f>
        <v>Robusta</v>
      </c>
      <c r="O723" t="str" cm="1">
        <f t="array" ref="O723">_xlfn.IFS(J723="M", "Medium", J723="L", "Light", J723="D", "Dark")</f>
        <v>Medium</v>
      </c>
    </row>
    <row r="724" spans="1:15" x14ac:dyDescent="0.3">
      <c r="A724" s="2" t="s">
        <v>4569</v>
      </c>
      <c r="B724" s="5">
        <v>44620</v>
      </c>
      <c r="C724" s="2" t="s">
        <v>4570</v>
      </c>
      <c r="D724" t="s">
        <v>6183</v>
      </c>
      <c r="E724" s="2">
        <v>2</v>
      </c>
      <c r="F724" s="2" t="str">
        <f>_xlfn.XLOOKUP(C724, customers!$A:$A, customers!$B:$B, 0)</f>
        <v>Hetti Measures</v>
      </c>
      <c r="G724" s="2" t="str">
        <f>IF(_xlfn.XLOOKUP(C724, customers!$A:$A, customers!$C:$C, "")="", "", _xlfn.XLOOKUP(C724, customers!$A:$A, customers!$C:$C, ""))</f>
        <v/>
      </c>
      <c r="H724" s="2" t="str">
        <f>_xlfn.XLOOKUP(C724, customers!$A:$A, customers!$G:$G, 0)</f>
        <v>United States</v>
      </c>
      <c r="I724" t="str">
        <f>INDEX(products!$A:$G, MATCH(ORDERS!$D724, products!$A:$A, 0), MATCH(ORDERS!I$1, products!$A$1:$G$1, 0))</f>
        <v>Exc</v>
      </c>
      <c r="J724" t="str">
        <f>INDEX(products!$A:$G, MATCH(ORDERS!$D724, products!$A:$A, 0), MATCH(ORDERS!J$1, products!$A$1:$G$1, 0))</f>
        <v>D</v>
      </c>
      <c r="K724" s="6">
        <f>INDEX(products!$A:$G, MATCH(ORDERS!$D724, products!$A:$A, 0), MATCH(ORDERS!K$1, products!$A$1:$G$1, 0))</f>
        <v>1</v>
      </c>
      <c r="L724" s="8">
        <f>INDEX(products!$A:$G, MATCH(ORDERS!$D724, products!$A:$A, 0), MATCH(ORDERS!L$1, products!$A$1:$G$1, 0))</f>
        <v>12.15</v>
      </c>
      <c r="M724" s="8">
        <f t="shared" si="11"/>
        <v>24.3</v>
      </c>
      <c r="N724" t="str" cm="1">
        <f t="array" ref="N724">_xlfn.IFS(I724="Rob", "Robusta", I724="Exc", "Excelsa", I724="Ara", "Arabica", I724="Lib", "Liberica")</f>
        <v>Excelsa</v>
      </c>
      <c r="O724" t="str" cm="1">
        <f t="array" ref="O724">_xlfn.IFS(J724="M", "Medium", J724="L", "Light", J724="D", "Dark")</f>
        <v>Dark</v>
      </c>
    </row>
    <row r="725" spans="1:15" x14ac:dyDescent="0.3">
      <c r="A725" s="2" t="s">
        <v>4574</v>
      </c>
      <c r="B725" s="5">
        <v>44470</v>
      </c>
      <c r="C725" s="2" t="s">
        <v>4575</v>
      </c>
      <c r="D725" t="s">
        <v>6166</v>
      </c>
      <c r="E725" s="2">
        <v>2</v>
      </c>
      <c r="F725" s="2" t="str">
        <f>_xlfn.XLOOKUP(C725, customers!$A:$A, customers!$B:$B, 0)</f>
        <v>Gay Eilhersen</v>
      </c>
      <c r="G725" s="2" t="str">
        <f>IF(_xlfn.XLOOKUP(C725, customers!$A:$A, customers!$C:$C, "")="", "", _xlfn.XLOOKUP(C725, customers!$A:$A, customers!$C:$C, ""))</f>
        <v>geilhersenk3@networksolutions.com</v>
      </c>
      <c r="H725" s="2" t="str">
        <f>_xlfn.XLOOKUP(C725, customers!$A:$A, customers!$G:$G, 0)</f>
        <v>United States</v>
      </c>
      <c r="I725" t="str">
        <f>INDEX(products!$A:$G, MATCH(ORDERS!$D725, products!$A:$A, 0), MATCH(ORDERS!I$1, products!$A$1:$G$1, 0))</f>
        <v>Exc</v>
      </c>
      <c r="J725" t="str">
        <f>INDEX(products!$A:$G, MATCH(ORDERS!$D725, products!$A:$A, 0), MATCH(ORDERS!J$1, products!$A$1:$G$1, 0))</f>
        <v>M</v>
      </c>
      <c r="K725" s="6">
        <f>INDEX(products!$A:$G, MATCH(ORDERS!$D725, products!$A:$A, 0), MATCH(ORDERS!K$1, products!$A$1:$G$1, 0))</f>
        <v>2.5</v>
      </c>
      <c r="L725" s="8">
        <f>INDEX(products!$A:$G, MATCH(ORDERS!$D725, products!$A:$A, 0), MATCH(ORDERS!L$1, products!$A$1:$G$1, 0))</f>
        <v>31.624999999999996</v>
      </c>
      <c r="M725" s="8">
        <f t="shared" si="11"/>
        <v>63.249999999999993</v>
      </c>
      <c r="N725" t="str" cm="1">
        <f t="array" ref="N725">_xlfn.IFS(I725="Rob", "Robusta", I725="Exc", "Excelsa", I725="Ara", "Arabica", I725="Lib", "Liberica")</f>
        <v>Excelsa</v>
      </c>
      <c r="O725" t="str" cm="1">
        <f t="array" ref="O725">_xlfn.IFS(J725="M", "Medium", J725="L", "Light", J725="D", "Dark")</f>
        <v>Medium</v>
      </c>
    </row>
    <row r="726" spans="1:15" x14ac:dyDescent="0.3">
      <c r="A726" s="2" t="s">
        <v>4580</v>
      </c>
      <c r="B726" s="5">
        <v>44076</v>
      </c>
      <c r="C726" s="2" t="s">
        <v>4581</v>
      </c>
      <c r="D726" t="s">
        <v>6152</v>
      </c>
      <c r="E726" s="2">
        <v>2</v>
      </c>
      <c r="F726" s="2" t="str">
        <f>_xlfn.XLOOKUP(C726, customers!$A:$A, customers!$B:$B, 0)</f>
        <v>Nico Hubert</v>
      </c>
      <c r="G726" s="2" t="str">
        <f>IF(_xlfn.XLOOKUP(C726, customers!$A:$A, customers!$C:$C, "")="", "", _xlfn.XLOOKUP(C726, customers!$A:$A, customers!$C:$C, ""))</f>
        <v/>
      </c>
      <c r="H726" s="2" t="str">
        <f>_xlfn.XLOOKUP(C726, customers!$A:$A, customers!$G:$G, 0)</f>
        <v>United States</v>
      </c>
      <c r="I726" t="str">
        <f>INDEX(products!$A:$G, MATCH(ORDERS!$D726, products!$A:$A, 0), MATCH(ORDERS!I$1, products!$A$1:$G$1, 0))</f>
        <v>Ara</v>
      </c>
      <c r="J726" t="str">
        <f>INDEX(products!$A:$G, MATCH(ORDERS!$D726, products!$A:$A, 0), MATCH(ORDERS!J$1, products!$A$1:$G$1, 0))</f>
        <v>M</v>
      </c>
      <c r="K726" s="6">
        <f>INDEX(products!$A:$G, MATCH(ORDERS!$D726, products!$A:$A, 0), MATCH(ORDERS!K$1, products!$A$1:$G$1, 0))</f>
        <v>0.2</v>
      </c>
      <c r="L726" s="8">
        <f>INDEX(products!$A:$G, MATCH(ORDERS!$D726, products!$A:$A, 0), MATCH(ORDERS!L$1, products!$A$1:$G$1, 0))</f>
        <v>3.375</v>
      </c>
      <c r="M726" s="8">
        <f t="shared" si="11"/>
        <v>6.75</v>
      </c>
      <c r="N726" t="str" cm="1">
        <f t="array" ref="N726">_xlfn.IFS(I726="Rob", "Robusta", I726="Exc", "Excelsa", I726="Ara", "Arabica", I726="Lib", "Liberica")</f>
        <v>Arabica</v>
      </c>
      <c r="O726" t="str" cm="1">
        <f t="array" ref="O726">_xlfn.IFS(J726="M", "Medium", J726="L", "Light", J726="D", "Dark")</f>
        <v>Medium</v>
      </c>
    </row>
    <row r="727" spans="1:15" x14ac:dyDescent="0.3">
      <c r="A727" s="2" t="s">
        <v>4585</v>
      </c>
      <c r="B727" s="5">
        <v>44043</v>
      </c>
      <c r="C727" s="2" t="s">
        <v>4586</v>
      </c>
      <c r="D727" t="s">
        <v>6167</v>
      </c>
      <c r="E727" s="2">
        <v>6</v>
      </c>
      <c r="F727" s="2" t="str">
        <f>_xlfn.XLOOKUP(C727, customers!$A:$A, customers!$B:$B, 0)</f>
        <v>Cristina Aleixo</v>
      </c>
      <c r="G727" s="2" t="str">
        <f>IF(_xlfn.XLOOKUP(C727, customers!$A:$A, customers!$C:$C, "")="", "", _xlfn.XLOOKUP(C727, customers!$A:$A, customers!$C:$C, ""))</f>
        <v>caleixok5@globo.com</v>
      </c>
      <c r="H727" s="2" t="str">
        <f>_xlfn.XLOOKUP(C727, customers!$A:$A, customers!$G:$G, 0)</f>
        <v>United States</v>
      </c>
      <c r="I727" t="str">
        <f>INDEX(products!$A:$G, MATCH(ORDERS!$D727, products!$A:$A, 0), MATCH(ORDERS!I$1, products!$A$1:$G$1, 0))</f>
        <v>Ara</v>
      </c>
      <c r="J727" t="str">
        <f>INDEX(products!$A:$G, MATCH(ORDERS!$D727, products!$A:$A, 0), MATCH(ORDERS!J$1, products!$A$1:$G$1, 0))</f>
        <v>L</v>
      </c>
      <c r="K727" s="6">
        <f>INDEX(products!$A:$G, MATCH(ORDERS!$D727, products!$A:$A, 0), MATCH(ORDERS!K$1, products!$A$1:$G$1, 0))</f>
        <v>0.2</v>
      </c>
      <c r="L727" s="8">
        <f>INDEX(products!$A:$G, MATCH(ORDERS!$D727, products!$A:$A, 0), MATCH(ORDERS!L$1, products!$A$1:$G$1, 0))</f>
        <v>3.8849999999999998</v>
      </c>
      <c r="M727" s="8">
        <f t="shared" si="11"/>
        <v>23.31</v>
      </c>
      <c r="N727" t="str" cm="1">
        <f t="array" ref="N727">_xlfn.IFS(I727="Rob", "Robusta", I727="Exc", "Excelsa", I727="Ara", "Arabica", I727="Lib", "Liberica")</f>
        <v>Arabica</v>
      </c>
      <c r="O727" t="str" cm="1">
        <f t="array" ref="O727">_xlfn.IFS(J727="M", "Medium", J727="L", "Light", J727="D", "Dark")</f>
        <v>Light</v>
      </c>
    </row>
    <row r="728" spans="1:15" x14ac:dyDescent="0.3">
      <c r="A728" s="2" t="s">
        <v>4591</v>
      </c>
      <c r="B728" s="5">
        <v>44571</v>
      </c>
      <c r="C728" s="2" t="s">
        <v>4592</v>
      </c>
      <c r="D728" t="s">
        <v>6164</v>
      </c>
      <c r="E728" s="2">
        <v>4</v>
      </c>
      <c r="F728" s="2" t="str">
        <f>_xlfn.XLOOKUP(C728, customers!$A:$A, customers!$B:$B, 0)</f>
        <v>Derrek Allpress</v>
      </c>
      <c r="G728" s="2" t="str">
        <f>IF(_xlfn.XLOOKUP(C728, customers!$A:$A, customers!$C:$C, "")="", "", _xlfn.XLOOKUP(C728, customers!$A:$A, customers!$C:$C, ""))</f>
        <v/>
      </c>
      <c r="H728" s="2" t="str">
        <f>_xlfn.XLOOKUP(C728, customers!$A:$A, customers!$G:$G, 0)</f>
        <v>United States</v>
      </c>
      <c r="I728" t="str">
        <f>INDEX(products!$A:$G, MATCH(ORDERS!$D728, products!$A:$A, 0), MATCH(ORDERS!I$1, products!$A$1:$G$1, 0))</f>
        <v>Lib</v>
      </c>
      <c r="J728" t="str">
        <f>INDEX(products!$A:$G, MATCH(ORDERS!$D728, products!$A:$A, 0), MATCH(ORDERS!J$1, products!$A$1:$G$1, 0))</f>
        <v>L</v>
      </c>
      <c r="K728" s="6">
        <f>INDEX(products!$A:$G, MATCH(ORDERS!$D728, products!$A:$A, 0), MATCH(ORDERS!K$1, products!$A$1:$G$1, 0))</f>
        <v>2.5</v>
      </c>
      <c r="L728" s="8">
        <f>INDEX(products!$A:$G, MATCH(ORDERS!$D728, products!$A:$A, 0), MATCH(ORDERS!L$1, products!$A$1:$G$1, 0))</f>
        <v>36.454999999999998</v>
      </c>
      <c r="M728" s="8">
        <f t="shared" si="11"/>
        <v>145.82</v>
      </c>
      <c r="N728" t="str" cm="1">
        <f t="array" ref="N728">_xlfn.IFS(I728="Rob", "Robusta", I728="Exc", "Excelsa", I728="Ara", "Arabica", I728="Lib", "Liberica")</f>
        <v>Liberica</v>
      </c>
      <c r="O728" t="str" cm="1">
        <f t="array" ref="O728">_xlfn.IFS(J728="M", "Medium", J728="L", "Light", J728="D", "Dark")</f>
        <v>Light</v>
      </c>
    </row>
    <row r="729" spans="1:15" x14ac:dyDescent="0.3">
      <c r="A729" s="2" t="s">
        <v>4596</v>
      </c>
      <c r="B729" s="5">
        <v>44264</v>
      </c>
      <c r="C729" s="2" t="s">
        <v>4597</v>
      </c>
      <c r="D729" t="s">
        <v>6146</v>
      </c>
      <c r="E729" s="2">
        <v>5</v>
      </c>
      <c r="F729" s="2" t="str">
        <f>_xlfn.XLOOKUP(C729, customers!$A:$A, customers!$B:$B, 0)</f>
        <v>Rikki Tomkowicz</v>
      </c>
      <c r="G729" s="2" t="str">
        <f>IF(_xlfn.XLOOKUP(C729, customers!$A:$A, customers!$C:$C, "")="", "", _xlfn.XLOOKUP(C729, customers!$A:$A, customers!$C:$C, ""))</f>
        <v>rtomkowiczk7@bravesites.com</v>
      </c>
      <c r="H729" s="2" t="str">
        <f>_xlfn.XLOOKUP(C729, customers!$A:$A, customers!$G:$G, 0)</f>
        <v>Ireland</v>
      </c>
      <c r="I729" t="str">
        <f>INDEX(products!$A:$G, MATCH(ORDERS!$D729, products!$A:$A, 0), MATCH(ORDERS!I$1, products!$A$1:$G$1, 0))</f>
        <v>Rob</v>
      </c>
      <c r="J729" t="str">
        <f>INDEX(products!$A:$G, MATCH(ORDERS!$D729, products!$A:$A, 0), MATCH(ORDERS!J$1, products!$A$1:$G$1, 0))</f>
        <v>M</v>
      </c>
      <c r="K729" s="6">
        <f>INDEX(products!$A:$G, MATCH(ORDERS!$D729, products!$A:$A, 0), MATCH(ORDERS!K$1, products!$A$1:$G$1, 0))</f>
        <v>0.5</v>
      </c>
      <c r="L729" s="8">
        <f>INDEX(products!$A:$G, MATCH(ORDERS!$D729, products!$A:$A, 0), MATCH(ORDERS!L$1, products!$A$1:$G$1, 0))</f>
        <v>5.97</v>
      </c>
      <c r="M729" s="8">
        <f t="shared" si="11"/>
        <v>29.849999999999998</v>
      </c>
      <c r="N729" t="str" cm="1">
        <f t="array" ref="N729">_xlfn.IFS(I729="Rob", "Robusta", I729="Exc", "Excelsa", I729="Ara", "Arabica", I729="Lib", "Liberica")</f>
        <v>Robusta</v>
      </c>
      <c r="O729" t="str" cm="1">
        <f t="array" ref="O729">_xlfn.IFS(J729="M", "Medium", J729="L", "Light", J729="D", "Dark")</f>
        <v>Medium</v>
      </c>
    </row>
    <row r="730" spans="1:15" x14ac:dyDescent="0.3">
      <c r="A730" s="2" t="s">
        <v>4602</v>
      </c>
      <c r="B730" s="5">
        <v>44155</v>
      </c>
      <c r="C730" s="2" t="s">
        <v>4603</v>
      </c>
      <c r="D730" t="s">
        <v>6144</v>
      </c>
      <c r="E730" s="2">
        <v>3</v>
      </c>
      <c r="F730" s="2" t="str">
        <f>_xlfn.XLOOKUP(C730, customers!$A:$A, customers!$B:$B, 0)</f>
        <v>Rochette Huscroft</v>
      </c>
      <c r="G730" s="2" t="str">
        <f>IF(_xlfn.XLOOKUP(C730, customers!$A:$A, customers!$C:$C, "")="", "", _xlfn.XLOOKUP(C730, customers!$A:$A, customers!$C:$C, ""))</f>
        <v>rhuscroftk8@jimdo.com</v>
      </c>
      <c r="H730" s="2" t="str">
        <f>_xlfn.XLOOKUP(C730, customers!$A:$A, customers!$G:$G, 0)</f>
        <v>United States</v>
      </c>
      <c r="I730" t="str">
        <f>INDEX(products!$A:$G, MATCH(ORDERS!$D730, products!$A:$A, 0), MATCH(ORDERS!I$1, products!$A$1:$G$1, 0))</f>
        <v>Exc</v>
      </c>
      <c r="J730" t="str">
        <f>INDEX(products!$A:$G, MATCH(ORDERS!$D730, products!$A:$A, 0), MATCH(ORDERS!J$1, products!$A$1:$G$1, 0))</f>
        <v>D</v>
      </c>
      <c r="K730" s="6">
        <f>INDEX(products!$A:$G, MATCH(ORDERS!$D730, products!$A:$A, 0), MATCH(ORDERS!K$1, products!$A$1:$G$1, 0))</f>
        <v>0.5</v>
      </c>
      <c r="L730" s="8">
        <f>INDEX(products!$A:$G, MATCH(ORDERS!$D730, products!$A:$A, 0), MATCH(ORDERS!L$1, products!$A$1:$G$1, 0))</f>
        <v>7.29</v>
      </c>
      <c r="M730" s="8">
        <f t="shared" si="11"/>
        <v>21.87</v>
      </c>
      <c r="N730" t="str" cm="1">
        <f t="array" ref="N730">_xlfn.IFS(I730="Rob", "Robusta", I730="Exc", "Excelsa", I730="Ara", "Arabica", I730="Lib", "Liberica")</f>
        <v>Excelsa</v>
      </c>
      <c r="O730" t="str" cm="1">
        <f t="array" ref="O730">_xlfn.IFS(J730="M", "Medium", J730="L", "Light", J730="D", "Dark")</f>
        <v>Dark</v>
      </c>
    </row>
    <row r="731" spans="1:15" x14ac:dyDescent="0.3">
      <c r="A731" s="2" t="s">
        <v>4608</v>
      </c>
      <c r="B731" s="5">
        <v>44634</v>
      </c>
      <c r="C731" s="2" t="s">
        <v>4609</v>
      </c>
      <c r="D731" t="s">
        <v>6159</v>
      </c>
      <c r="E731" s="2">
        <v>1</v>
      </c>
      <c r="F731" s="2" t="str">
        <f>_xlfn.XLOOKUP(C731, customers!$A:$A, customers!$B:$B, 0)</f>
        <v>Selle Scurrer</v>
      </c>
      <c r="G731" s="2" t="str">
        <f>IF(_xlfn.XLOOKUP(C731, customers!$A:$A, customers!$C:$C, "")="", "", _xlfn.XLOOKUP(C731, customers!$A:$A, customers!$C:$C, ""))</f>
        <v>sscurrerk9@flavors.me</v>
      </c>
      <c r="H731" s="2" t="str">
        <f>_xlfn.XLOOKUP(C731, customers!$A:$A, customers!$G:$G, 0)</f>
        <v>United Kingdom</v>
      </c>
      <c r="I731" t="str">
        <f>INDEX(products!$A:$G, MATCH(ORDERS!$D731, products!$A:$A, 0), MATCH(ORDERS!I$1, products!$A$1:$G$1, 0))</f>
        <v>Lib</v>
      </c>
      <c r="J731" t="str">
        <f>INDEX(products!$A:$G, MATCH(ORDERS!$D731, products!$A:$A, 0), MATCH(ORDERS!J$1, products!$A$1:$G$1, 0))</f>
        <v>M</v>
      </c>
      <c r="K731" s="6">
        <f>INDEX(products!$A:$G, MATCH(ORDERS!$D731, products!$A:$A, 0), MATCH(ORDERS!K$1, products!$A$1:$G$1, 0))</f>
        <v>0.2</v>
      </c>
      <c r="L731" s="8">
        <f>INDEX(products!$A:$G, MATCH(ORDERS!$D731, products!$A:$A, 0), MATCH(ORDERS!L$1, products!$A$1:$G$1, 0))</f>
        <v>4.3650000000000002</v>
      </c>
      <c r="M731" s="8">
        <f t="shared" si="11"/>
        <v>4.3650000000000002</v>
      </c>
      <c r="N731" t="str" cm="1">
        <f t="array" ref="N731">_xlfn.IFS(I731="Rob", "Robusta", I731="Exc", "Excelsa", I731="Ara", "Arabica", I731="Lib", "Liberica")</f>
        <v>Liberica</v>
      </c>
      <c r="O731" t="str" cm="1">
        <f t="array" ref="O731">_xlfn.IFS(J731="M", "Medium", J731="L", "Light", J731="D", "Dark")</f>
        <v>Medium</v>
      </c>
    </row>
    <row r="732" spans="1:15" x14ac:dyDescent="0.3">
      <c r="A732" s="2" t="s">
        <v>4614</v>
      </c>
      <c r="B732" s="5">
        <v>43475</v>
      </c>
      <c r="C732" s="2" t="s">
        <v>4615</v>
      </c>
      <c r="D732" t="s">
        <v>6164</v>
      </c>
      <c r="E732" s="2">
        <v>1</v>
      </c>
      <c r="F732" s="2" t="str">
        <f>_xlfn.XLOOKUP(C732, customers!$A:$A, customers!$B:$B, 0)</f>
        <v>Andie Rudram</v>
      </c>
      <c r="G732" s="2" t="str">
        <f>IF(_xlfn.XLOOKUP(C732, customers!$A:$A, customers!$C:$C, "")="", "", _xlfn.XLOOKUP(C732, customers!$A:$A, customers!$C:$C, ""))</f>
        <v>arudramka@prnewswire.com</v>
      </c>
      <c r="H732" s="2" t="str">
        <f>_xlfn.XLOOKUP(C732, customers!$A:$A, customers!$G:$G, 0)</f>
        <v>United States</v>
      </c>
      <c r="I732" t="str">
        <f>INDEX(products!$A:$G, MATCH(ORDERS!$D732, products!$A:$A, 0), MATCH(ORDERS!I$1, products!$A$1:$G$1, 0))</f>
        <v>Lib</v>
      </c>
      <c r="J732" t="str">
        <f>INDEX(products!$A:$G, MATCH(ORDERS!$D732, products!$A:$A, 0), MATCH(ORDERS!J$1, products!$A$1:$G$1, 0))</f>
        <v>L</v>
      </c>
      <c r="K732" s="6">
        <f>INDEX(products!$A:$G, MATCH(ORDERS!$D732, products!$A:$A, 0), MATCH(ORDERS!K$1, products!$A$1:$G$1, 0))</f>
        <v>2.5</v>
      </c>
      <c r="L732" s="8">
        <f>INDEX(products!$A:$G, MATCH(ORDERS!$D732, products!$A:$A, 0), MATCH(ORDERS!L$1, products!$A$1:$G$1, 0))</f>
        <v>36.454999999999998</v>
      </c>
      <c r="M732" s="8">
        <f t="shared" si="11"/>
        <v>36.454999999999998</v>
      </c>
      <c r="N732" t="str" cm="1">
        <f t="array" ref="N732">_xlfn.IFS(I732="Rob", "Robusta", I732="Exc", "Excelsa", I732="Ara", "Arabica", I732="Lib", "Liberica")</f>
        <v>Liberica</v>
      </c>
      <c r="O732" t="str" cm="1">
        <f t="array" ref="O732">_xlfn.IFS(J732="M", "Medium", J732="L", "Light", J732="D", "Dark")</f>
        <v>Light</v>
      </c>
    </row>
    <row r="733" spans="1:15" x14ac:dyDescent="0.3">
      <c r="A733" s="2" t="s">
        <v>4620</v>
      </c>
      <c r="B733" s="5">
        <v>44222</v>
      </c>
      <c r="C733" s="2" t="s">
        <v>4621</v>
      </c>
      <c r="D733" t="s">
        <v>6150</v>
      </c>
      <c r="E733" s="2">
        <v>4</v>
      </c>
      <c r="F733" s="2" t="str">
        <f>_xlfn.XLOOKUP(C733, customers!$A:$A, customers!$B:$B, 0)</f>
        <v>Leta Clarricoates</v>
      </c>
      <c r="G733" s="2" t="str">
        <f>IF(_xlfn.XLOOKUP(C733, customers!$A:$A, customers!$C:$C, "")="", "", _xlfn.XLOOKUP(C733, customers!$A:$A, customers!$C:$C, ""))</f>
        <v/>
      </c>
      <c r="H733" s="2" t="str">
        <f>_xlfn.XLOOKUP(C733, customers!$A:$A, customers!$G:$G, 0)</f>
        <v>United States</v>
      </c>
      <c r="I733" t="str">
        <f>INDEX(products!$A:$G, MATCH(ORDERS!$D733, products!$A:$A, 0), MATCH(ORDERS!I$1, products!$A$1:$G$1, 0))</f>
        <v>Lib</v>
      </c>
      <c r="J733" t="str">
        <f>INDEX(products!$A:$G, MATCH(ORDERS!$D733, products!$A:$A, 0), MATCH(ORDERS!J$1, products!$A$1:$G$1, 0))</f>
        <v>D</v>
      </c>
      <c r="K733" s="6">
        <f>INDEX(products!$A:$G, MATCH(ORDERS!$D733, products!$A:$A, 0), MATCH(ORDERS!K$1, products!$A$1:$G$1, 0))</f>
        <v>0.2</v>
      </c>
      <c r="L733" s="8">
        <f>INDEX(products!$A:$G, MATCH(ORDERS!$D733, products!$A:$A, 0), MATCH(ORDERS!L$1, products!$A$1:$G$1, 0))</f>
        <v>3.8849999999999998</v>
      </c>
      <c r="M733" s="8">
        <f t="shared" si="11"/>
        <v>15.54</v>
      </c>
      <c r="N733" t="str" cm="1">
        <f t="array" ref="N733">_xlfn.IFS(I733="Rob", "Robusta", I733="Exc", "Excelsa", I733="Ara", "Arabica", I733="Lib", "Liberica")</f>
        <v>Liberica</v>
      </c>
      <c r="O733" t="str" cm="1">
        <f t="array" ref="O733">_xlfn.IFS(J733="M", "Medium", J733="L", "Light", J733="D", "Dark")</f>
        <v>Dark</v>
      </c>
    </row>
    <row r="734" spans="1:15" x14ac:dyDescent="0.3">
      <c r="A734" s="2" t="s">
        <v>4625</v>
      </c>
      <c r="B734" s="5">
        <v>44312</v>
      </c>
      <c r="C734" s="2" t="s">
        <v>4626</v>
      </c>
      <c r="D734" t="s">
        <v>6184</v>
      </c>
      <c r="E734" s="2">
        <v>2</v>
      </c>
      <c r="F734" s="2" t="str">
        <f>_xlfn.XLOOKUP(C734, customers!$A:$A, customers!$B:$B, 0)</f>
        <v>Jacquelyn Maha</v>
      </c>
      <c r="G734" s="2" t="str">
        <f>IF(_xlfn.XLOOKUP(C734, customers!$A:$A, customers!$C:$C, "")="", "", _xlfn.XLOOKUP(C734, customers!$A:$A, customers!$C:$C, ""))</f>
        <v>jmahakc@cyberchimps.com</v>
      </c>
      <c r="H734" s="2" t="str">
        <f>_xlfn.XLOOKUP(C734, customers!$A:$A, customers!$G:$G, 0)</f>
        <v>United States</v>
      </c>
      <c r="I734" t="str">
        <f>INDEX(products!$A:$G, MATCH(ORDERS!$D734, products!$A:$A, 0), MATCH(ORDERS!I$1, products!$A$1:$G$1, 0))</f>
        <v>Exc</v>
      </c>
      <c r="J734" t="str">
        <f>INDEX(products!$A:$G, MATCH(ORDERS!$D734, products!$A:$A, 0), MATCH(ORDERS!J$1, products!$A$1:$G$1, 0))</f>
        <v>L</v>
      </c>
      <c r="K734" s="6">
        <f>INDEX(products!$A:$G, MATCH(ORDERS!$D734, products!$A:$A, 0), MATCH(ORDERS!K$1, products!$A$1:$G$1, 0))</f>
        <v>0.2</v>
      </c>
      <c r="L734" s="8">
        <f>INDEX(products!$A:$G, MATCH(ORDERS!$D734, products!$A:$A, 0), MATCH(ORDERS!L$1, products!$A$1:$G$1, 0))</f>
        <v>4.4550000000000001</v>
      </c>
      <c r="M734" s="8">
        <f t="shared" si="11"/>
        <v>8.91</v>
      </c>
      <c r="N734" t="str" cm="1">
        <f t="array" ref="N734">_xlfn.IFS(I734="Rob", "Robusta", I734="Exc", "Excelsa", I734="Ara", "Arabica", I734="Lib", "Liberica")</f>
        <v>Excelsa</v>
      </c>
      <c r="O734" t="str" cm="1">
        <f t="array" ref="O734">_xlfn.IFS(J734="M", "Medium", J734="L", "Light", J734="D", "Dark")</f>
        <v>Light</v>
      </c>
    </row>
    <row r="735" spans="1:15" x14ac:dyDescent="0.3">
      <c r="A735" s="2" t="s">
        <v>4631</v>
      </c>
      <c r="B735" s="5">
        <v>44565</v>
      </c>
      <c r="C735" s="2" t="s">
        <v>4632</v>
      </c>
      <c r="D735" t="s">
        <v>6181</v>
      </c>
      <c r="E735" s="2">
        <v>3</v>
      </c>
      <c r="F735" s="2" t="str">
        <f>_xlfn.XLOOKUP(C735, customers!$A:$A, customers!$B:$B, 0)</f>
        <v>Glory Clemon</v>
      </c>
      <c r="G735" s="2" t="str">
        <f>IF(_xlfn.XLOOKUP(C735, customers!$A:$A, customers!$C:$C, "")="", "", _xlfn.XLOOKUP(C735, customers!$A:$A, customers!$C:$C, ""))</f>
        <v>gclemonkd@networksolutions.com</v>
      </c>
      <c r="H735" s="2" t="str">
        <f>_xlfn.XLOOKUP(C735, customers!$A:$A, customers!$G:$G, 0)</f>
        <v>United States</v>
      </c>
      <c r="I735" t="str">
        <f>INDEX(products!$A:$G, MATCH(ORDERS!$D735, products!$A:$A, 0), MATCH(ORDERS!I$1, products!$A$1:$G$1, 0))</f>
        <v>Lib</v>
      </c>
      <c r="J735" t="str">
        <f>INDEX(products!$A:$G, MATCH(ORDERS!$D735, products!$A:$A, 0), MATCH(ORDERS!J$1, products!$A$1:$G$1, 0))</f>
        <v>M</v>
      </c>
      <c r="K735" s="6">
        <f>INDEX(products!$A:$G, MATCH(ORDERS!$D735, products!$A:$A, 0), MATCH(ORDERS!K$1, products!$A$1:$G$1, 0))</f>
        <v>2.5</v>
      </c>
      <c r="L735" s="8">
        <f>INDEX(products!$A:$G, MATCH(ORDERS!$D735, products!$A:$A, 0), MATCH(ORDERS!L$1, products!$A$1:$G$1, 0))</f>
        <v>33.464999999999996</v>
      </c>
      <c r="M735" s="8">
        <f t="shared" si="11"/>
        <v>100.39499999999998</v>
      </c>
      <c r="N735" t="str" cm="1">
        <f t="array" ref="N735">_xlfn.IFS(I735="Rob", "Robusta", I735="Exc", "Excelsa", I735="Ara", "Arabica", I735="Lib", "Liberica")</f>
        <v>Liberica</v>
      </c>
      <c r="O735" t="str" cm="1">
        <f t="array" ref="O735">_xlfn.IFS(J735="M", "Medium", J735="L", "Light", J735="D", "Dark")</f>
        <v>Medium</v>
      </c>
    </row>
    <row r="736" spans="1:15" x14ac:dyDescent="0.3">
      <c r="A736" s="2" t="s">
        <v>4637</v>
      </c>
      <c r="B736" s="5">
        <v>43697</v>
      </c>
      <c r="C736" s="2" t="s">
        <v>4638</v>
      </c>
      <c r="D736" t="s">
        <v>6163</v>
      </c>
      <c r="E736" s="2">
        <v>5</v>
      </c>
      <c r="F736" s="2" t="str">
        <f>_xlfn.XLOOKUP(C736, customers!$A:$A, customers!$B:$B, 0)</f>
        <v>Alica Kift</v>
      </c>
      <c r="G736" s="2" t="str">
        <f>IF(_xlfn.XLOOKUP(C736, customers!$A:$A, customers!$C:$C, "")="", "", _xlfn.XLOOKUP(C736, customers!$A:$A, customers!$C:$C, ""))</f>
        <v/>
      </c>
      <c r="H736" s="2" t="str">
        <f>_xlfn.XLOOKUP(C736, customers!$A:$A, customers!$G:$G, 0)</f>
        <v>United States</v>
      </c>
      <c r="I736" t="str">
        <f>INDEX(products!$A:$G, MATCH(ORDERS!$D736, products!$A:$A, 0), MATCH(ORDERS!I$1, products!$A$1:$G$1, 0))</f>
        <v>Rob</v>
      </c>
      <c r="J736" t="str">
        <f>INDEX(products!$A:$G, MATCH(ORDERS!$D736, products!$A:$A, 0), MATCH(ORDERS!J$1, products!$A$1:$G$1, 0))</f>
        <v>D</v>
      </c>
      <c r="K736" s="6">
        <f>INDEX(products!$A:$G, MATCH(ORDERS!$D736, products!$A:$A, 0), MATCH(ORDERS!K$1, products!$A$1:$G$1, 0))</f>
        <v>0.2</v>
      </c>
      <c r="L736" s="8">
        <f>INDEX(products!$A:$G, MATCH(ORDERS!$D736, products!$A:$A, 0), MATCH(ORDERS!L$1, products!$A$1:$G$1, 0))</f>
        <v>2.6849999999999996</v>
      </c>
      <c r="M736" s="8">
        <f t="shared" si="11"/>
        <v>13.424999999999997</v>
      </c>
      <c r="N736" t="str" cm="1">
        <f t="array" ref="N736">_xlfn.IFS(I736="Rob", "Robusta", I736="Exc", "Excelsa", I736="Ara", "Arabica", I736="Lib", "Liberica")</f>
        <v>Robusta</v>
      </c>
      <c r="O736" t="str" cm="1">
        <f t="array" ref="O736">_xlfn.IFS(J736="M", "Medium", J736="L", "Light", J736="D", "Dark")</f>
        <v>Dark</v>
      </c>
    </row>
    <row r="737" spans="1:15" x14ac:dyDescent="0.3">
      <c r="A737" s="2" t="s">
        <v>4642</v>
      </c>
      <c r="B737" s="5">
        <v>44757</v>
      </c>
      <c r="C737" s="2" t="s">
        <v>4643</v>
      </c>
      <c r="D737" t="s">
        <v>6153</v>
      </c>
      <c r="E737" s="2">
        <v>6</v>
      </c>
      <c r="F737" s="2" t="str">
        <f>_xlfn.XLOOKUP(C737, customers!$A:$A, customers!$B:$B, 0)</f>
        <v>Babb Pollins</v>
      </c>
      <c r="G737" s="2" t="str">
        <f>IF(_xlfn.XLOOKUP(C737, customers!$A:$A, customers!$C:$C, "")="", "", _xlfn.XLOOKUP(C737, customers!$A:$A, customers!$C:$C, ""))</f>
        <v>bpollinskf@shinystat.com</v>
      </c>
      <c r="H737" s="2" t="str">
        <f>_xlfn.XLOOKUP(C737, customers!$A:$A, customers!$G:$G, 0)</f>
        <v>United States</v>
      </c>
      <c r="I737" t="str">
        <f>INDEX(products!$A:$G, MATCH(ORDERS!$D737, products!$A:$A, 0), MATCH(ORDERS!I$1, products!$A$1:$G$1, 0))</f>
        <v>Exc</v>
      </c>
      <c r="J737" t="str">
        <f>INDEX(products!$A:$G, MATCH(ORDERS!$D737, products!$A:$A, 0), MATCH(ORDERS!J$1, products!$A$1:$G$1, 0))</f>
        <v>D</v>
      </c>
      <c r="K737" s="6">
        <f>INDEX(products!$A:$G, MATCH(ORDERS!$D737, products!$A:$A, 0), MATCH(ORDERS!K$1, products!$A$1:$G$1, 0))</f>
        <v>0.2</v>
      </c>
      <c r="L737" s="8">
        <f>INDEX(products!$A:$G, MATCH(ORDERS!$D737, products!$A:$A, 0), MATCH(ORDERS!L$1, products!$A$1:$G$1, 0))</f>
        <v>3.645</v>
      </c>
      <c r="M737" s="8">
        <f t="shared" si="11"/>
        <v>21.87</v>
      </c>
      <c r="N737" t="str" cm="1">
        <f t="array" ref="N737">_xlfn.IFS(I737="Rob", "Robusta", I737="Exc", "Excelsa", I737="Ara", "Arabica", I737="Lib", "Liberica")</f>
        <v>Excelsa</v>
      </c>
      <c r="O737" t="str" cm="1">
        <f t="array" ref="O737">_xlfn.IFS(J737="M", "Medium", J737="L", "Light", J737="D", "Dark")</f>
        <v>Dark</v>
      </c>
    </row>
    <row r="738" spans="1:15" x14ac:dyDescent="0.3">
      <c r="A738" s="2" t="s">
        <v>4647</v>
      </c>
      <c r="B738" s="5">
        <v>43508</v>
      </c>
      <c r="C738" s="2" t="s">
        <v>4648</v>
      </c>
      <c r="D738" t="s">
        <v>6143</v>
      </c>
      <c r="E738" s="2">
        <v>2</v>
      </c>
      <c r="F738" s="2" t="str">
        <f>_xlfn.XLOOKUP(C738, customers!$A:$A, customers!$B:$B, 0)</f>
        <v>Jarret Toye</v>
      </c>
      <c r="G738" s="2" t="str">
        <f>IF(_xlfn.XLOOKUP(C738, customers!$A:$A, customers!$C:$C, "")="", "", _xlfn.XLOOKUP(C738, customers!$A:$A, customers!$C:$C, ""))</f>
        <v>jtoyekg@pinterest.com</v>
      </c>
      <c r="H738" s="2" t="str">
        <f>_xlfn.XLOOKUP(C738, customers!$A:$A, customers!$G:$G, 0)</f>
        <v>Ireland</v>
      </c>
      <c r="I738" t="str">
        <f>INDEX(products!$A:$G, MATCH(ORDERS!$D738, products!$A:$A, 0), MATCH(ORDERS!I$1, products!$A$1:$G$1, 0))</f>
        <v>Lib</v>
      </c>
      <c r="J738" t="str">
        <f>INDEX(products!$A:$G, MATCH(ORDERS!$D738, products!$A:$A, 0), MATCH(ORDERS!J$1, products!$A$1:$G$1, 0))</f>
        <v>D</v>
      </c>
      <c r="K738" s="6">
        <f>INDEX(products!$A:$G, MATCH(ORDERS!$D738, products!$A:$A, 0), MATCH(ORDERS!K$1, products!$A$1:$G$1, 0))</f>
        <v>1</v>
      </c>
      <c r="L738" s="8">
        <f>INDEX(products!$A:$G, MATCH(ORDERS!$D738, products!$A:$A, 0), MATCH(ORDERS!L$1, products!$A$1:$G$1, 0))</f>
        <v>12.95</v>
      </c>
      <c r="M738" s="8">
        <f t="shared" si="11"/>
        <v>25.9</v>
      </c>
      <c r="N738" t="str" cm="1">
        <f t="array" ref="N738">_xlfn.IFS(I738="Rob", "Robusta", I738="Exc", "Excelsa", I738="Ara", "Arabica", I738="Lib", "Liberica")</f>
        <v>Liberica</v>
      </c>
      <c r="O738" t="str" cm="1">
        <f t="array" ref="O738">_xlfn.IFS(J738="M", "Medium", J738="L", "Light", J738="D", "Dark")</f>
        <v>Dark</v>
      </c>
    </row>
    <row r="739" spans="1:15" x14ac:dyDescent="0.3">
      <c r="A739" s="2" t="s">
        <v>4653</v>
      </c>
      <c r="B739" s="5">
        <v>44447</v>
      </c>
      <c r="C739" s="2" t="s">
        <v>4654</v>
      </c>
      <c r="D739" t="s">
        <v>6155</v>
      </c>
      <c r="E739" s="2">
        <v>5</v>
      </c>
      <c r="F739" s="2" t="str">
        <f>_xlfn.XLOOKUP(C739, customers!$A:$A, customers!$B:$B, 0)</f>
        <v>Carlie Linskill</v>
      </c>
      <c r="G739" s="2" t="str">
        <f>IF(_xlfn.XLOOKUP(C739, customers!$A:$A, customers!$C:$C, "")="", "", _xlfn.XLOOKUP(C739, customers!$A:$A, customers!$C:$C, ""))</f>
        <v>clinskillkh@sphinn.com</v>
      </c>
      <c r="H739" s="2" t="str">
        <f>_xlfn.XLOOKUP(C739, customers!$A:$A, customers!$G:$G, 0)</f>
        <v>United States</v>
      </c>
      <c r="I739" t="str">
        <f>INDEX(products!$A:$G, MATCH(ORDERS!$D739, products!$A:$A, 0), MATCH(ORDERS!I$1, products!$A$1:$G$1, 0))</f>
        <v>Ara</v>
      </c>
      <c r="J739" t="str">
        <f>INDEX(products!$A:$G, MATCH(ORDERS!$D739, products!$A:$A, 0), MATCH(ORDERS!J$1, products!$A$1:$G$1, 0))</f>
        <v>M</v>
      </c>
      <c r="K739" s="6">
        <f>INDEX(products!$A:$G, MATCH(ORDERS!$D739, products!$A:$A, 0), MATCH(ORDERS!K$1, products!$A$1:$G$1, 0))</f>
        <v>1</v>
      </c>
      <c r="L739" s="8">
        <f>INDEX(products!$A:$G, MATCH(ORDERS!$D739, products!$A:$A, 0), MATCH(ORDERS!L$1, products!$A$1:$G$1, 0))</f>
        <v>11.25</v>
      </c>
      <c r="M739" s="8">
        <f t="shared" si="11"/>
        <v>56.25</v>
      </c>
      <c r="N739" t="str" cm="1">
        <f t="array" ref="N739">_xlfn.IFS(I739="Rob", "Robusta", I739="Exc", "Excelsa", I739="Ara", "Arabica", I739="Lib", "Liberica")</f>
        <v>Arabica</v>
      </c>
      <c r="O739" t="str" cm="1">
        <f t="array" ref="O739">_xlfn.IFS(J739="M", "Medium", J739="L", "Light", J739="D", "Dark")</f>
        <v>Medium</v>
      </c>
    </row>
    <row r="740" spans="1:15" x14ac:dyDescent="0.3">
      <c r="A740" s="2" t="s">
        <v>4659</v>
      </c>
      <c r="B740" s="5">
        <v>43812</v>
      </c>
      <c r="C740" s="2" t="s">
        <v>4660</v>
      </c>
      <c r="D740" t="s">
        <v>6178</v>
      </c>
      <c r="E740" s="2">
        <v>3</v>
      </c>
      <c r="F740" s="2" t="str">
        <f>_xlfn.XLOOKUP(C740, customers!$A:$A, customers!$B:$B, 0)</f>
        <v>Natal Vigrass</v>
      </c>
      <c r="G740" s="2" t="str">
        <f>IF(_xlfn.XLOOKUP(C740, customers!$A:$A, customers!$C:$C, "")="", "", _xlfn.XLOOKUP(C740, customers!$A:$A, customers!$C:$C, ""))</f>
        <v>nvigrasski@ezinearticles.com</v>
      </c>
      <c r="H740" s="2" t="str">
        <f>_xlfn.XLOOKUP(C740, customers!$A:$A, customers!$G:$G, 0)</f>
        <v>United Kingdom</v>
      </c>
      <c r="I740" t="str">
        <f>INDEX(products!$A:$G, MATCH(ORDERS!$D740, products!$A:$A, 0), MATCH(ORDERS!I$1, products!$A$1:$G$1, 0))</f>
        <v>Rob</v>
      </c>
      <c r="J740" t="str">
        <f>INDEX(products!$A:$G, MATCH(ORDERS!$D740, products!$A:$A, 0), MATCH(ORDERS!J$1, products!$A$1:$G$1, 0))</f>
        <v>L</v>
      </c>
      <c r="K740" s="6">
        <f>INDEX(products!$A:$G, MATCH(ORDERS!$D740, products!$A:$A, 0), MATCH(ORDERS!K$1, products!$A$1:$G$1, 0))</f>
        <v>0.2</v>
      </c>
      <c r="L740" s="8">
        <f>INDEX(products!$A:$G, MATCH(ORDERS!$D740, products!$A:$A, 0), MATCH(ORDERS!L$1, products!$A$1:$G$1, 0))</f>
        <v>3.5849999999999995</v>
      </c>
      <c r="M740" s="8">
        <f t="shared" si="11"/>
        <v>10.754999999999999</v>
      </c>
      <c r="N740" t="str" cm="1">
        <f t="array" ref="N740">_xlfn.IFS(I740="Rob", "Robusta", I740="Exc", "Excelsa", I740="Ara", "Arabica", I740="Lib", "Liberica")</f>
        <v>Robusta</v>
      </c>
      <c r="O740" t="str" cm="1">
        <f t="array" ref="O740">_xlfn.IFS(J740="M", "Medium", J740="L", "Light", J740="D", "Dark")</f>
        <v>Light</v>
      </c>
    </row>
    <row r="741" spans="1:15" x14ac:dyDescent="0.3">
      <c r="A741" s="2" t="s">
        <v>4665</v>
      </c>
      <c r="B741" s="5">
        <v>44433</v>
      </c>
      <c r="C741" s="2" t="s">
        <v>4434</v>
      </c>
      <c r="D741" t="s">
        <v>6153</v>
      </c>
      <c r="E741" s="2">
        <v>5</v>
      </c>
      <c r="F741" s="2" t="str">
        <f>_xlfn.XLOOKUP(C741, customers!$A:$A, customers!$B:$B, 0)</f>
        <v>Jimmy Dymoke</v>
      </c>
      <c r="G741" s="2" t="str">
        <f>IF(_xlfn.XLOOKUP(C741, customers!$A:$A, customers!$C:$C, "")="", "", _xlfn.XLOOKUP(C741, customers!$A:$A, customers!$C:$C, ""))</f>
        <v>jdymokeje@prnewswire.com</v>
      </c>
      <c r="H741" s="2" t="str">
        <f>_xlfn.XLOOKUP(C741, customers!$A:$A, customers!$G:$G, 0)</f>
        <v>Ireland</v>
      </c>
      <c r="I741" t="str">
        <f>INDEX(products!$A:$G, MATCH(ORDERS!$D741, products!$A:$A, 0), MATCH(ORDERS!I$1, products!$A$1:$G$1, 0))</f>
        <v>Exc</v>
      </c>
      <c r="J741" t="str">
        <f>INDEX(products!$A:$G, MATCH(ORDERS!$D741, products!$A:$A, 0), MATCH(ORDERS!J$1, products!$A$1:$G$1, 0))</f>
        <v>D</v>
      </c>
      <c r="K741" s="6">
        <f>INDEX(products!$A:$G, MATCH(ORDERS!$D741, products!$A:$A, 0), MATCH(ORDERS!K$1, products!$A$1:$G$1, 0))</f>
        <v>0.2</v>
      </c>
      <c r="L741" s="8">
        <f>INDEX(products!$A:$G, MATCH(ORDERS!$D741, products!$A:$A, 0), MATCH(ORDERS!L$1, products!$A$1:$G$1, 0))</f>
        <v>3.645</v>
      </c>
      <c r="M741" s="8">
        <f t="shared" si="11"/>
        <v>18.225000000000001</v>
      </c>
      <c r="N741" t="str" cm="1">
        <f t="array" ref="N741">_xlfn.IFS(I741="Rob", "Robusta", I741="Exc", "Excelsa", I741="Ara", "Arabica", I741="Lib", "Liberica")</f>
        <v>Excelsa</v>
      </c>
      <c r="O741" t="str" cm="1">
        <f t="array" ref="O741">_xlfn.IFS(J741="M", "Medium", J741="L", "Light", J741="D", "Dark")</f>
        <v>Dark</v>
      </c>
    </row>
    <row r="742" spans="1:15" x14ac:dyDescent="0.3">
      <c r="A742" s="2" t="s">
        <v>4670</v>
      </c>
      <c r="B742" s="5">
        <v>44643</v>
      </c>
      <c r="C742" s="2" t="s">
        <v>4671</v>
      </c>
      <c r="D742" t="s">
        <v>6173</v>
      </c>
      <c r="E742" s="2">
        <v>4</v>
      </c>
      <c r="F742" s="2" t="str">
        <f>_xlfn.XLOOKUP(C742, customers!$A:$A, customers!$B:$B, 0)</f>
        <v>Kandace Cragell</v>
      </c>
      <c r="G742" s="2" t="str">
        <f>IF(_xlfn.XLOOKUP(C742, customers!$A:$A, customers!$C:$C, "")="", "", _xlfn.XLOOKUP(C742, customers!$A:$A, customers!$C:$C, ""))</f>
        <v>kcragellkk@google.com</v>
      </c>
      <c r="H742" s="2" t="str">
        <f>_xlfn.XLOOKUP(C742, customers!$A:$A, customers!$G:$G, 0)</f>
        <v>Ireland</v>
      </c>
      <c r="I742" t="str">
        <f>INDEX(products!$A:$G, MATCH(ORDERS!$D742, products!$A:$A, 0), MATCH(ORDERS!I$1, products!$A$1:$G$1, 0))</f>
        <v>Rob</v>
      </c>
      <c r="J742" t="str">
        <f>INDEX(products!$A:$G, MATCH(ORDERS!$D742, products!$A:$A, 0), MATCH(ORDERS!J$1, products!$A$1:$G$1, 0))</f>
        <v>L</v>
      </c>
      <c r="K742" s="6">
        <f>INDEX(products!$A:$G, MATCH(ORDERS!$D742, products!$A:$A, 0), MATCH(ORDERS!K$1, products!$A$1:$G$1, 0))</f>
        <v>0.5</v>
      </c>
      <c r="L742" s="8">
        <f>INDEX(products!$A:$G, MATCH(ORDERS!$D742, products!$A:$A, 0), MATCH(ORDERS!L$1, products!$A$1:$G$1, 0))</f>
        <v>7.169999999999999</v>
      </c>
      <c r="M742" s="8">
        <f t="shared" si="11"/>
        <v>28.679999999999996</v>
      </c>
      <c r="N742" t="str" cm="1">
        <f t="array" ref="N742">_xlfn.IFS(I742="Rob", "Robusta", I742="Exc", "Excelsa", I742="Ara", "Arabica", I742="Lib", "Liberica")</f>
        <v>Robusta</v>
      </c>
      <c r="O742" t="str" cm="1">
        <f t="array" ref="O742">_xlfn.IFS(J742="M", "Medium", J742="L", "Light", J742="D", "Dark")</f>
        <v>Light</v>
      </c>
    </row>
    <row r="743" spans="1:15" x14ac:dyDescent="0.3">
      <c r="A743" s="2" t="s">
        <v>4676</v>
      </c>
      <c r="B743" s="5">
        <v>43566</v>
      </c>
      <c r="C743" s="2" t="s">
        <v>4677</v>
      </c>
      <c r="D743" t="s">
        <v>6159</v>
      </c>
      <c r="E743" s="2">
        <v>2</v>
      </c>
      <c r="F743" s="2" t="str">
        <f>_xlfn.XLOOKUP(C743, customers!$A:$A, customers!$B:$B, 0)</f>
        <v>Lyon Ibert</v>
      </c>
      <c r="G743" s="2" t="str">
        <f>IF(_xlfn.XLOOKUP(C743, customers!$A:$A, customers!$C:$C, "")="", "", _xlfn.XLOOKUP(C743, customers!$A:$A, customers!$C:$C, ""))</f>
        <v>libertkl@huffingtonpost.com</v>
      </c>
      <c r="H743" s="2" t="str">
        <f>_xlfn.XLOOKUP(C743, customers!$A:$A, customers!$G:$G, 0)</f>
        <v>United States</v>
      </c>
      <c r="I743" t="str">
        <f>INDEX(products!$A:$G, MATCH(ORDERS!$D743, products!$A:$A, 0), MATCH(ORDERS!I$1, products!$A$1:$G$1, 0))</f>
        <v>Lib</v>
      </c>
      <c r="J743" t="str">
        <f>INDEX(products!$A:$G, MATCH(ORDERS!$D743, products!$A:$A, 0), MATCH(ORDERS!J$1, products!$A$1:$G$1, 0))</f>
        <v>M</v>
      </c>
      <c r="K743" s="6">
        <f>INDEX(products!$A:$G, MATCH(ORDERS!$D743, products!$A:$A, 0), MATCH(ORDERS!K$1, products!$A$1:$G$1, 0))</f>
        <v>0.2</v>
      </c>
      <c r="L743" s="8">
        <f>INDEX(products!$A:$G, MATCH(ORDERS!$D743, products!$A:$A, 0), MATCH(ORDERS!L$1, products!$A$1:$G$1, 0))</f>
        <v>4.3650000000000002</v>
      </c>
      <c r="M743" s="8">
        <f t="shared" si="11"/>
        <v>8.73</v>
      </c>
      <c r="N743" t="str" cm="1">
        <f t="array" ref="N743">_xlfn.IFS(I743="Rob", "Robusta", I743="Exc", "Excelsa", I743="Ara", "Arabica", I743="Lib", "Liberica")</f>
        <v>Liberica</v>
      </c>
      <c r="O743" t="str" cm="1">
        <f t="array" ref="O743">_xlfn.IFS(J743="M", "Medium", J743="L", "Light", J743="D", "Dark")</f>
        <v>Medium</v>
      </c>
    </row>
    <row r="744" spans="1:15" x14ac:dyDescent="0.3">
      <c r="A744" s="2" t="s">
        <v>4682</v>
      </c>
      <c r="B744" s="5">
        <v>44133</v>
      </c>
      <c r="C744" s="2" t="s">
        <v>4683</v>
      </c>
      <c r="D744" t="s">
        <v>6162</v>
      </c>
      <c r="E744" s="2">
        <v>4</v>
      </c>
      <c r="F744" s="2" t="str">
        <f>_xlfn.XLOOKUP(C744, customers!$A:$A, customers!$B:$B, 0)</f>
        <v>Reese Lidgey</v>
      </c>
      <c r="G744" s="2" t="str">
        <f>IF(_xlfn.XLOOKUP(C744, customers!$A:$A, customers!$C:$C, "")="", "", _xlfn.XLOOKUP(C744, customers!$A:$A, customers!$C:$C, ""))</f>
        <v>rlidgeykm@vimeo.com</v>
      </c>
      <c r="H744" s="2" t="str">
        <f>_xlfn.XLOOKUP(C744, customers!$A:$A, customers!$G:$G, 0)</f>
        <v>United States</v>
      </c>
      <c r="I744" t="str">
        <f>INDEX(products!$A:$G, MATCH(ORDERS!$D744, products!$A:$A, 0), MATCH(ORDERS!I$1, products!$A$1:$G$1, 0))</f>
        <v>Lib</v>
      </c>
      <c r="J744" t="str">
        <f>INDEX(products!$A:$G, MATCH(ORDERS!$D744, products!$A:$A, 0), MATCH(ORDERS!J$1, products!$A$1:$G$1, 0))</f>
        <v>M</v>
      </c>
      <c r="K744" s="6">
        <f>INDEX(products!$A:$G, MATCH(ORDERS!$D744, products!$A:$A, 0), MATCH(ORDERS!K$1, products!$A$1:$G$1, 0))</f>
        <v>1</v>
      </c>
      <c r="L744" s="8">
        <f>INDEX(products!$A:$G, MATCH(ORDERS!$D744, products!$A:$A, 0), MATCH(ORDERS!L$1, products!$A$1:$G$1, 0))</f>
        <v>14.55</v>
      </c>
      <c r="M744" s="8">
        <f t="shared" si="11"/>
        <v>58.2</v>
      </c>
      <c r="N744" t="str" cm="1">
        <f t="array" ref="N744">_xlfn.IFS(I744="Rob", "Robusta", I744="Exc", "Excelsa", I744="Ara", "Arabica", I744="Lib", "Liberica")</f>
        <v>Liberica</v>
      </c>
      <c r="O744" t="str" cm="1">
        <f t="array" ref="O744">_xlfn.IFS(J744="M", "Medium", J744="L", "Light", J744="D", "Dark")</f>
        <v>Medium</v>
      </c>
    </row>
    <row r="745" spans="1:15" x14ac:dyDescent="0.3">
      <c r="A745" s="2" t="s">
        <v>4688</v>
      </c>
      <c r="B745" s="5">
        <v>44042</v>
      </c>
      <c r="C745" s="2" t="s">
        <v>4689</v>
      </c>
      <c r="D745" t="s">
        <v>6158</v>
      </c>
      <c r="E745" s="2">
        <v>3</v>
      </c>
      <c r="F745" s="2" t="str">
        <f>_xlfn.XLOOKUP(C745, customers!$A:$A, customers!$B:$B, 0)</f>
        <v>Tersina Castagne</v>
      </c>
      <c r="G745" s="2" t="str">
        <f>IF(_xlfn.XLOOKUP(C745, customers!$A:$A, customers!$C:$C, "")="", "", _xlfn.XLOOKUP(C745, customers!$A:$A, customers!$C:$C, ""))</f>
        <v>tcastagnekn@wikia.com</v>
      </c>
      <c r="H745" s="2" t="str">
        <f>_xlfn.XLOOKUP(C745, customers!$A:$A, customers!$G:$G, 0)</f>
        <v>United States</v>
      </c>
      <c r="I745" t="str">
        <f>INDEX(products!$A:$G, MATCH(ORDERS!$D745, products!$A:$A, 0), MATCH(ORDERS!I$1, products!$A$1:$G$1, 0))</f>
        <v>Ara</v>
      </c>
      <c r="J745" t="str">
        <f>INDEX(products!$A:$G, MATCH(ORDERS!$D745, products!$A:$A, 0), MATCH(ORDERS!J$1, products!$A$1:$G$1, 0))</f>
        <v>D</v>
      </c>
      <c r="K745" s="6">
        <f>INDEX(products!$A:$G, MATCH(ORDERS!$D745, products!$A:$A, 0), MATCH(ORDERS!K$1, products!$A$1:$G$1, 0))</f>
        <v>0.5</v>
      </c>
      <c r="L745" s="8">
        <f>INDEX(products!$A:$G, MATCH(ORDERS!$D745, products!$A:$A, 0), MATCH(ORDERS!L$1, products!$A$1:$G$1, 0))</f>
        <v>5.97</v>
      </c>
      <c r="M745" s="8">
        <f t="shared" si="11"/>
        <v>17.91</v>
      </c>
      <c r="N745" t="str" cm="1">
        <f t="array" ref="N745">_xlfn.IFS(I745="Rob", "Robusta", I745="Exc", "Excelsa", I745="Ara", "Arabica", I745="Lib", "Liberica")</f>
        <v>Arabica</v>
      </c>
      <c r="O745" t="str" cm="1">
        <f t="array" ref="O745">_xlfn.IFS(J745="M", "Medium", J745="L", "Light", J745="D", "Dark")</f>
        <v>Dark</v>
      </c>
    </row>
    <row r="746" spans="1:15" x14ac:dyDescent="0.3">
      <c r="A746" s="2" t="s">
        <v>4694</v>
      </c>
      <c r="B746" s="5">
        <v>43539</v>
      </c>
      <c r="C746" s="2" t="s">
        <v>4695</v>
      </c>
      <c r="D746" t="s">
        <v>6174</v>
      </c>
      <c r="E746" s="2">
        <v>6</v>
      </c>
      <c r="F746" s="2" t="str">
        <f>_xlfn.XLOOKUP(C746, customers!$A:$A, customers!$B:$B, 0)</f>
        <v>Samuele Klaaassen</v>
      </c>
      <c r="G746" s="2" t="str">
        <f>IF(_xlfn.XLOOKUP(C746, customers!$A:$A, customers!$C:$C, "")="", "", _xlfn.XLOOKUP(C746, customers!$A:$A, customers!$C:$C, ""))</f>
        <v/>
      </c>
      <c r="H746" s="2" t="str">
        <f>_xlfn.XLOOKUP(C746, customers!$A:$A, customers!$G:$G, 0)</f>
        <v>United States</v>
      </c>
      <c r="I746" t="str">
        <f>INDEX(products!$A:$G, MATCH(ORDERS!$D746, products!$A:$A, 0), MATCH(ORDERS!I$1, products!$A$1:$G$1, 0))</f>
        <v>Rob</v>
      </c>
      <c r="J746" t="str">
        <f>INDEX(products!$A:$G, MATCH(ORDERS!$D746, products!$A:$A, 0), MATCH(ORDERS!J$1, products!$A$1:$G$1, 0))</f>
        <v>M</v>
      </c>
      <c r="K746" s="6">
        <f>INDEX(products!$A:$G, MATCH(ORDERS!$D746, products!$A:$A, 0), MATCH(ORDERS!K$1, products!$A$1:$G$1, 0))</f>
        <v>0.2</v>
      </c>
      <c r="L746" s="8">
        <f>INDEX(products!$A:$G, MATCH(ORDERS!$D746, products!$A:$A, 0), MATCH(ORDERS!L$1, products!$A$1:$G$1, 0))</f>
        <v>2.9849999999999999</v>
      </c>
      <c r="M746" s="8">
        <f t="shared" si="11"/>
        <v>17.91</v>
      </c>
      <c r="N746" t="str" cm="1">
        <f t="array" ref="N746">_xlfn.IFS(I746="Rob", "Robusta", I746="Exc", "Excelsa", I746="Ara", "Arabica", I746="Lib", "Liberica")</f>
        <v>Robusta</v>
      </c>
      <c r="O746" t="str" cm="1">
        <f t="array" ref="O746">_xlfn.IFS(J746="M", "Medium", J746="L", "Light", J746="D", "Dark")</f>
        <v>Medium</v>
      </c>
    </row>
    <row r="747" spans="1:15" x14ac:dyDescent="0.3">
      <c r="A747" s="2" t="s">
        <v>4699</v>
      </c>
      <c r="B747" s="5">
        <v>44557</v>
      </c>
      <c r="C747" s="2" t="s">
        <v>4700</v>
      </c>
      <c r="D747" t="s">
        <v>6144</v>
      </c>
      <c r="E747" s="2">
        <v>2</v>
      </c>
      <c r="F747" s="2" t="str">
        <f>_xlfn.XLOOKUP(C747, customers!$A:$A, customers!$B:$B, 0)</f>
        <v>Jordana Halden</v>
      </c>
      <c r="G747" s="2" t="str">
        <f>IF(_xlfn.XLOOKUP(C747, customers!$A:$A, customers!$C:$C, "")="", "", _xlfn.XLOOKUP(C747, customers!$A:$A, customers!$C:$C, ""))</f>
        <v>jhaldenkp@comcast.net</v>
      </c>
      <c r="H747" s="2" t="str">
        <f>_xlfn.XLOOKUP(C747, customers!$A:$A, customers!$G:$G, 0)</f>
        <v>Ireland</v>
      </c>
      <c r="I747" t="str">
        <f>INDEX(products!$A:$G, MATCH(ORDERS!$D747, products!$A:$A, 0), MATCH(ORDERS!I$1, products!$A$1:$G$1, 0))</f>
        <v>Exc</v>
      </c>
      <c r="J747" t="str">
        <f>INDEX(products!$A:$G, MATCH(ORDERS!$D747, products!$A:$A, 0), MATCH(ORDERS!J$1, products!$A$1:$G$1, 0))</f>
        <v>D</v>
      </c>
      <c r="K747" s="6">
        <f>INDEX(products!$A:$G, MATCH(ORDERS!$D747, products!$A:$A, 0), MATCH(ORDERS!K$1, products!$A$1:$G$1, 0))</f>
        <v>0.5</v>
      </c>
      <c r="L747" s="8">
        <f>INDEX(products!$A:$G, MATCH(ORDERS!$D747, products!$A:$A, 0), MATCH(ORDERS!L$1, products!$A$1:$G$1, 0))</f>
        <v>7.29</v>
      </c>
      <c r="M747" s="8">
        <f t="shared" si="11"/>
        <v>14.58</v>
      </c>
      <c r="N747" t="str" cm="1">
        <f t="array" ref="N747">_xlfn.IFS(I747="Rob", "Robusta", I747="Exc", "Excelsa", I747="Ara", "Arabica", I747="Lib", "Liberica")</f>
        <v>Excelsa</v>
      </c>
      <c r="O747" t="str" cm="1">
        <f t="array" ref="O747">_xlfn.IFS(J747="M", "Medium", J747="L", "Light", J747="D", "Dark")</f>
        <v>Dark</v>
      </c>
    </row>
    <row r="748" spans="1:15" x14ac:dyDescent="0.3">
      <c r="A748" s="2" t="s">
        <v>4705</v>
      </c>
      <c r="B748" s="5">
        <v>43741</v>
      </c>
      <c r="C748" s="2" t="s">
        <v>4706</v>
      </c>
      <c r="D748" t="s">
        <v>6155</v>
      </c>
      <c r="E748" s="2">
        <v>3</v>
      </c>
      <c r="F748" s="2" t="str">
        <f>_xlfn.XLOOKUP(C748, customers!$A:$A, customers!$B:$B, 0)</f>
        <v>Hussein Olliff</v>
      </c>
      <c r="G748" s="2" t="str">
        <f>IF(_xlfn.XLOOKUP(C748, customers!$A:$A, customers!$C:$C, "")="", "", _xlfn.XLOOKUP(C748, customers!$A:$A, customers!$C:$C, ""))</f>
        <v>holliffkq@sciencedirect.com</v>
      </c>
      <c r="H748" s="2" t="str">
        <f>_xlfn.XLOOKUP(C748, customers!$A:$A, customers!$G:$G, 0)</f>
        <v>Ireland</v>
      </c>
      <c r="I748" t="str">
        <f>INDEX(products!$A:$G, MATCH(ORDERS!$D748, products!$A:$A, 0), MATCH(ORDERS!I$1, products!$A$1:$G$1, 0))</f>
        <v>Ara</v>
      </c>
      <c r="J748" t="str">
        <f>INDEX(products!$A:$G, MATCH(ORDERS!$D748, products!$A:$A, 0), MATCH(ORDERS!J$1, products!$A$1:$G$1, 0))</f>
        <v>M</v>
      </c>
      <c r="K748" s="6">
        <f>INDEX(products!$A:$G, MATCH(ORDERS!$D748, products!$A:$A, 0), MATCH(ORDERS!K$1, products!$A$1:$G$1, 0))</f>
        <v>1</v>
      </c>
      <c r="L748" s="8">
        <f>INDEX(products!$A:$G, MATCH(ORDERS!$D748, products!$A:$A, 0), MATCH(ORDERS!L$1, products!$A$1:$G$1, 0))</f>
        <v>11.25</v>
      </c>
      <c r="M748" s="8">
        <f t="shared" si="11"/>
        <v>33.75</v>
      </c>
      <c r="N748" t="str" cm="1">
        <f t="array" ref="N748">_xlfn.IFS(I748="Rob", "Robusta", I748="Exc", "Excelsa", I748="Ara", "Arabica", I748="Lib", "Liberica")</f>
        <v>Arabica</v>
      </c>
      <c r="O748" t="str" cm="1">
        <f t="array" ref="O748">_xlfn.IFS(J748="M", "Medium", J748="L", "Light", J748="D", "Dark")</f>
        <v>Medium</v>
      </c>
    </row>
    <row r="749" spans="1:15" x14ac:dyDescent="0.3">
      <c r="A749" s="2" t="s">
        <v>4711</v>
      </c>
      <c r="B749" s="5">
        <v>43501</v>
      </c>
      <c r="C749" s="2" t="s">
        <v>4712</v>
      </c>
      <c r="D749" t="s">
        <v>6160</v>
      </c>
      <c r="E749" s="2">
        <v>4</v>
      </c>
      <c r="F749" s="2" t="str">
        <f>_xlfn.XLOOKUP(C749, customers!$A:$A, customers!$B:$B, 0)</f>
        <v>Teddi Quadri</v>
      </c>
      <c r="G749" s="2" t="str">
        <f>IF(_xlfn.XLOOKUP(C749, customers!$A:$A, customers!$C:$C, "")="", "", _xlfn.XLOOKUP(C749, customers!$A:$A, customers!$C:$C, ""))</f>
        <v>tquadrikr@opensource.org</v>
      </c>
      <c r="H749" s="2" t="str">
        <f>_xlfn.XLOOKUP(C749, customers!$A:$A, customers!$G:$G, 0)</f>
        <v>Ireland</v>
      </c>
      <c r="I749" t="str">
        <f>INDEX(products!$A:$G, MATCH(ORDERS!$D749, products!$A:$A, 0), MATCH(ORDERS!I$1, products!$A$1:$G$1, 0))</f>
        <v>Lib</v>
      </c>
      <c r="J749" t="str">
        <f>INDEX(products!$A:$G, MATCH(ORDERS!$D749, products!$A:$A, 0), MATCH(ORDERS!J$1, products!$A$1:$G$1, 0))</f>
        <v>M</v>
      </c>
      <c r="K749" s="6">
        <f>INDEX(products!$A:$G, MATCH(ORDERS!$D749, products!$A:$A, 0), MATCH(ORDERS!K$1, products!$A$1:$G$1, 0))</f>
        <v>0.5</v>
      </c>
      <c r="L749" s="8">
        <f>INDEX(products!$A:$G, MATCH(ORDERS!$D749, products!$A:$A, 0), MATCH(ORDERS!L$1, products!$A$1:$G$1, 0))</f>
        <v>8.73</v>
      </c>
      <c r="M749" s="8">
        <f t="shared" si="11"/>
        <v>34.92</v>
      </c>
      <c r="N749" t="str" cm="1">
        <f t="array" ref="N749">_xlfn.IFS(I749="Rob", "Robusta", I749="Exc", "Excelsa", I749="Ara", "Arabica", I749="Lib", "Liberica")</f>
        <v>Liberica</v>
      </c>
      <c r="O749" t="str" cm="1">
        <f t="array" ref="O749">_xlfn.IFS(J749="M", "Medium", J749="L", "Light", J749="D", "Dark")</f>
        <v>Medium</v>
      </c>
    </row>
    <row r="750" spans="1:15" x14ac:dyDescent="0.3">
      <c r="A750" s="2" t="s">
        <v>4717</v>
      </c>
      <c r="B750" s="5">
        <v>44074</v>
      </c>
      <c r="C750" s="2" t="s">
        <v>4718</v>
      </c>
      <c r="D750" t="s">
        <v>6144</v>
      </c>
      <c r="E750" s="2">
        <v>2</v>
      </c>
      <c r="F750" s="2" t="str">
        <f>_xlfn.XLOOKUP(C750, customers!$A:$A, customers!$B:$B, 0)</f>
        <v>Felita Eshmade</v>
      </c>
      <c r="G750" s="2" t="str">
        <f>IF(_xlfn.XLOOKUP(C750, customers!$A:$A, customers!$C:$C, "")="", "", _xlfn.XLOOKUP(C750, customers!$A:$A, customers!$C:$C, ""))</f>
        <v>feshmadeks@umn.edu</v>
      </c>
      <c r="H750" s="2" t="str">
        <f>_xlfn.XLOOKUP(C750, customers!$A:$A, customers!$G:$G, 0)</f>
        <v>United States</v>
      </c>
      <c r="I750" t="str">
        <f>INDEX(products!$A:$G, MATCH(ORDERS!$D750, products!$A:$A, 0), MATCH(ORDERS!I$1, products!$A$1:$G$1, 0))</f>
        <v>Exc</v>
      </c>
      <c r="J750" t="str">
        <f>INDEX(products!$A:$G, MATCH(ORDERS!$D750, products!$A:$A, 0), MATCH(ORDERS!J$1, products!$A$1:$G$1, 0))</f>
        <v>D</v>
      </c>
      <c r="K750" s="6">
        <f>INDEX(products!$A:$G, MATCH(ORDERS!$D750, products!$A:$A, 0), MATCH(ORDERS!K$1, products!$A$1:$G$1, 0))</f>
        <v>0.5</v>
      </c>
      <c r="L750" s="8">
        <f>INDEX(products!$A:$G, MATCH(ORDERS!$D750, products!$A:$A, 0), MATCH(ORDERS!L$1, products!$A$1:$G$1, 0))</f>
        <v>7.29</v>
      </c>
      <c r="M750" s="8">
        <f t="shared" si="11"/>
        <v>14.58</v>
      </c>
      <c r="N750" t="str" cm="1">
        <f t="array" ref="N750">_xlfn.IFS(I750="Rob", "Robusta", I750="Exc", "Excelsa", I750="Ara", "Arabica", I750="Lib", "Liberica")</f>
        <v>Excelsa</v>
      </c>
      <c r="O750" t="str" cm="1">
        <f t="array" ref="O750">_xlfn.IFS(J750="M", "Medium", J750="L", "Light", J750="D", "Dark")</f>
        <v>Dark</v>
      </c>
    </row>
    <row r="751" spans="1:15" x14ac:dyDescent="0.3">
      <c r="A751" s="2" t="s">
        <v>4723</v>
      </c>
      <c r="B751" s="5">
        <v>44209</v>
      </c>
      <c r="C751" s="2" t="s">
        <v>4724</v>
      </c>
      <c r="D751" t="s">
        <v>6163</v>
      </c>
      <c r="E751" s="2">
        <v>2</v>
      </c>
      <c r="F751" s="2" t="str">
        <f>_xlfn.XLOOKUP(C751, customers!$A:$A, customers!$B:$B, 0)</f>
        <v>Melodie OIlier</v>
      </c>
      <c r="G751" s="2" t="str">
        <f>IF(_xlfn.XLOOKUP(C751, customers!$A:$A, customers!$C:$C, "")="", "", _xlfn.XLOOKUP(C751, customers!$A:$A, customers!$C:$C, ""))</f>
        <v>moilierkt@paginegialle.it</v>
      </c>
      <c r="H751" s="2" t="str">
        <f>_xlfn.XLOOKUP(C751, customers!$A:$A, customers!$G:$G, 0)</f>
        <v>Ireland</v>
      </c>
      <c r="I751" t="str">
        <f>INDEX(products!$A:$G, MATCH(ORDERS!$D751, products!$A:$A, 0), MATCH(ORDERS!I$1, products!$A$1:$G$1, 0))</f>
        <v>Rob</v>
      </c>
      <c r="J751" t="str">
        <f>INDEX(products!$A:$G, MATCH(ORDERS!$D751, products!$A:$A, 0), MATCH(ORDERS!J$1, products!$A$1:$G$1, 0))</f>
        <v>D</v>
      </c>
      <c r="K751" s="6">
        <f>INDEX(products!$A:$G, MATCH(ORDERS!$D751, products!$A:$A, 0), MATCH(ORDERS!K$1, products!$A$1:$G$1, 0))</f>
        <v>0.2</v>
      </c>
      <c r="L751" s="8">
        <f>INDEX(products!$A:$G, MATCH(ORDERS!$D751, products!$A:$A, 0), MATCH(ORDERS!L$1, products!$A$1:$G$1, 0))</f>
        <v>2.6849999999999996</v>
      </c>
      <c r="M751" s="8">
        <f t="shared" si="11"/>
        <v>5.3699999999999992</v>
      </c>
      <c r="N751" t="str" cm="1">
        <f t="array" ref="N751">_xlfn.IFS(I751="Rob", "Robusta", I751="Exc", "Excelsa", I751="Ara", "Arabica", I751="Lib", "Liberica")</f>
        <v>Robusta</v>
      </c>
      <c r="O751" t="str" cm="1">
        <f t="array" ref="O751">_xlfn.IFS(J751="M", "Medium", J751="L", "Light", J751="D", "Dark")</f>
        <v>Dark</v>
      </c>
    </row>
    <row r="752" spans="1:15" x14ac:dyDescent="0.3">
      <c r="A752" s="2" t="s">
        <v>4730</v>
      </c>
      <c r="B752" s="5">
        <v>44277</v>
      </c>
      <c r="C752" s="2" t="s">
        <v>4731</v>
      </c>
      <c r="D752" t="s">
        <v>6146</v>
      </c>
      <c r="E752" s="2">
        <v>1</v>
      </c>
      <c r="F752" s="2" t="str">
        <f>_xlfn.XLOOKUP(C752, customers!$A:$A, customers!$B:$B, 0)</f>
        <v>Hazel Iacopini</v>
      </c>
      <c r="G752" s="2" t="str">
        <f>IF(_xlfn.XLOOKUP(C752, customers!$A:$A, customers!$C:$C, "")="", "", _xlfn.XLOOKUP(C752, customers!$A:$A, customers!$C:$C, ""))</f>
        <v/>
      </c>
      <c r="H752" s="2" t="str">
        <f>_xlfn.XLOOKUP(C752, customers!$A:$A, customers!$G:$G, 0)</f>
        <v>United States</v>
      </c>
      <c r="I752" t="str">
        <f>INDEX(products!$A:$G, MATCH(ORDERS!$D752, products!$A:$A, 0), MATCH(ORDERS!I$1, products!$A$1:$G$1, 0))</f>
        <v>Rob</v>
      </c>
      <c r="J752" t="str">
        <f>INDEX(products!$A:$G, MATCH(ORDERS!$D752, products!$A:$A, 0), MATCH(ORDERS!J$1, products!$A$1:$G$1, 0))</f>
        <v>M</v>
      </c>
      <c r="K752" s="6">
        <f>INDEX(products!$A:$G, MATCH(ORDERS!$D752, products!$A:$A, 0), MATCH(ORDERS!K$1, products!$A$1:$G$1, 0))</f>
        <v>0.5</v>
      </c>
      <c r="L752" s="8">
        <f>INDEX(products!$A:$G, MATCH(ORDERS!$D752, products!$A:$A, 0), MATCH(ORDERS!L$1, products!$A$1:$G$1, 0))</f>
        <v>5.97</v>
      </c>
      <c r="M752" s="8">
        <f t="shared" si="11"/>
        <v>5.97</v>
      </c>
      <c r="N752" t="str" cm="1">
        <f t="array" ref="N752">_xlfn.IFS(I752="Rob", "Robusta", I752="Exc", "Excelsa", I752="Ara", "Arabica", I752="Lib", "Liberica")</f>
        <v>Robusta</v>
      </c>
      <c r="O752" t="str" cm="1">
        <f t="array" ref="O752">_xlfn.IFS(J752="M", "Medium", J752="L", "Light", J752="D", "Dark")</f>
        <v>Medium</v>
      </c>
    </row>
    <row r="753" spans="1:15" x14ac:dyDescent="0.3">
      <c r="A753" s="2" t="s">
        <v>4735</v>
      </c>
      <c r="B753" s="5">
        <v>43847</v>
      </c>
      <c r="C753" s="2" t="s">
        <v>4736</v>
      </c>
      <c r="D753" t="s">
        <v>6161</v>
      </c>
      <c r="E753" s="2">
        <v>2</v>
      </c>
      <c r="F753" s="2" t="str">
        <f>_xlfn.XLOOKUP(C753, customers!$A:$A, customers!$B:$B, 0)</f>
        <v>Vinny Shoebotham</v>
      </c>
      <c r="G753" s="2" t="str">
        <f>IF(_xlfn.XLOOKUP(C753, customers!$A:$A, customers!$C:$C, "")="", "", _xlfn.XLOOKUP(C753, customers!$A:$A, customers!$C:$C, ""))</f>
        <v>vshoebothamkv@redcross.org</v>
      </c>
      <c r="H753" s="2" t="str">
        <f>_xlfn.XLOOKUP(C753, customers!$A:$A, customers!$G:$G, 0)</f>
        <v>United States</v>
      </c>
      <c r="I753" t="str">
        <f>INDEX(products!$A:$G, MATCH(ORDERS!$D753, products!$A:$A, 0), MATCH(ORDERS!I$1, products!$A$1:$G$1, 0))</f>
        <v>Lib</v>
      </c>
      <c r="J753" t="str">
        <f>INDEX(products!$A:$G, MATCH(ORDERS!$D753, products!$A:$A, 0), MATCH(ORDERS!J$1, products!$A$1:$G$1, 0))</f>
        <v>L</v>
      </c>
      <c r="K753" s="6">
        <f>INDEX(products!$A:$G, MATCH(ORDERS!$D753, products!$A:$A, 0), MATCH(ORDERS!K$1, products!$A$1:$G$1, 0))</f>
        <v>0.5</v>
      </c>
      <c r="L753" s="8">
        <f>INDEX(products!$A:$G, MATCH(ORDERS!$D753, products!$A:$A, 0), MATCH(ORDERS!L$1, products!$A$1:$G$1, 0))</f>
        <v>9.51</v>
      </c>
      <c r="M753" s="8">
        <f t="shared" si="11"/>
        <v>19.02</v>
      </c>
      <c r="N753" t="str" cm="1">
        <f t="array" ref="N753">_xlfn.IFS(I753="Rob", "Robusta", I753="Exc", "Excelsa", I753="Ara", "Arabica", I753="Lib", "Liberica")</f>
        <v>Liberica</v>
      </c>
      <c r="O753" t="str" cm="1">
        <f t="array" ref="O753">_xlfn.IFS(J753="M", "Medium", J753="L", "Light", J753="D", "Dark")</f>
        <v>Light</v>
      </c>
    </row>
    <row r="754" spans="1:15" x14ac:dyDescent="0.3">
      <c r="A754" s="2" t="s">
        <v>4741</v>
      </c>
      <c r="B754" s="5">
        <v>43648</v>
      </c>
      <c r="C754" s="2" t="s">
        <v>4742</v>
      </c>
      <c r="D754" t="s">
        <v>6141</v>
      </c>
      <c r="E754" s="2">
        <v>2</v>
      </c>
      <c r="F754" s="2" t="str">
        <f>_xlfn.XLOOKUP(C754, customers!$A:$A, customers!$B:$B, 0)</f>
        <v>Bran Sterke</v>
      </c>
      <c r="G754" s="2" t="str">
        <f>IF(_xlfn.XLOOKUP(C754, customers!$A:$A, customers!$C:$C, "")="", "", _xlfn.XLOOKUP(C754, customers!$A:$A, customers!$C:$C, ""))</f>
        <v>bsterkekw@biblegateway.com</v>
      </c>
      <c r="H754" s="2" t="str">
        <f>_xlfn.XLOOKUP(C754, customers!$A:$A, customers!$G:$G, 0)</f>
        <v>United States</v>
      </c>
      <c r="I754" t="str">
        <f>INDEX(products!$A:$G, MATCH(ORDERS!$D754, products!$A:$A, 0), MATCH(ORDERS!I$1, products!$A$1:$G$1, 0))</f>
        <v>Exc</v>
      </c>
      <c r="J754" t="str">
        <f>INDEX(products!$A:$G, MATCH(ORDERS!$D754, products!$A:$A, 0), MATCH(ORDERS!J$1, products!$A$1:$G$1, 0))</f>
        <v>M</v>
      </c>
      <c r="K754" s="6">
        <f>INDEX(products!$A:$G, MATCH(ORDERS!$D754, products!$A:$A, 0), MATCH(ORDERS!K$1, products!$A$1:$G$1, 0))</f>
        <v>1</v>
      </c>
      <c r="L754" s="8">
        <f>INDEX(products!$A:$G, MATCH(ORDERS!$D754, products!$A:$A, 0), MATCH(ORDERS!L$1, products!$A$1:$G$1, 0))</f>
        <v>13.75</v>
      </c>
      <c r="M754" s="8">
        <f t="shared" si="11"/>
        <v>27.5</v>
      </c>
      <c r="N754" t="str" cm="1">
        <f t="array" ref="N754">_xlfn.IFS(I754="Rob", "Robusta", I754="Exc", "Excelsa", I754="Ara", "Arabica", I754="Lib", "Liberica")</f>
        <v>Excelsa</v>
      </c>
      <c r="O754" t="str" cm="1">
        <f t="array" ref="O754">_xlfn.IFS(J754="M", "Medium", J754="L", "Light", J754="D", "Dark")</f>
        <v>Medium</v>
      </c>
    </row>
    <row r="755" spans="1:15" x14ac:dyDescent="0.3">
      <c r="A755" s="2" t="s">
        <v>4747</v>
      </c>
      <c r="B755" s="5">
        <v>44704</v>
      </c>
      <c r="C755" s="2" t="s">
        <v>4748</v>
      </c>
      <c r="D755" t="s">
        <v>6158</v>
      </c>
      <c r="E755" s="2">
        <v>5</v>
      </c>
      <c r="F755" s="2" t="str">
        <f>_xlfn.XLOOKUP(C755, customers!$A:$A, customers!$B:$B, 0)</f>
        <v>Simone Capon</v>
      </c>
      <c r="G755" s="2" t="str">
        <f>IF(_xlfn.XLOOKUP(C755, customers!$A:$A, customers!$C:$C, "")="", "", _xlfn.XLOOKUP(C755, customers!$A:$A, customers!$C:$C, ""))</f>
        <v>scaponkx@craigslist.org</v>
      </c>
      <c r="H755" s="2" t="str">
        <f>_xlfn.XLOOKUP(C755, customers!$A:$A, customers!$G:$G, 0)</f>
        <v>United States</v>
      </c>
      <c r="I755" t="str">
        <f>INDEX(products!$A:$G, MATCH(ORDERS!$D755, products!$A:$A, 0), MATCH(ORDERS!I$1, products!$A$1:$G$1, 0))</f>
        <v>Ara</v>
      </c>
      <c r="J755" t="str">
        <f>INDEX(products!$A:$G, MATCH(ORDERS!$D755, products!$A:$A, 0), MATCH(ORDERS!J$1, products!$A$1:$G$1, 0))</f>
        <v>D</v>
      </c>
      <c r="K755" s="6">
        <f>INDEX(products!$A:$G, MATCH(ORDERS!$D755, products!$A:$A, 0), MATCH(ORDERS!K$1, products!$A$1:$G$1, 0))</f>
        <v>0.5</v>
      </c>
      <c r="L755" s="8">
        <f>INDEX(products!$A:$G, MATCH(ORDERS!$D755, products!$A:$A, 0), MATCH(ORDERS!L$1, products!$A$1:$G$1, 0))</f>
        <v>5.97</v>
      </c>
      <c r="M755" s="8">
        <f t="shared" si="11"/>
        <v>29.849999999999998</v>
      </c>
      <c r="N755" t="str" cm="1">
        <f t="array" ref="N755">_xlfn.IFS(I755="Rob", "Robusta", I755="Exc", "Excelsa", I755="Ara", "Arabica", I755="Lib", "Liberica")</f>
        <v>Arabica</v>
      </c>
      <c r="O755" t="str" cm="1">
        <f t="array" ref="O755">_xlfn.IFS(J755="M", "Medium", J755="L", "Light", J755="D", "Dark")</f>
        <v>Dark</v>
      </c>
    </row>
    <row r="756" spans="1:15" x14ac:dyDescent="0.3">
      <c r="A756" s="2" t="s">
        <v>4753</v>
      </c>
      <c r="B756" s="5">
        <v>44726</v>
      </c>
      <c r="C756" s="2" t="s">
        <v>4434</v>
      </c>
      <c r="D756" t="s">
        <v>6154</v>
      </c>
      <c r="E756" s="2">
        <v>6</v>
      </c>
      <c r="F756" s="2" t="str">
        <f>_xlfn.XLOOKUP(C756, customers!$A:$A, customers!$B:$B, 0)</f>
        <v>Jimmy Dymoke</v>
      </c>
      <c r="G756" s="2" t="str">
        <f>IF(_xlfn.XLOOKUP(C756, customers!$A:$A, customers!$C:$C, "")="", "", _xlfn.XLOOKUP(C756, customers!$A:$A, customers!$C:$C, ""))</f>
        <v>jdymokeje@prnewswire.com</v>
      </c>
      <c r="H756" s="2" t="str">
        <f>_xlfn.XLOOKUP(C756, customers!$A:$A, customers!$G:$G, 0)</f>
        <v>Ireland</v>
      </c>
      <c r="I756" t="str">
        <f>INDEX(products!$A:$G, MATCH(ORDERS!$D756, products!$A:$A, 0), MATCH(ORDERS!I$1, products!$A$1:$G$1, 0))</f>
        <v>Ara</v>
      </c>
      <c r="J756" t="str">
        <f>INDEX(products!$A:$G, MATCH(ORDERS!$D756, products!$A:$A, 0), MATCH(ORDERS!J$1, products!$A$1:$G$1, 0))</f>
        <v>D</v>
      </c>
      <c r="K756" s="6">
        <f>INDEX(products!$A:$G, MATCH(ORDERS!$D756, products!$A:$A, 0), MATCH(ORDERS!K$1, products!$A$1:$G$1, 0))</f>
        <v>0.2</v>
      </c>
      <c r="L756" s="8">
        <f>INDEX(products!$A:$G, MATCH(ORDERS!$D756, products!$A:$A, 0), MATCH(ORDERS!L$1, products!$A$1:$G$1, 0))</f>
        <v>2.9849999999999999</v>
      </c>
      <c r="M756" s="8">
        <f t="shared" si="11"/>
        <v>17.91</v>
      </c>
      <c r="N756" t="str" cm="1">
        <f t="array" ref="N756">_xlfn.IFS(I756="Rob", "Robusta", I756="Exc", "Excelsa", I756="Ara", "Arabica", I756="Lib", "Liberica")</f>
        <v>Arabica</v>
      </c>
      <c r="O756" t="str" cm="1">
        <f t="array" ref="O756">_xlfn.IFS(J756="M", "Medium", J756="L", "Light", J756="D", "Dark")</f>
        <v>Dark</v>
      </c>
    </row>
    <row r="757" spans="1:15" x14ac:dyDescent="0.3">
      <c r="A757" s="2" t="s">
        <v>4758</v>
      </c>
      <c r="B757" s="5">
        <v>44397</v>
      </c>
      <c r="C757" s="2" t="s">
        <v>4759</v>
      </c>
      <c r="D757" t="s">
        <v>6145</v>
      </c>
      <c r="E757" s="2">
        <v>6</v>
      </c>
      <c r="F757" s="2" t="str">
        <f>_xlfn.XLOOKUP(C757, customers!$A:$A, customers!$B:$B, 0)</f>
        <v>Foster Constance</v>
      </c>
      <c r="G757" s="2" t="str">
        <f>IF(_xlfn.XLOOKUP(C757, customers!$A:$A, customers!$C:$C, "")="", "", _xlfn.XLOOKUP(C757, customers!$A:$A, customers!$C:$C, ""))</f>
        <v>fconstancekz@ifeng.com</v>
      </c>
      <c r="H757" s="2" t="str">
        <f>_xlfn.XLOOKUP(C757, customers!$A:$A, customers!$G:$G, 0)</f>
        <v>United States</v>
      </c>
      <c r="I757" t="str">
        <f>INDEX(products!$A:$G, MATCH(ORDERS!$D757, products!$A:$A, 0), MATCH(ORDERS!I$1, products!$A$1:$G$1, 0))</f>
        <v>Lib</v>
      </c>
      <c r="J757" t="str">
        <f>INDEX(products!$A:$G, MATCH(ORDERS!$D757, products!$A:$A, 0), MATCH(ORDERS!J$1, products!$A$1:$G$1, 0))</f>
        <v>L</v>
      </c>
      <c r="K757" s="6">
        <f>INDEX(products!$A:$G, MATCH(ORDERS!$D757, products!$A:$A, 0), MATCH(ORDERS!K$1, products!$A$1:$G$1, 0))</f>
        <v>0.2</v>
      </c>
      <c r="L757" s="8">
        <f>INDEX(products!$A:$G, MATCH(ORDERS!$D757, products!$A:$A, 0), MATCH(ORDERS!L$1, products!$A$1:$G$1, 0))</f>
        <v>4.7549999999999999</v>
      </c>
      <c r="M757" s="8">
        <f t="shared" si="11"/>
        <v>28.53</v>
      </c>
      <c r="N757" t="str" cm="1">
        <f t="array" ref="N757">_xlfn.IFS(I757="Rob", "Robusta", I757="Exc", "Excelsa", I757="Ara", "Arabica", I757="Lib", "Liberica")</f>
        <v>Liberica</v>
      </c>
      <c r="O757" t="str" cm="1">
        <f t="array" ref="O757">_xlfn.IFS(J757="M", "Medium", J757="L", "Light", J757="D", "Dark")</f>
        <v>Light</v>
      </c>
    </row>
    <row r="758" spans="1:15" x14ac:dyDescent="0.3">
      <c r="A758" s="2" t="s">
        <v>4764</v>
      </c>
      <c r="B758" s="5">
        <v>44715</v>
      </c>
      <c r="C758" s="2" t="s">
        <v>4765</v>
      </c>
      <c r="D758" t="s">
        <v>6177</v>
      </c>
      <c r="E758" s="2">
        <v>4</v>
      </c>
      <c r="F758" s="2" t="str">
        <f>_xlfn.XLOOKUP(C758, customers!$A:$A, customers!$B:$B, 0)</f>
        <v>Fernando Sulman</v>
      </c>
      <c r="G758" s="2" t="str">
        <f>IF(_xlfn.XLOOKUP(C758, customers!$A:$A, customers!$C:$C, "")="", "", _xlfn.XLOOKUP(C758, customers!$A:$A, customers!$C:$C, ""))</f>
        <v>fsulmanl0@washington.edu</v>
      </c>
      <c r="H758" s="2" t="str">
        <f>_xlfn.XLOOKUP(C758, customers!$A:$A, customers!$G:$G, 0)</f>
        <v>United States</v>
      </c>
      <c r="I758" t="str">
        <f>INDEX(products!$A:$G, MATCH(ORDERS!$D758, products!$A:$A, 0), MATCH(ORDERS!I$1, products!$A$1:$G$1, 0))</f>
        <v>Rob</v>
      </c>
      <c r="J758" t="str">
        <f>INDEX(products!$A:$G, MATCH(ORDERS!$D758, products!$A:$A, 0), MATCH(ORDERS!J$1, products!$A$1:$G$1, 0))</f>
        <v>D</v>
      </c>
      <c r="K758" s="6">
        <f>INDEX(products!$A:$G, MATCH(ORDERS!$D758, products!$A:$A, 0), MATCH(ORDERS!K$1, products!$A$1:$G$1, 0))</f>
        <v>1</v>
      </c>
      <c r="L758" s="8">
        <f>INDEX(products!$A:$G, MATCH(ORDERS!$D758, products!$A:$A, 0), MATCH(ORDERS!L$1, products!$A$1:$G$1, 0))</f>
        <v>8.9499999999999993</v>
      </c>
      <c r="M758" s="8">
        <f t="shared" si="11"/>
        <v>35.799999999999997</v>
      </c>
      <c r="N758" t="str" cm="1">
        <f t="array" ref="N758">_xlfn.IFS(I758="Rob", "Robusta", I758="Exc", "Excelsa", I758="Ara", "Arabica", I758="Lib", "Liberica")</f>
        <v>Robusta</v>
      </c>
      <c r="O758" t="str" cm="1">
        <f t="array" ref="O758">_xlfn.IFS(J758="M", "Medium", J758="L", "Light", J758="D", "Dark")</f>
        <v>Dark</v>
      </c>
    </row>
    <row r="759" spans="1:15" x14ac:dyDescent="0.3">
      <c r="A759" s="2" t="s">
        <v>4770</v>
      </c>
      <c r="B759" s="5">
        <v>43977</v>
      </c>
      <c r="C759" s="2" t="s">
        <v>4771</v>
      </c>
      <c r="D759" t="s">
        <v>6158</v>
      </c>
      <c r="E759" s="2">
        <v>3</v>
      </c>
      <c r="F759" s="2" t="str">
        <f>_xlfn.XLOOKUP(C759, customers!$A:$A, customers!$B:$B, 0)</f>
        <v>Dorotea Hollyman</v>
      </c>
      <c r="G759" s="2" t="str">
        <f>IF(_xlfn.XLOOKUP(C759, customers!$A:$A, customers!$C:$C, "")="", "", _xlfn.XLOOKUP(C759, customers!$A:$A, customers!$C:$C, ""))</f>
        <v>dhollymanl1@ibm.com</v>
      </c>
      <c r="H759" s="2" t="str">
        <f>_xlfn.XLOOKUP(C759, customers!$A:$A, customers!$G:$G, 0)</f>
        <v>United States</v>
      </c>
      <c r="I759" t="str">
        <f>INDEX(products!$A:$G, MATCH(ORDERS!$D759, products!$A:$A, 0), MATCH(ORDERS!I$1, products!$A$1:$G$1, 0))</f>
        <v>Ara</v>
      </c>
      <c r="J759" t="str">
        <f>INDEX(products!$A:$G, MATCH(ORDERS!$D759, products!$A:$A, 0), MATCH(ORDERS!J$1, products!$A$1:$G$1, 0))</f>
        <v>D</v>
      </c>
      <c r="K759" s="6">
        <f>INDEX(products!$A:$G, MATCH(ORDERS!$D759, products!$A:$A, 0), MATCH(ORDERS!K$1, products!$A$1:$G$1, 0))</f>
        <v>0.5</v>
      </c>
      <c r="L759" s="8">
        <f>INDEX(products!$A:$G, MATCH(ORDERS!$D759, products!$A:$A, 0), MATCH(ORDERS!L$1, products!$A$1:$G$1, 0))</f>
        <v>5.97</v>
      </c>
      <c r="M759" s="8">
        <f t="shared" si="11"/>
        <v>17.91</v>
      </c>
      <c r="N759" t="str" cm="1">
        <f t="array" ref="N759">_xlfn.IFS(I759="Rob", "Robusta", I759="Exc", "Excelsa", I759="Ara", "Arabica", I759="Lib", "Liberica")</f>
        <v>Arabica</v>
      </c>
      <c r="O759" t="str" cm="1">
        <f t="array" ref="O759">_xlfn.IFS(J759="M", "Medium", J759="L", "Light", J759="D", "Dark")</f>
        <v>Dark</v>
      </c>
    </row>
    <row r="760" spans="1:15" x14ac:dyDescent="0.3">
      <c r="A760" s="2" t="s">
        <v>4776</v>
      </c>
      <c r="B760" s="5">
        <v>43672</v>
      </c>
      <c r="C760" s="2" t="s">
        <v>4777</v>
      </c>
      <c r="D760" t="s">
        <v>6177</v>
      </c>
      <c r="E760" s="2">
        <v>1</v>
      </c>
      <c r="F760" s="2" t="str">
        <f>_xlfn.XLOOKUP(C760, customers!$A:$A, customers!$B:$B, 0)</f>
        <v>Lorelei Nardoni</v>
      </c>
      <c r="G760" s="2" t="str">
        <f>IF(_xlfn.XLOOKUP(C760, customers!$A:$A, customers!$C:$C, "")="", "", _xlfn.XLOOKUP(C760, customers!$A:$A, customers!$C:$C, ""))</f>
        <v>lnardonil2@hao123.com</v>
      </c>
      <c r="H760" s="2" t="str">
        <f>_xlfn.XLOOKUP(C760, customers!$A:$A, customers!$G:$G, 0)</f>
        <v>United States</v>
      </c>
      <c r="I760" t="str">
        <f>INDEX(products!$A:$G, MATCH(ORDERS!$D760, products!$A:$A, 0), MATCH(ORDERS!I$1, products!$A$1:$G$1, 0))</f>
        <v>Rob</v>
      </c>
      <c r="J760" t="str">
        <f>INDEX(products!$A:$G, MATCH(ORDERS!$D760, products!$A:$A, 0), MATCH(ORDERS!J$1, products!$A$1:$G$1, 0))</f>
        <v>D</v>
      </c>
      <c r="K760" s="6">
        <f>INDEX(products!$A:$G, MATCH(ORDERS!$D760, products!$A:$A, 0), MATCH(ORDERS!K$1, products!$A$1:$G$1, 0))</f>
        <v>1</v>
      </c>
      <c r="L760" s="8">
        <f>INDEX(products!$A:$G, MATCH(ORDERS!$D760, products!$A:$A, 0), MATCH(ORDERS!L$1, products!$A$1:$G$1, 0))</f>
        <v>8.9499999999999993</v>
      </c>
      <c r="M760" s="8">
        <f t="shared" si="11"/>
        <v>8.9499999999999993</v>
      </c>
      <c r="N760" t="str" cm="1">
        <f t="array" ref="N760">_xlfn.IFS(I760="Rob", "Robusta", I760="Exc", "Excelsa", I760="Ara", "Arabica", I760="Lib", "Liberica")</f>
        <v>Robusta</v>
      </c>
      <c r="O760" t="str" cm="1">
        <f t="array" ref="O760">_xlfn.IFS(J760="M", "Medium", J760="L", "Light", J760="D", "Dark")</f>
        <v>Dark</v>
      </c>
    </row>
    <row r="761" spans="1:15" x14ac:dyDescent="0.3">
      <c r="A761" s="2" t="s">
        <v>4781</v>
      </c>
      <c r="B761" s="5">
        <v>44126</v>
      </c>
      <c r="C761" s="2" t="s">
        <v>4782</v>
      </c>
      <c r="D761" t="s">
        <v>6165</v>
      </c>
      <c r="E761" s="2">
        <v>1</v>
      </c>
      <c r="F761" s="2" t="str">
        <f>_xlfn.XLOOKUP(C761, customers!$A:$A, customers!$B:$B, 0)</f>
        <v>Dallas Yarham</v>
      </c>
      <c r="G761" s="2" t="str">
        <f>IF(_xlfn.XLOOKUP(C761, customers!$A:$A, customers!$C:$C, "")="", "", _xlfn.XLOOKUP(C761, customers!$A:$A, customers!$C:$C, ""))</f>
        <v>dyarhaml3@moonfruit.com</v>
      </c>
      <c r="H761" s="2" t="str">
        <f>_xlfn.XLOOKUP(C761, customers!$A:$A, customers!$G:$G, 0)</f>
        <v>United States</v>
      </c>
      <c r="I761" t="str">
        <f>INDEX(products!$A:$G, MATCH(ORDERS!$D761, products!$A:$A, 0), MATCH(ORDERS!I$1, products!$A$1:$G$1, 0))</f>
        <v>Lib</v>
      </c>
      <c r="J761" t="str">
        <f>INDEX(products!$A:$G, MATCH(ORDERS!$D761, products!$A:$A, 0), MATCH(ORDERS!J$1, products!$A$1:$G$1, 0))</f>
        <v>D</v>
      </c>
      <c r="K761" s="6">
        <f>INDEX(products!$A:$G, MATCH(ORDERS!$D761, products!$A:$A, 0), MATCH(ORDERS!K$1, products!$A$1:$G$1, 0))</f>
        <v>2.5</v>
      </c>
      <c r="L761" s="8">
        <f>INDEX(products!$A:$G, MATCH(ORDERS!$D761, products!$A:$A, 0), MATCH(ORDERS!L$1, products!$A$1:$G$1, 0))</f>
        <v>29.784999999999997</v>
      </c>
      <c r="M761" s="8">
        <f t="shared" si="11"/>
        <v>29.784999999999997</v>
      </c>
      <c r="N761" t="str" cm="1">
        <f t="array" ref="N761">_xlfn.IFS(I761="Rob", "Robusta", I761="Exc", "Excelsa", I761="Ara", "Arabica", I761="Lib", "Liberica")</f>
        <v>Liberica</v>
      </c>
      <c r="O761" t="str" cm="1">
        <f t="array" ref="O761">_xlfn.IFS(J761="M", "Medium", J761="L", "Light", J761="D", "Dark")</f>
        <v>Dark</v>
      </c>
    </row>
    <row r="762" spans="1:15" x14ac:dyDescent="0.3">
      <c r="A762" s="2" t="s">
        <v>4787</v>
      </c>
      <c r="B762" s="5">
        <v>44189</v>
      </c>
      <c r="C762" s="2" t="s">
        <v>4788</v>
      </c>
      <c r="D762" t="s">
        <v>6176</v>
      </c>
      <c r="E762" s="2">
        <v>5</v>
      </c>
      <c r="F762" s="2" t="str">
        <f>_xlfn.XLOOKUP(C762, customers!$A:$A, customers!$B:$B, 0)</f>
        <v>Arlana Ferrea</v>
      </c>
      <c r="G762" s="2" t="str">
        <f>IF(_xlfn.XLOOKUP(C762, customers!$A:$A, customers!$C:$C, "")="", "", _xlfn.XLOOKUP(C762, customers!$A:$A, customers!$C:$C, ""))</f>
        <v>aferreal4@wikia.com</v>
      </c>
      <c r="H762" s="2" t="str">
        <f>_xlfn.XLOOKUP(C762, customers!$A:$A, customers!$G:$G, 0)</f>
        <v>United States</v>
      </c>
      <c r="I762" t="str">
        <f>INDEX(products!$A:$G, MATCH(ORDERS!$D762, products!$A:$A, 0), MATCH(ORDERS!I$1, products!$A$1:$G$1, 0))</f>
        <v>Exc</v>
      </c>
      <c r="J762" t="str">
        <f>INDEX(products!$A:$G, MATCH(ORDERS!$D762, products!$A:$A, 0), MATCH(ORDERS!J$1, products!$A$1:$G$1, 0))</f>
        <v>L</v>
      </c>
      <c r="K762" s="6">
        <f>INDEX(products!$A:$G, MATCH(ORDERS!$D762, products!$A:$A, 0), MATCH(ORDERS!K$1, products!$A$1:$G$1, 0))</f>
        <v>0.5</v>
      </c>
      <c r="L762" s="8">
        <f>INDEX(products!$A:$G, MATCH(ORDERS!$D762, products!$A:$A, 0), MATCH(ORDERS!L$1, products!$A$1:$G$1, 0))</f>
        <v>8.91</v>
      </c>
      <c r="M762" s="8">
        <f t="shared" si="11"/>
        <v>44.55</v>
      </c>
      <c r="N762" t="str" cm="1">
        <f t="array" ref="N762">_xlfn.IFS(I762="Rob", "Robusta", I762="Exc", "Excelsa", I762="Ara", "Arabica", I762="Lib", "Liberica")</f>
        <v>Excelsa</v>
      </c>
      <c r="O762" t="str" cm="1">
        <f t="array" ref="O762">_xlfn.IFS(J762="M", "Medium", J762="L", "Light", J762="D", "Dark")</f>
        <v>Light</v>
      </c>
    </row>
    <row r="763" spans="1:15" x14ac:dyDescent="0.3">
      <c r="A763" s="2" t="s">
        <v>4792</v>
      </c>
      <c r="B763" s="5">
        <v>43714</v>
      </c>
      <c r="C763" s="2" t="s">
        <v>4793</v>
      </c>
      <c r="D763" t="s">
        <v>6171</v>
      </c>
      <c r="E763" s="2">
        <v>6</v>
      </c>
      <c r="F763" s="2" t="str">
        <f>_xlfn.XLOOKUP(C763, customers!$A:$A, customers!$B:$B, 0)</f>
        <v>Chuck Kendrick</v>
      </c>
      <c r="G763" s="2" t="str">
        <f>IF(_xlfn.XLOOKUP(C763, customers!$A:$A, customers!$C:$C, "")="", "", _xlfn.XLOOKUP(C763, customers!$A:$A, customers!$C:$C, ""))</f>
        <v>ckendrickl5@webnode.com</v>
      </c>
      <c r="H763" s="2" t="str">
        <f>_xlfn.XLOOKUP(C763, customers!$A:$A, customers!$G:$G, 0)</f>
        <v>United States</v>
      </c>
      <c r="I763" t="str">
        <f>INDEX(products!$A:$G, MATCH(ORDERS!$D763, products!$A:$A, 0), MATCH(ORDERS!I$1, products!$A$1:$G$1, 0))</f>
        <v>Exc</v>
      </c>
      <c r="J763" t="str">
        <f>INDEX(products!$A:$G, MATCH(ORDERS!$D763, products!$A:$A, 0), MATCH(ORDERS!J$1, products!$A$1:$G$1, 0))</f>
        <v>L</v>
      </c>
      <c r="K763" s="6">
        <f>INDEX(products!$A:$G, MATCH(ORDERS!$D763, products!$A:$A, 0), MATCH(ORDERS!K$1, products!$A$1:$G$1, 0))</f>
        <v>1</v>
      </c>
      <c r="L763" s="8">
        <f>INDEX(products!$A:$G, MATCH(ORDERS!$D763, products!$A:$A, 0), MATCH(ORDERS!L$1, products!$A$1:$G$1, 0))</f>
        <v>14.85</v>
      </c>
      <c r="M763" s="8">
        <f t="shared" si="11"/>
        <v>89.1</v>
      </c>
      <c r="N763" t="str" cm="1">
        <f t="array" ref="N763">_xlfn.IFS(I763="Rob", "Robusta", I763="Exc", "Excelsa", I763="Ara", "Arabica", I763="Lib", "Liberica")</f>
        <v>Excelsa</v>
      </c>
      <c r="O763" t="str" cm="1">
        <f t="array" ref="O763">_xlfn.IFS(J763="M", "Medium", J763="L", "Light", J763="D", "Dark")</f>
        <v>Light</v>
      </c>
    </row>
    <row r="764" spans="1:15" x14ac:dyDescent="0.3">
      <c r="A764" s="2" t="s">
        <v>4797</v>
      </c>
      <c r="B764" s="5">
        <v>43563</v>
      </c>
      <c r="C764" s="2" t="s">
        <v>4798</v>
      </c>
      <c r="D764" t="s">
        <v>6160</v>
      </c>
      <c r="E764" s="2">
        <v>5</v>
      </c>
      <c r="F764" s="2" t="str">
        <f>_xlfn.XLOOKUP(C764, customers!$A:$A, customers!$B:$B, 0)</f>
        <v>Sharona Danilchik</v>
      </c>
      <c r="G764" s="2" t="str">
        <f>IF(_xlfn.XLOOKUP(C764, customers!$A:$A, customers!$C:$C, "")="", "", _xlfn.XLOOKUP(C764, customers!$A:$A, customers!$C:$C, ""))</f>
        <v>sdanilchikl6@mit.edu</v>
      </c>
      <c r="H764" s="2" t="str">
        <f>_xlfn.XLOOKUP(C764, customers!$A:$A, customers!$G:$G, 0)</f>
        <v>United Kingdom</v>
      </c>
      <c r="I764" t="str">
        <f>INDEX(products!$A:$G, MATCH(ORDERS!$D764, products!$A:$A, 0), MATCH(ORDERS!I$1, products!$A$1:$G$1, 0))</f>
        <v>Lib</v>
      </c>
      <c r="J764" t="str">
        <f>INDEX(products!$A:$G, MATCH(ORDERS!$D764, products!$A:$A, 0), MATCH(ORDERS!J$1, products!$A$1:$G$1, 0))</f>
        <v>M</v>
      </c>
      <c r="K764" s="6">
        <f>INDEX(products!$A:$G, MATCH(ORDERS!$D764, products!$A:$A, 0), MATCH(ORDERS!K$1, products!$A$1:$G$1, 0))</f>
        <v>0.5</v>
      </c>
      <c r="L764" s="8">
        <f>INDEX(products!$A:$G, MATCH(ORDERS!$D764, products!$A:$A, 0), MATCH(ORDERS!L$1, products!$A$1:$G$1, 0))</f>
        <v>8.73</v>
      </c>
      <c r="M764" s="8">
        <f t="shared" si="11"/>
        <v>43.650000000000006</v>
      </c>
      <c r="N764" t="str" cm="1">
        <f t="array" ref="N764">_xlfn.IFS(I764="Rob", "Robusta", I764="Exc", "Excelsa", I764="Ara", "Arabica", I764="Lib", "Liberica")</f>
        <v>Liberica</v>
      </c>
      <c r="O764" t="str" cm="1">
        <f t="array" ref="O764">_xlfn.IFS(J764="M", "Medium", J764="L", "Light", J764="D", "Dark")</f>
        <v>Medium</v>
      </c>
    </row>
    <row r="765" spans="1:15" x14ac:dyDescent="0.3">
      <c r="A765" s="2" t="s">
        <v>4803</v>
      </c>
      <c r="B765" s="5">
        <v>44587</v>
      </c>
      <c r="C765" s="2" t="s">
        <v>4804</v>
      </c>
      <c r="D765" t="s">
        <v>6180</v>
      </c>
      <c r="E765" s="2">
        <v>3</v>
      </c>
      <c r="F765" s="2" t="str">
        <f>_xlfn.XLOOKUP(C765, customers!$A:$A, customers!$B:$B, 0)</f>
        <v>Sarajane Potter</v>
      </c>
      <c r="G765" s="2" t="str">
        <f>IF(_xlfn.XLOOKUP(C765, customers!$A:$A, customers!$C:$C, "")="", "", _xlfn.XLOOKUP(C765, customers!$A:$A, customers!$C:$C, ""))</f>
        <v/>
      </c>
      <c r="H765" s="2" t="str">
        <f>_xlfn.XLOOKUP(C765, customers!$A:$A, customers!$G:$G, 0)</f>
        <v>United States</v>
      </c>
      <c r="I765" t="str">
        <f>INDEX(products!$A:$G, MATCH(ORDERS!$D765, products!$A:$A, 0), MATCH(ORDERS!I$1, products!$A$1:$G$1, 0))</f>
        <v>Ara</v>
      </c>
      <c r="J765" t="str">
        <f>INDEX(products!$A:$G, MATCH(ORDERS!$D765, products!$A:$A, 0), MATCH(ORDERS!J$1, products!$A$1:$G$1, 0))</f>
        <v>L</v>
      </c>
      <c r="K765" s="6">
        <f>INDEX(products!$A:$G, MATCH(ORDERS!$D765, products!$A:$A, 0), MATCH(ORDERS!K$1, products!$A$1:$G$1, 0))</f>
        <v>0.5</v>
      </c>
      <c r="L765" s="8">
        <f>INDEX(products!$A:$G, MATCH(ORDERS!$D765, products!$A:$A, 0), MATCH(ORDERS!L$1, products!$A$1:$G$1, 0))</f>
        <v>7.77</v>
      </c>
      <c r="M765" s="8">
        <f t="shared" si="11"/>
        <v>23.31</v>
      </c>
      <c r="N765" t="str" cm="1">
        <f t="array" ref="N765">_xlfn.IFS(I765="Rob", "Robusta", I765="Exc", "Excelsa", I765="Ara", "Arabica", I765="Lib", "Liberica")</f>
        <v>Arabica</v>
      </c>
      <c r="O765" t="str" cm="1">
        <f t="array" ref="O765">_xlfn.IFS(J765="M", "Medium", J765="L", "Light", J765="D", "Dark")</f>
        <v>Light</v>
      </c>
    </row>
    <row r="766" spans="1:15" x14ac:dyDescent="0.3">
      <c r="A766" s="2" t="s">
        <v>4808</v>
      </c>
      <c r="B766" s="5">
        <v>43797</v>
      </c>
      <c r="C766" s="2" t="s">
        <v>4809</v>
      </c>
      <c r="D766" t="s">
        <v>6182</v>
      </c>
      <c r="E766" s="2">
        <v>6</v>
      </c>
      <c r="F766" s="2" t="str">
        <f>_xlfn.XLOOKUP(C766, customers!$A:$A, customers!$B:$B, 0)</f>
        <v>Bobby Folomkin</v>
      </c>
      <c r="G766" s="2" t="str">
        <f>IF(_xlfn.XLOOKUP(C766, customers!$A:$A, customers!$C:$C, "")="", "", _xlfn.XLOOKUP(C766, customers!$A:$A, customers!$C:$C, ""))</f>
        <v>bfolomkinl8@yolasite.com</v>
      </c>
      <c r="H766" s="2" t="str">
        <f>_xlfn.XLOOKUP(C766, customers!$A:$A, customers!$G:$G, 0)</f>
        <v>United States</v>
      </c>
      <c r="I766" t="str">
        <f>INDEX(products!$A:$G, MATCH(ORDERS!$D766, products!$A:$A, 0), MATCH(ORDERS!I$1, products!$A$1:$G$1, 0))</f>
        <v>Ara</v>
      </c>
      <c r="J766" t="str">
        <f>INDEX(products!$A:$G, MATCH(ORDERS!$D766, products!$A:$A, 0), MATCH(ORDERS!J$1, products!$A$1:$G$1, 0))</f>
        <v>L</v>
      </c>
      <c r="K766" s="6">
        <f>INDEX(products!$A:$G, MATCH(ORDERS!$D766, products!$A:$A, 0), MATCH(ORDERS!K$1, products!$A$1:$G$1, 0))</f>
        <v>2.5</v>
      </c>
      <c r="L766" s="8">
        <f>INDEX(products!$A:$G, MATCH(ORDERS!$D766, products!$A:$A, 0), MATCH(ORDERS!L$1, products!$A$1:$G$1, 0))</f>
        <v>29.784999999999997</v>
      </c>
      <c r="M766" s="8">
        <f t="shared" si="11"/>
        <v>178.70999999999998</v>
      </c>
      <c r="N766" t="str" cm="1">
        <f t="array" ref="N766">_xlfn.IFS(I766="Rob", "Robusta", I766="Exc", "Excelsa", I766="Ara", "Arabica", I766="Lib", "Liberica")</f>
        <v>Arabica</v>
      </c>
      <c r="O766" t="str" cm="1">
        <f t="array" ref="O766">_xlfn.IFS(J766="M", "Medium", J766="L", "Light", J766="D", "Dark")</f>
        <v>Light</v>
      </c>
    </row>
    <row r="767" spans="1:15" x14ac:dyDescent="0.3">
      <c r="A767" s="2" t="s">
        <v>4814</v>
      </c>
      <c r="B767" s="5">
        <v>43667</v>
      </c>
      <c r="C767" s="2" t="s">
        <v>4815</v>
      </c>
      <c r="D767" t="s">
        <v>6138</v>
      </c>
      <c r="E767" s="2">
        <v>6</v>
      </c>
      <c r="F767" s="2" t="str">
        <f>_xlfn.XLOOKUP(C767, customers!$A:$A, customers!$B:$B, 0)</f>
        <v>Rafferty Pursglove</v>
      </c>
      <c r="G767" s="2" t="str">
        <f>IF(_xlfn.XLOOKUP(C767, customers!$A:$A, customers!$C:$C, "")="", "", _xlfn.XLOOKUP(C767, customers!$A:$A, customers!$C:$C, ""))</f>
        <v>rpursglovel9@biblegateway.com</v>
      </c>
      <c r="H767" s="2" t="str">
        <f>_xlfn.XLOOKUP(C767, customers!$A:$A, customers!$G:$G, 0)</f>
        <v>United States</v>
      </c>
      <c r="I767" t="str">
        <f>INDEX(products!$A:$G, MATCH(ORDERS!$D767, products!$A:$A, 0), MATCH(ORDERS!I$1, products!$A$1:$G$1, 0))</f>
        <v>Rob</v>
      </c>
      <c r="J767" t="str">
        <f>INDEX(products!$A:$G, MATCH(ORDERS!$D767, products!$A:$A, 0), MATCH(ORDERS!J$1, products!$A$1:$G$1, 0))</f>
        <v>M</v>
      </c>
      <c r="K767" s="6">
        <f>INDEX(products!$A:$G, MATCH(ORDERS!$D767, products!$A:$A, 0), MATCH(ORDERS!K$1, products!$A$1:$G$1, 0))</f>
        <v>1</v>
      </c>
      <c r="L767" s="8">
        <f>INDEX(products!$A:$G, MATCH(ORDERS!$D767, products!$A:$A, 0), MATCH(ORDERS!L$1, products!$A$1:$G$1, 0))</f>
        <v>9.9499999999999993</v>
      </c>
      <c r="M767" s="8">
        <f t="shared" si="11"/>
        <v>59.699999999999996</v>
      </c>
      <c r="N767" t="str" cm="1">
        <f t="array" ref="N767">_xlfn.IFS(I767="Rob", "Robusta", I767="Exc", "Excelsa", I767="Ara", "Arabica", I767="Lib", "Liberica")</f>
        <v>Robusta</v>
      </c>
      <c r="O767" t="str" cm="1">
        <f t="array" ref="O767">_xlfn.IFS(J767="M", "Medium", J767="L", "Light", J767="D", "Dark")</f>
        <v>Medium</v>
      </c>
    </row>
    <row r="768" spans="1:15" x14ac:dyDescent="0.3">
      <c r="A768" s="2" t="s">
        <v>4814</v>
      </c>
      <c r="B768" s="5">
        <v>43667</v>
      </c>
      <c r="C768" s="2" t="s">
        <v>4815</v>
      </c>
      <c r="D768" t="s">
        <v>6180</v>
      </c>
      <c r="E768" s="2">
        <v>2</v>
      </c>
      <c r="F768" s="2" t="str">
        <f>_xlfn.XLOOKUP(C768, customers!$A:$A, customers!$B:$B, 0)</f>
        <v>Rafferty Pursglove</v>
      </c>
      <c r="G768" s="2" t="str">
        <f>IF(_xlfn.XLOOKUP(C768, customers!$A:$A, customers!$C:$C, "")="", "", _xlfn.XLOOKUP(C768, customers!$A:$A, customers!$C:$C, ""))</f>
        <v>rpursglovel9@biblegateway.com</v>
      </c>
      <c r="H768" s="2" t="str">
        <f>_xlfn.XLOOKUP(C768, customers!$A:$A, customers!$G:$G, 0)</f>
        <v>United States</v>
      </c>
      <c r="I768" t="str">
        <f>INDEX(products!$A:$G, MATCH(ORDERS!$D768, products!$A:$A, 0), MATCH(ORDERS!I$1, products!$A$1:$G$1, 0))</f>
        <v>Ara</v>
      </c>
      <c r="J768" t="str">
        <f>INDEX(products!$A:$G, MATCH(ORDERS!$D768, products!$A:$A, 0), MATCH(ORDERS!J$1, products!$A$1:$G$1, 0))</f>
        <v>L</v>
      </c>
      <c r="K768" s="6">
        <f>INDEX(products!$A:$G, MATCH(ORDERS!$D768, products!$A:$A, 0), MATCH(ORDERS!K$1, products!$A$1:$G$1, 0))</f>
        <v>0.5</v>
      </c>
      <c r="L768" s="8">
        <f>INDEX(products!$A:$G, MATCH(ORDERS!$D768, products!$A:$A, 0), MATCH(ORDERS!L$1, products!$A$1:$G$1, 0))</f>
        <v>7.77</v>
      </c>
      <c r="M768" s="8">
        <f t="shared" si="11"/>
        <v>15.54</v>
      </c>
      <c r="N768" t="str" cm="1">
        <f t="array" ref="N768">_xlfn.IFS(I768="Rob", "Robusta", I768="Exc", "Excelsa", I768="Ara", "Arabica", I768="Lib", "Liberica")</f>
        <v>Arabica</v>
      </c>
      <c r="O768" t="str" cm="1">
        <f t="array" ref="O768">_xlfn.IFS(J768="M", "Medium", J768="L", "Light", J768="D", "Dark")</f>
        <v>Light</v>
      </c>
    </row>
    <row r="769" spans="1:15" x14ac:dyDescent="0.3">
      <c r="A769" s="2" t="s">
        <v>4825</v>
      </c>
      <c r="B769" s="5">
        <v>44267</v>
      </c>
      <c r="C769" s="2" t="s">
        <v>4759</v>
      </c>
      <c r="D769" t="s">
        <v>6182</v>
      </c>
      <c r="E769" s="2">
        <v>3</v>
      </c>
      <c r="F769" s="2" t="str">
        <f>_xlfn.XLOOKUP(C769, customers!$A:$A, customers!$B:$B, 0)</f>
        <v>Foster Constance</v>
      </c>
      <c r="G769" s="2" t="str">
        <f>IF(_xlfn.XLOOKUP(C769, customers!$A:$A, customers!$C:$C, "")="", "", _xlfn.XLOOKUP(C769, customers!$A:$A, customers!$C:$C, ""))</f>
        <v>fconstancekz@ifeng.com</v>
      </c>
      <c r="H769" s="2" t="str">
        <f>_xlfn.XLOOKUP(C769, customers!$A:$A, customers!$G:$G, 0)</f>
        <v>United States</v>
      </c>
      <c r="I769" t="str">
        <f>INDEX(products!$A:$G, MATCH(ORDERS!$D769, products!$A:$A, 0), MATCH(ORDERS!I$1, products!$A$1:$G$1, 0))</f>
        <v>Ara</v>
      </c>
      <c r="J769" t="str">
        <f>INDEX(products!$A:$G, MATCH(ORDERS!$D769, products!$A:$A, 0), MATCH(ORDERS!J$1, products!$A$1:$G$1, 0))</f>
        <v>L</v>
      </c>
      <c r="K769" s="6">
        <f>INDEX(products!$A:$G, MATCH(ORDERS!$D769, products!$A:$A, 0), MATCH(ORDERS!K$1, products!$A$1:$G$1, 0))</f>
        <v>2.5</v>
      </c>
      <c r="L769" s="8">
        <f>INDEX(products!$A:$G, MATCH(ORDERS!$D769, products!$A:$A, 0), MATCH(ORDERS!L$1, products!$A$1:$G$1, 0))</f>
        <v>29.784999999999997</v>
      </c>
      <c r="M769" s="8">
        <f t="shared" si="11"/>
        <v>89.35499999999999</v>
      </c>
      <c r="N769" t="str" cm="1">
        <f t="array" ref="N769">_xlfn.IFS(I769="Rob", "Robusta", I769="Exc", "Excelsa", I769="Ara", "Arabica", I769="Lib", "Liberica")</f>
        <v>Arabica</v>
      </c>
      <c r="O769" t="str" cm="1">
        <f t="array" ref="O769">_xlfn.IFS(J769="M", "Medium", J769="L", "Light", J769="D", "Dark")</f>
        <v>Light</v>
      </c>
    </row>
    <row r="770" spans="1:15" x14ac:dyDescent="0.3">
      <c r="A770" s="2" t="s">
        <v>4831</v>
      </c>
      <c r="B770" s="5">
        <v>44562</v>
      </c>
      <c r="C770" s="2" t="s">
        <v>4759</v>
      </c>
      <c r="D770" t="s">
        <v>6179</v>
      </c>
      <c r="E770" s="2">
        <v>2</v>
      </c>
      <c r="F770" s="2" t="str">
        <f>_xlfn.XLOOKUP(C770, customers!$A:$A, customers!$B:$B, 0)</f>
        <v>Foster Constance</v>
      </c>
      <c r="G770" s="2" t="str">
        <f>IF(_xlfn.XLOOKUP(C770, customers!$A:$A, customers!$C:$C, "")="", "", _xlfn.XLOOKUP(C770, customers!$A:$A, customers!$C:$C, ""))</f>
        <v>fconstancekz@ifeng.com</v>
      </c>
      <c r="H770" s="2" t="str">
        <f>_xlfn.XLOOKUP(C770, customers!$A:$A, customers!$G:$G, 0)</f>
        <v>United States</v>
      </c>
      <c r="I770" t="str">
        <f>INDEX(products!$A:$G, MATCH(ORDERS!$D770, products!$A:$A, 0), MATCH(ORDERS!I$1, products!$A$1:$G$1, 0))</f>
        <v>Rob</v>
      </c>
      <c r="J770" t="str">
        <f>INDEX(products!$A:$G, MATCH(ORDERS!$D770, products!$A:$A, 0), MATCH(ORDERS!J$1, products!$A$1:$G$1, 0))</f>
        <v>L</v>
      </c>
      <c r="K770" s="6">
        <f>INDEX(products!$A:$G, MATCH(ORDERS!$D770, products!$A:$A, 0), MATCH(ORDERS!K$1, products!$A$1:$G$1, 0))</f>
        <v>1</v>
      </c>
      <c r="L770" s="8">
        <f>INDEX(products!$A:$G, MATCH(ORDERS!$D770, products!$A:$A, 0), MATCH(ORDERS!L$1, products!$A$1:$G$1, 0))</f>
        <v>11.95</v>
      </c>
      <c r="M770" s="8">
        <f t="shared" si="11"/>
        <v>23.9</v>
      </c>
      <c r="N770" t="str" cm="1">
        <f t="array" ref="N770">_xlfn.IFS(I770="Rob", "Robusta", I770="Exc", "Excelsa", I770="Ara", "Arabica", I770="Lib", "Liberica")</f>
        <v>Robusta</v>
      </c>
      <c r="O770" t="str" cm="1">
        <f t="array" ref="O770">_xlfn.IFS(J770="M", "Medium", J770="L", "Light", J770="D", "Dark")</f>
        <v>Light</v>
      </c>
    </row>
    <row r="771" spans="1:15" x14ac:dyDescent="0.3">
      <c r="A771" s="2" t="s">
        <v>4836</v>
      </c>
      <c r="B771" s="5">
        <v>43912</v>
      </c>
      <c r="C771" s="2" t="s">
        <v>4837</v>
      </c>
      <c r="D771" t="s">
        <v>6151</v>
      </c>
      <c r="E771" s="2">
        <v>6</v>
      </c>
      <c r="F771" s="2" t="str">
        <f>_xlfn.XLOOKUP(C771, customers!$A:$A, customers!$B:$B, 0)</f>
        <v>Dalia Eburah</v>
      </c>
      <c r="G771" s="2" t="str">
        <f>IF(_xlfn.XLOOKUP(C771, customers!$A:$A, customers!$C:$C, "")="", "", _xlfn.XLOOKUP(C771, customers!$A:$A, customers!$C:$C, ""))</f>
        <v>deburahld@google.co.jp</v>
      </c>
      <c r="H771" s="2" t="str">
        <f>_xlfn.XLOOKUP(C771, customers!$A:$A, customers!$G:$G, 0)</f>
        <v>United Kingdom</v>
      </c>
      <c r="I771" t="str">
        <f>INDEX(products!$A:$G, MATCH(ORDERS!$D771, products!$A:$A, 0), MATCH(ORDERS!I$1, products!$A$1:$G$1, 0))</f>
        <v>Rob</v>
      </c>
      <c r="J771" t="str">
        <f>INDEX(products!$A:$G, MATCH(ORDERS!$D771, products!$A:$A, 0), MATCH(ORDERS!J$1, products!$A$1:$G$1, 0))</f>
        <v>M</v>
      </c>
      <c r="K771" s="6">
        <f>INDEX(products!$A:$G, MATCH(ORDERS!$D771, products!$A:$A, 0), MATCH(ORDERS!K$1, products!$A$1:$G$1, 0))</f>
        <v>2.5</v>
      </c>
      <c r="L771" s="8">
        <f>INDEX(products!$A:$G, MATCH(ORDERS!$D771, products!$A:$A, 0), MATCH(ORDERS!L$1, products!$A$1:$G$1, 0))</f>
        <v>22.884999999999998</v>
      </c>
      <c r="M771" s="8">
        <f t="shared" ref="M771:M834" si="12">L771*E771</f>
        <v>137.31</v>
      </c>
      <c r="N771" t="str" cm="1">
        <f t="array" ref="N771">_xlfn.IFS(I771="Rob", "Robusta", I771="Exc", "Excelsa", I771="Ara", "Arabica", I771="Lib", "Liberica")</f>
        <v>Robusta</v>
      </c>
      <c r="O771" t="str" cm="1">
        <f t="array" ref="O771">_xlfn.IFS(J771="M", "Medium", J771="L", "Light", J771="D", "Dark")</f>
        <v>Medium</v>
      </c>
    </row>
    <row r="772" spans="1:15" x14ac:dyDescent="0.3">
      <c r="A772" s="2" t="s">
        <v>4842</v>
      </c>
      <c r="B772" s="5">
        <v>44092</v>
      </c>
      <c r="C772" s="2" t="s">
        <v>4843</v>
      </c>
      <c r="D772" t="s">
        <v>6147</v>
      </c>
      <c r="E772" s="2">
        <v>1</v>
      </c>
      <c r="F772" s="2" t="str">
        <f>_xlfn.XLOOKUP(C772, customers!$A:$A, customers!$B:$B, 0)</f>
        <v>Martie Brimilcombe</v>
      </c>
      <c r="G772" s="2" t="str">
        <f>IF(_xlfn.XLOOKUP(C772, customers!$A:$A, customers!$C:$C, "")="", "", _xlfn.XLOOKUP(C772, customers!$A:$A, customers!$C:$C, ""))</f>
        <v>mbrimilcombele@cnn.com</v>
      </c>
      <c r="H772" s="2" t="str">
        <f>_xlfn.XLOOKUP(C772, customers!$A:$A, customers!$G:$G, 0)</f>
        <v>United States</v>
      </c>
      <c r="I772" t="str">
        <f>INDEX(products!$A:$G, MATCH(ORDERS!$D772, products!$A:$A, 0), MATCH(ORDERS!I$1, products!$A$1:$G$1, 0))</f>
        <v>Ara</v>
      </c>
      <c r="J772" t="str">
        <f>INDEX(products!$A:$G, MATCH(ORDERS!$D772, products!$A:$A, 0), MATCH(ORDERS!J$1, products!$A$1:$G$1, 0))</f>
        <v>D</v>
      </c>
      <c r="K772" s="6">
        <f>INDEX(products!$A:$G, MATCH(ORDERS!$D772, products!$A:$A, 0), MATCH(ORDERS!K$1, products!$A$1:$G$1, 0))</f>
        <v>1</v>
      </c>
      <c r="L772" s="8">
        <f>INDEX(products!$A:$G, MATCH(ORDERS!$D772, products!$A:$A, 0), MATCH(ORDERS!L$1, products!$A$1:$G$1, 0))</f>
        <v>9.9499999999999993</v>
      </c>
      <c r="M772" s="8">
        <f t="shared" si="12"/>
        <v>9.9499999999999993</v>
      </c>
      <c r="N772" t="str" cm="1">
        <f t="array" ref="N772">_xlfn.IFS(I772="Rob", "Robusta", I772="Exc", "Excelsa", I772="Ara", "Arabica", I772="Lib", "Liberica")</f>
        <v>Arabica</v>
      </c>
      <c r="O772" t="str" cm="1">
        <f t="array" ref="O772">_xlfn.IFS(J772="M", "Medium", J772="L", "Light", J772="D", "Dark")</f>
        <v>Dark</v>
      </c>
    </row>
    <row r="773" spans="1:15" x14ac:dyDescent="0.3">
      <c r="A773" s="2" t="s">
        <v>4847</v>
      </c>
      <c r="B773" s="5">
        <v>43468</v>
      </c>
      <c r="C773" s="2" t="s">
        <v>4848</v>
      </c>
      <c r="D773" t="s">
        <v>6173</v>
      </c>
      <c r="E773" s="2">
        <v>3</v>
      </c>
      <c r="F773" s="2" t="str">
        <f>_xlfn.XLOOKUP(C773, customers!$A:$A, customers!$B:$B, 0)</f>
        <v>Suzanna Bollam</v>
      </c>
      <c r="G773" s="2" t="str">
        <f>IF(_xlfn.XLOOKUP(C773, customers!$A:$A, customers!$C:$C, "")="", "", _xlfn.XLOOKUP(C773, customers!$A:$A, customers!$C:$C, ""))</f>
        <v>sbollamlf@list-manage.com</v>
      </c>
      <c r="H773" s="2" t="str">
        <f>_xlfn.XLOOKUP(C773, customers!$A:$A, customers!$G:$G, 0)</f>
        <v>United States</v>
      </c>
      <c r="I773" t="str">
        <f>INDEX(products!$A:$G, MATCH(ORDERS!$D773, products!$A:$A, 0), MATCH(ORDERS!I$1, products!$A$1:$G$1, 0))</f>
        <v>Rob</v>
      </c>
      <c r="J773" t="str">
        <f>INDEX(products!$A:$G, MATCH(ORDERS!$D773, products!$A:$A, 0), MATCH(ORDERS!J$1, products!$A$1:$G$1, 0))</f>
        <v>L</v>
      </c>
      <c r="K773" s="6">
        <f>INDEX(products!$A:$G, MATCH(ORDERS!$D773, products!$A:$A, 0), MATCH(ORDERS!K$1, products!$A$1:$G$1, 0))</f>
        <v>0.5</v>
      </c>
      <c r="L773" s="8">
        <f>INDEX(products!$A:$G, MATCH(ORDERS!$D773, products!$A:$A, 0), MATCH(ORDERS!L$1, products!$A$1:$G$1, 0))</f>
        <v>7.169999999999999</v>
      </c>
      <c r="M773" s="8">
        <f t="shared" si="12"/>
        <v>21.509999999999998</v>
      </c>
      <c r="N773" t="str" cm="1">
        <f t="array" ref="N773">_xlfn.IFS(I773="Rob", "Robusta", I773="Exc", "Excelsa", I773="Ara", "Arabica", I773="Lib", "Liberica")</f>
        <v>Robusta</v>
      </c>
      <c r="O773" t="str" cm="1">
        <f t="array" ref="O773">_xlfn.IFS(J773="M", "Medium", J773="L", "Light", J773="D", "Dark")</f>
        <v>Light</v>
      </c>
    </row>
    <row r="774" spans="1:15" x14ac:dyDescent="0.3">
      <c r="A774" s="2" t="s">
        <v>4853</v>
      </c>
      <c r="B774" s="5">
        <v>44468</v>
      </c>
      <c r="C774" s="2" t="s">
        <v>4854</v>
      </c>
      <c r="D774" t="s">
        <v>6141</v>
      </c>
      <c r="E774" s="2">
        <v>6</v>
      </c>
      <c r="F774" s="2" t="str">
        <f>_xlfn.XLOOKUP(C774, customers!$A:$A, customers!$B:$B, 0)</f>
        <v>Mellisa Mebes</v>
      </c>
      <c r="G774" s="2" t="str">
        <f>IF(_xlfn.XLOOKUP(C774, customers!$A:$A, customers!$C:$C, "")="", "", _xlfn.XLOOKUP(C774, customers!$A:$A, customers!$C:$C, ""))</f>
        <v/>
      </c>
      <c r="H774" s="2" t="str">
        <f>_xlfn.XLOOKUP(C774, customers!$A:$A, customers!$G:$G, 0)</f>
        <v>United States</v>
      </c>
      <c r="I774" t="str">
        <f>INDEX(products!$A:$G, MATCH(ORDERS!$D774, products!$A:$A, 0), MATCH(ORDERS!I$1, products!$A$1:$G$1, 0))</f>
        <v>Exc</v>
      </c>
      <c r="J774" t="str">
        <f>INDEX(products!$A:$G, MATCH(ORDERS!$D774, products!$A:$A, 0), MATCH(ORDERS!J$1, products!$A$1:$G$1, 0))</f>
        <v>M</v>
      </c>
      <c r="K774" s="6">
        <f>INDEX(products!$A:$G, MATCH(ORDERS!$D774, products!$A:$A, 0), MATCH(ORDERS!K$1, products!$A$1:$G$1, 0))</f>
        <v>1</v>
      </c>
      <c r="L774" s="8">
        <f>INDEX(products!$A:$G, MATCH(ORDERS!$D774, products!$A:$A, 0), MATCH(ORDERS!L$1, products!$A$1:$G$1, 0))</f>
        <v>13.75</v>
      </c>
      <c r="M774" s="8">
        <f t="shared" si="12"/>
        <v>82.5</v>
      </c>
      <c r="N774" t="str" cm="1">
        <f t="array" ref="N774">_xlfn.IFS(I774="Rob", "Robusta", I774="Exc", "Excelsa", I774="Ara", "Arabica", I774="Lib", "Liberica")</f>
        <v>Excelsa</v>
      </c>
      <c r="O774" t="str" cm="1">
        <f t="array" ref="O774">_xlfn.IFS(J774="M", "Medium", J774="L", "Light", J774="D", "Dark")</f>
        <v>Medium</v>
      </c>
    </row>
    <row r="775" spans="1:15" x14ac:dyDescent="0.3">
      <c r="A775" s="2" t="s">
        <v>4858</v>
      </c>
      <c r="B775" s="5">
        <v>44488</v>
      </c>
      <c r="C775" s="2" t="s">
        <v>4859</v>
      </c>
      <c r="D775" t="s">
        <v>6159</v>
      </c>
      <c r="E775" s="2">
        <v>2</v>
      </c>
      <c r="F775" s="2" t="str">
        <f>_xlfn.XLOOKUP(C775, customers!$A:$A, customers!$B:$B, 0)</f>
        <v>Alva Filipczak</v>
      </c>
      <c r="G775" s="2" t="str">
        <f>IF(_xlfn.XLOOKUP(C775, customers!$A:$A, customers!$C:$C, "")="", "", _xlfn.XLOOKUP(C775, customers!$A:$A, customers!$C:$C, ""))</f>
        <v>afilipczaklh@ning.com</v>
      </c>
      <c r="H775" s="2" t="str">
        <f>_xlfn.XLOOKUP(C775, customers!$A:$A, customers!$G:$G, 0)</f>
        <v>Ireland</v>
      </c>
      <c r="I775" t="str">
        <f>INDEX(products!$A:$G, MATCH(ORDERS!$D775, products!$A:$A, 0), MATCH(ORDERS!I$1, products!$A$1:$G$1, 0))</f>
        <v>Lib</v>
      </c>
      <c r="J775" t="str">
        <f>INDEX(products!$A:$G, MATCH(ORDERS!$D775, products!$A:$A, 0), MATCH(ORDERS!J$1, products!$A$1:$G$1, 0))</f>
        <v>M</v>
      </c>
      <c r="K775" s="6">
        <f>INDEX(products!$A:$G, MATCH(ORDERS!$D775, products!$A:$A, 0), MATCH(ORDERS!K$1, products!$A$1:$G$1, 0))</f>
        <v>0.2</v>
      </c>
      <c r="L775" s="8">
        <f>INDEX(products!$A:$G, MATCH(ORDERS!$D775, products!$A:$A, 0), MATCH(ORDERS!L$1, products!$A$1:$G$1, 0))</f>
        <v>4.3650000000000002</v>
      </c>
      <c r="M775" s="8">
        <f t="shared" si="12"/>
        <v>8.73</v>
      </c>
      <c r="N775" t="str" cm="1">
        <f t="array" ref="N775">_xlfn.IFS(I775="Rob", "Robusta", I775="Exc", "Excelsa", I775="Ara", "Arabica", I775="Lib", "Liberica")</f>
        <v>Liberica</v>
      </c>
      <c r="O775" t="str" cm="1">
        <f t="array" ref="O775">_xlfn.IFS(J775="M", "Medium", J775="L", "Light", J775="D", "Dark")</f>
        <v>Medium</v>
      </c>
    </row>
    <row r="776" spans="1:15" x14ac:dyDescent="0.3">
      <c r="A776" s="2" t="s">
        <v>4864</v>
      </c>
      <c r="B776" s="5">
        <v>44756</v>
      </c>
      <c r="C776" s="2" t="s">
        <v>4865</v>
      </c>
      <c r="D776" t="s">
        <v>6138</v>
      </c>
      <c r="E776" s="2">
        <v>2</v>
      </c>
      <c r="F776" s="2" t="str">
        <f>_xlfn.XLOOKUP(C776, customers!$A:$A, customers!$B:$B, 0)</f>
        <v>Dorette Hinemoor</v>
      </c>
      <c r="G776" s="2" t="str">
        <f>IF(_xlfn.XLOOKUP(C776, customers!$A:$A, customers!$C:$C, "")="", "", _xlfn.XLOOKUP(C776, customers!$A:$A, customers!$C:$C, ""))</f>
        <v/>
      </c>
      <c r="H776" s="2" t="str">
        <f>_xlfn.XLOOKUP(C776, customers!$A:$A, customers!$G:$G, 0)</f>
        <v>United States</v>
      </c>
      <c r="I776" t="str">
        <f>INDEX(products!$A:$G, MATCH(ORDERS!$D776, products!$A:$A, 0), MATCH(ORDERS!I$1, products!$A$1:$G$1, 0))</f>
        <v>Rob</v>
      </c>
      <c r="J776" t="str">
        <f>INDEX(products!$A:$G, MATCH(ORDERS!$D776, products!$A:$A, 0), MATCH(ORDERS!J$1, products!$A$1:$G$1, 0))</f>
        <v>M</v>
      </c>
      <c r="K776" s="6">
        <f>INDEX(products!$A:$G, MATCH(ORDERS!$D776, products!$A:$A, 0), MATCH(ORDERS!K$1, products!$A$1:$G$1, 0))</f>
        <v>1</v>
      </c>
      <c r="L776" s="8">
        <f>INDEX(products!$A:$G, MATCH(ORDERS!$D776, products!$A:$A, 0), MATCH(ORDERS!L$1, products!$A$1:$G$1, 0))</f>
        <v>9.9499999999999993</v>
      </c>
      <c r="M776" s="8">
        <f t="shared" si="12"/>
        <v>19.899999999999999</v>
      </c>
      <c r="N776" t="str" cm="1">
        <f t="array" ref="N776">_xlfn.IFS(I776="Rob", "Robusta", I776="Exc", "Excelsa", I776="Ara", "Arabica", I776="Lib", "Liberica")</f>
        <v>Robusta</v>
      </c>
      <c r="O776" t="str" cm="1">
        <f t="array" ref="O776">_xlfn.IFS(J776="M", "Medium", J776="L", "Light", J776="D", "Dark")</f>
        <v>Medium</v>
      </c>
    </row>
    <row r="777" spans="1:15" x14ac:dyDescent="0.3">
      <c r="A777" s="2" t="s">
        <v>4869</v>
      </c>
      <c r="B777" s="5">
        <v>44396</v>
      </c>
      <c r="C777" s="2" t="s">
        <v>4870</v>
      </c>
      <c r="D777" t="s">
        <v>6176</v>
      </c>
      <c r="E777" s="2">
        <v>2</v>
      </c>
      <c r="F777" s="2" t="str">
        <f>_xlfn.XLOOKUP(C777, customers!$A:$A, customers!$B:$B, 0)</f>
        <v>Rhetta Elnaugh</v>
      </c>
      <c r="G777" s="2" t="str">
        <f>IF(_xlfn.XLOOKUP(C777, customers!$A:$A, customers!$C:$C, "")="", "", _xlfn.XLOOKUP(C777, customers!$A:$A, customers!$C:$C, ""))</f>
        <v>relnaughlj@comsenz.com</v>
      </c>
      <c r="H777" s="2" t="str">
        <f>_xlfn.XLOOKUP(C777, customers!$A:$A, customers!$G:$G, 0)</f>
        <v>United States</v>
      </c>
      <c r="I777" t="str">
        <f>INDEX(products!$A:$G, MATCH(ORDERS!$D777, products!$A:$A, 0), MATCH(ORDERS!I$1, products!$A$1:$G$1, 0))</f>
        <v>Exc</v>
      </c>
      <c r="J777" t="str">
        <f>INDEX(products!$A:$G, MATCH(ORDERS!$D777, products!$A:$A, 0), MATCH(ORDERS!J$1, products!$A$1:$G$1, 0))</f>
        <v>L</v>
      </c>
      <c r="K777" s="6">
        <f>INDEX(products!$A:$G, MATCH(ORDERS!$D777, products!$A:$A, 0), MATCH(ORDERS!K$1, products!$A$1:$G$1, 0))</f>
        <v>0.5</v>
      </c>
      <c r="L777" s="8">
        <f>INDEX(products!$A:$G, MATCH(ORDERS!$D777, products!$A:$A, 0), MATCH(ORDERS!L$1, products!$A$1:$G$1, 0))</f>
        <v>8.91</v>
      </c>
      <c r="M777" s="8">
        <f t="shared" si="12"/>
        <v>17.82</v>
      </c>
      <c r="N777" t="str" cm="1">
        <f t="array" ref="N777">_xlfn.IFS(I777="Rob", "Robusta", I777="Exc", "Excelsa", I777="Ara", "Arabica", I777="Lib", "Liberica")</f>
        <v>Excelsa</v>
      </c>
      <c r="O777" t="str" cm="1">
        <f t="array" ref="O777">_xlfn.IFS(J777="M", "Medium", J777="L", "Light", J777="D", "Dark")</f>
        <v>Light</v>
      </c>
    </row>
    <row r="778" spans="1:15" x14ac:dyDescent="0.3">
      <c r="A778" s="2" t="s">
        <v>4875</v>
      </c>
      <c r="B778" s="5">
        <v>44540</v>
      </c>
      <c r="C778" s="2" t="s">
        <v>4876</v>
      </c>
      <c r="D778" t="s">
        <v>6157</v>
      </c>
      <c r="E778" s="2">
        <v>3</v>
      </c>
      <c r="F778" s="2" t="str">
        <f>_xlfn.XLOOKUP(C778, customers!$A:$A, customers!$B:$B, 0)</f>
        <v>Jule Deehan</v>
      </c>
      <c r="G778" s="2" t="str">
        <f>IF(_xlfn.XLOOKUP(C778, customers!$A:$A, customers!$C:$C, "")="", "", _xlfn.XLOOKUP(C778, customers!$A:$A, customers!$C:$C, ""))</f>
        <v>jdeehanlk@about.me</v>
      </c>
      <c r="H778" s="2" t="str">
        <f>_xlfn.XLOOKUP(C778, customers!$A:$A, customers!$G:$G, 0)</f>
        <v>United States</v>
      </c>
      <c r="I778" t="str">
        <f>INDEX(products!$A:$G, MATCH(ORDERS!$D778, products!$A:$A, 0), MATCH(ORDERS!I$1, products!$A$1:$G$1, 0))</f>
        <v>Ara</v>
      </c>
      <c r="J778" t="str">
        <f>INDEX(products!$A:$G, MATCH(ORDERS!$D778, products!$A:$A, 0), MATCH(ORDERS!J$1, products!$A$1:$G$1, 0))</f>
        <v>M</v>
      </c>
      <c r="K778" s="6">
        <f>INDEX(products!$A:$G, MATCH(ORDERS!$D778, products!$A:$A, 0), MATCH(ORDERS!K$1, products!$A$1:$G$1, 0))</f>
        <v>0.5</v>
      </c>
      <c r="L778" s="8">
        <f>INDEX(products!$A:$G, MATCH(ORDERS!$D778, products!$A:$A, 0), MATCH(ORDERS!L$1, products!$A$1:$G$1, 0))</f>
        <v>6.75</v>
      </c>
      <c r="M778" s="8">
        <f t="shared" si="12"/>
        <v>20.25</v>
      </c>
      <c r="N778" t="str" cm="1">
        <f t="array" ref="N778">_xlfn.IFS(I778="Rob", "Robusta", I778="Exc", "Excelsa", I778="Ara", "Arabica", I778="Lib", "Liberica")</f>
        <v>Arabica</v>
      </c>
      <c r="O778" t="str" cm="1">
        <f t="array" ref="O778">_xlfn.IFS(J778="M", "Medium", J778="L", "Light", J778="D", "Dark")</f>
        <v>Medium</v>
      </c>
    </row>
    <row r="779" spans="1:15" x14ac:dyDescent="0.3">
      <c r="A779" s="2" t="s">
        <v>4881</v>
      </c>
      <c r="B779" s="5">
        <v>43541</v>
      </c>
      <c r="C779" s="2" t="s">
        <v>4882</v>
      </c>
      <c r="D779" t="s">
        <v>6182</v>
      </c>
      <c r="E779" s="2">
        <v>2</v>
      </c>
      <c r="F779" s="2" t="str">
        <f>_xlfn.XLOOKUP(C779, customers!$A:$A, customers!$B:$B, 0)</f>
        <v>Janella Eden</v>
      </c>
      <c r="G779" s="2" t="str">
        <f>IF(_xlfn.XLOOKUP(C779, customers!$A:$A, customers!$C:$C, "")="", "", _xlfn.XLOOKUP(C779, customers!$A:$A, customers!$C:$C, ""))</f>
        <v>jedenll@e-recht24.de</v>
      </c>
      <c r="H779" s="2" t="str">
        <f>_xlfn.XLOOKUP(C779, customers!$A:$A, customers!$G:$G, 0)</f>
        <v>United States</v>
      </c>
      <c r="I779" t="str">
        <f>INDEX(products!$A:$G, MATCH(ORDERS!$D779, products!$A:$A, 0), MATCH(ORDERS!I$1, products!$A$1:$G$1, 0))</f>
        <v>Ara</v>
      </c>
      <c r="J779" t="str">
        <f>INDEX(products!$A:$G, MATCH(ORDERS!$D779, products!$A:$A, 0), MATCH(ORDERS!J$1, products!$A$1:$G$1, 0))</f>
        <v>L</v>
      </c>
      <c r="K779" s="6">
        <f>INDEX(products!$A:$G, MATCH(ORDERS!$D779, products!$A:$A, 0), MATCH(ORDERS!K$1, products!$A$1:$G$1, 0))</f>
        <v>2.5</v>
      </c>
      <c r="L779" s="8">
        <f>INDEX(products!$A:$G, MATCH(ORDERS!$D779, products!$A:$A, 0), MATCH(ORDERS!L$1, products!$A$1:$G$1, 0))</f>
        <v>29.784999999999997</v>
      </c>
      <c r="M779" s="8">
        <f t="shared" si="12"/>
        <v>59.569999999999993</v>
      </c>
      <c r="N779" t="str" cm="1">
        <f t="array" ref="N779">_xlfn.IFS(I779="Rob", "Robusta", I779="Exc", "Excelsa", I779="Ara", "Arabica", I779="Lib", "Liberica")</f>
        <v>Arabica</v>
      </c>
      <c r="O779" t="str" cm="1">
        <f t="array" ref="O779">_xlfn.IFS(J779="M", "Medium", J779="L", "Light", J779="D", "Dark")</f>
        <v>Light</v>
      </c>
    </row>
    <row r="780" spans="1:15" x14ac:dyDescent="0.3">
      <c r="A780" s="2" t="s">
        <v>4886</v>
      </c>
      <c r="B780" s="5">
        <v>43889</v>
      </c>
      <c r="C780" s="2" t="s">
        <v>4933</v>
      </c>
      <c r="D780" t="s">
        <v>6161</v>
      </c>
      <c r="E780" s="2">
        <v>2</v>
      </c>
      <c r="F780" s="2" t="str">
        <f>_xlfn.XLOOKUP(C780, customers!$A:$A, customers!$B:$B, 0)</f>
        <v>Cam Jewster</v>
      </c>
      <c r="G780" s="2" t="str">
        <f>IF(_xlfn.XLOOKUP(C780, customers!$A:$A, customers!$C:$C, "")="", "", _xlfn.XLOOKUP(C780, customers!$A:$A, customers!$C:$C, ""))</f>
        <v>cjewsterlu@moonfruit.com</v>
      </c>
      <c r="H780" s="2" t="str">
        <f>_xlfn.XLOOKUP(C780, customers!$A:$A, customers!$G:$G, 0)</f>
        <v>United States</v>
      </c>
      <c r="I780" t="str">
        <f>INDEX(products!$A:$G, MATCH(ORDERS!$D780, products!$A:$A, 0), MATCH(ORDERS!I$1, products!$A$1:$G$1, 0))</f>
        <v>Lib</v>
      </c>
      <c r="J780" t="str">
        <f>INDEX(products!$A:$G, MATCH(ORDERS!$D780, products!$A:$A, 0), MATCH(ORDERS!J$1, products!$A$1:$G$1, 0))</f>
        <v>L</v>
      </c>
      <c r="K780" s="6">
        <f>INDEX(products!$A:$G, MATCH(ORDERS!$D780, products!$A:$A, 0), MATCH(ORDERS!K$1, products!$A$1:$G$1, 0))</f>
        <v>0.5</v>
      </c>
      <c r="L780" s="8">
        <f>INDEX(products!$A:$G, MATCH(ORDERS!$D780, products!$A:$A, 0), MATCH(ORDERS!L$1, products!$A$1:$G$1, 0))</f>
        <v>9.51</v>
      </c>
      <c r="M780" s="8">
        <f t="shared" si="12"/>
        <v>19.02</v>
      </c>
      <c r="N780" t="str" cm="1">
        <f t="array" ref="N780">_xlfn.IFS(I780="Rob", "Robusta", I780="Exc", "Excelsa", I780="Ara", "Arabica", I780="Lib", "Liberica")</f>
        <v>Liberica</v>
      </c>
      <c r="O780" t="str" cm="1">
        <f t="array" ref="O780">_xlfn.IFS(J780="M", "Medium", J780="L", "Light", J780="D", "Dark")</f>
        <v>Light</v>
      </c>
    </row>
    <row r="781" spans="1:15" x14ac:dyDescent="0.3">
      <c r="A781" s="2" t="s">
        <v>4892</v>
      </c>
      <c r="B781" s="5">
        <v>43985</v>
      </c>
      <c r="C781" s="2" t="s">
        <v>4893</v>
      </c>
      <c r="D781" t="s">
        <v>6143</v>
      </c>
      <c r="E781" s="2">
        <v>6</v>
      </c>
      <c r="F781" s="2" t="str">
        <f>_xlfn.XLOOKUP(C781, customers!$A:$A, customers!$B:$B, 0)</f>
        <v>Ugo Southerden</v>
      </c>
      <c r="G781" s="2" t="str">
        <f>IF(_xlfn.XLOOKUP(C781, customers!$A:$A, customers!$C:$C, "")="", "", _xlfn.XLOOKUP(C781, customers!$A:$A, customers!$C:$C, ""))</f>
        <v>usoutherdenln@hao123.com</v>
      </c>
      <c r="H781" s="2" t="str">
        <f>_xlfn.XLOOKUP(C781, customers!$A:$A, customers!$G:$G, 0)</f>
        <v>United States</v>
      </c>
      <c r="I781" t="str">
        <f>INDEX(products!$A:$G, MATCH(ORDERS!$D781, products!$A:$A, 0), MATCH(ORDERS!I$1, products!$A$1:$G$1, 0))</f>
        <v>Lib</v>
      </c>
      <c r="J781" t="str">
        <f>INDEX(products!$A:$G, MATCH(ORDERS!$D781, products!$A:$A, 0), MATCH(ORDERS!J$1, products!$A$1:$G$1, 0))</f>
        <v>D</v>
      </c>
      <c r="K781" s="6">
        <f>INDEX(products!$A:$G, MATCH(ORDERS!$D781, products!$A:$A, 0), MATCH(ORDERS!K$1, products!$A$1:$G$1, 0))</f>
        <v>1</v>
      </c>
      <c r="L781" s="8">
        <f>INDEX(products!$A:$G, MATCH(ORDERS!$D781, products!$A:$A, 0), MATCH(ORDERS!L$1, products!$A$1:$G$1, 0))</f>
        <v>12.95</v>
      </c>
      <c r="M781" s="8">
        <f t="shared" si="12"/>
        <v>77.699999999999989</v>
      </c>
      <c r="N781" t="str" cm="1">
        <f t="array" ref="N781">_xlfn.IFS(I781="Rob", "Robusta", I781="Exc", "Excelsa", I781="Ara", "Arabica", I781="Lib", "Liberica")</f>
        <v>Liberica</v>
      </c>
      <c r="O781" t="str" cm="1">
        <f t="array" ref="O781">_xlfn.IFS(J781="M", "Medium", J781="L", "Light", J781="D", "Dark")</f>
        <v>Dark</v>
      </c>
    </row>
    <row r="782" spans="1:15" x14ac:dyDescent="0.3">
      <c r="A782" s="2" t="s">
        <v>4898</v>
      </c>
      <c r="B782" s="5">
        <v>43883</v>
      </c>
      <c r="C782" s="2" t="s">
        <v>4899</v>
      </c>
      <c r="D782" t="s">
        <v>6141</v>
      </c>
      <c r="E782" s="2">
        <v>3</v>
      </c>
      <c r="F782" s="2" t="str">
        <f>_xlfn.XLOOKUP(C782, customers!$A:$A, customers!$B:$B, 0)</f>
        <v>Verne Dunkerley</v>
      </c>
      <c r="G782" s="2" t="str">
        <f>IF(_xlfn.XLOOKUP(C782, customers!$A:$A, customers!$C:$C, "")="", "", _xlfn.XLOOKUP(C782, customers!$A:$A, customers!$C:$C, ""))</f>
        <v/>
      </c>
      <c r="H782" s="2" t="str">
        <f>_xlfn.XLOOKUP(C782, customers!$A:$A, customers!$G:$G, 0)</f>
        <v>United States</v>
      </c>
      <c r="I782" t="str">
        <f>INDEX(products!$A:$G, MATCH(ORDERS!$D782, products!$A:$A, 0), MATCH(ORDERS!I$1, products!$A$1:$G$1, 0))</f>
        <v>Exc</v>
      </c>
      <c r="J782" t="str">
        <f>INDEX(products!$A:$G, MATCH(ORDERS!$D782, products!$A:$A, 0), MATCH(ORDERS!J$1, products!$A$1:$G$1, 0))</f>
        <v>M</v>
      </c>
      <c r="K782" s="6">
        <f>INDEX(products!$A:$G, MATCH(ORDERS!$D782, products!$A:$A, 0), MATCH(ORDERS!K$1, products!$A$1:$G$1, 0))</f>
        <v>1</v>
      </c>
      <c r="L782" s="8">
        <f>INDEX(products!$A:$G, MATCH(ORDERS!$D782, products!$A:$A, 0), MATCH(ORDERS!L$1, products!$A$1:$G$1, 0))</f>
        <v>13.75</v>
      </c>
      <c r="M782" s="8">
        <f t="shared" si="12"/>
        <v>41.25</v>
      </c>
      <c r="N782" t="str" cm="1">
        <f t="array" ref="N782">_xlfn.IFS(I782="Rob", "Robusta", I782="Exc", "Excelsa", I782="Ara", "Arabica", I782="Lib", "Liberica")</f>
        <v>Excelsa</v>
      </c>
      <c r="O782" t="str" cm="1">
        <f t="array" ref="O782">_xlfn.IFS(J782="M", "Medium", J782="L", "Light", J782="D", "Dark")</f>
        <v>Medium</v>
      </c>
    </row>
    <row r="783" spans="1:15" x14ac:dyDescent="0.3">
      <c r="A783" s="2" t="s">
        <v>4903</v>
      </c>
      <c r="B783" s="5">
        <v>43778</v>
      </c>
      <c r="C783" s="2" t="s">
        <v>4904</v>
      </c>
      <c r="D783" t="s">
        <v>6164</v>
      </c>
      <c r="E783" s="2">
        <v>4</v>
      </c>
      <c r="F783" s="2" t="str">
        <f>_xlfn.XLOOKUP(C783, customers!$A:$A, customers!$B:$B, 0)</f>
        <v>Lacee Burtenshaw</v>
      </c>
      <c r="G783" s="2" t="str">
        <f>IF(_xlfn.XLOOKUP(C783, customers!$A:$A, customers!$C:$C, "")="", "", _xlfn.XLOOKUP(C783, customers!$A:$A, customers!$C:$C, ""))</f>
        <v>lburtenshawlp@shinystat.com</v>
      </c>
      <c r="H783" s="2" t="str">
        <f>_xlfn.XLOOKUP(C783, customers!$A:$A, customers!$G:$G, 0)</f>
        <v>United States</v>
      </c>
      <c r="I783" t="str">
        <f>INDEX(products!$A:$G, MATCH(ORDERS!$D783, products!$A:$A, 0), MATCH(ORDERS!I$1, products!$A$1:$G$1, 0))</f>
        <v>Lib</v>
      </c>
      <c r="J783" t="str">
        <f>INDEX(products!$A:$G, MATCH(ORDERS!$D783, products!$A:$A, 0), MATCH(ORDERS!J$1, products!$A$1:$G$1, 0))</f>
        <v>L</v>
      </c>
      <c r="K783" s="6">
        <f>INDEX(products!$A:$G, MATCH(ORDERS!$D783, products!$A:$A, 0), MATCH(ORDERS!K$1, products!$A$1:$G$1, 0))</f>
        <v>2.5</v>
      </c>
      <c r="L783" s="8">
        <f>INDEX(products!$A:$G, MATCH(ORDERS!$D783, products!$A:$A, 0), MATCH(ORDERS!L$1, products!$A$1:$G$1, 0))</f>
        <v>36.454999999999998</v>
      </c>
      <c r="M783" s="8">
        <f t="shared" si="12"/>
        <v>145.82</v>
      </c>
      <c r="N783" t="str" cm="1">
        <f t="array" ref="N783">_xlfn.IFS(I783="Rob", "Robusta", I783="Exc", "Excelsa", I783="Ara", "Arabica", I783="Lib", "Liberica")</f>
        <v>Liberica</v>
      </c>
      <c r="O783" t="str" cm="1">
        <f t="array" ref="O783">_xlfn.IFS(J783="M", "Medium", J783="L", "Light", J783="D", "Dark")</f>
        <v>Light</v>
      </c>
    </row>
    <row r="784" spans="1:15" x14ac:dyDescent="0.3">
      <c r="A784" s="2" t="s">
        <v>4909</v>
      </c>
      <c r="B784" s="5">
        <v>43897</v>
      </c>
      <c r="C784" s="2" t="s">
        <v>4910</v>
      </c>
      <c r="D784" t="s">
        <v>6184</v>
      </c>
      <c r="E784" s="2">
        <v>6</v>
      </c>
      <c r="F784" s="2" t="str">
        <f>_xlfn.XLOOKUP(C784, customers!$A:$A, customers!$B:$B, 0)</f>
        <v>Adorne Gregoratti</v>
      </c>
      <c r="G784" s="2" t="str">
        <f>IF(_xlfn.XLOOKUP(C784, customers!$A:$A, customers!$C:$C, "")="", "", _xlfn.XLOOKUP(C784, customers!$A:$A, customers!$C:$C, ""))</f>
        <v>agregorattilq@vistaprint.com</v>
      </c>
      <c r="H784" s="2" t="str">
        <f>_xlfn.XLOOKUP(C784, customers!$A:$A, customers!$G:$G, 0)</f>
        <v>Ireland</v>
      </c>
      <c r="I784" t="str">
        <f>INDEX(products!$A:$G, MATCH(ORDERS!$D784, products!$A:$A, 0), MATCH(ORDERS!I$1, products!$A$1:$G$1, 0))</f>
        <v>Exc</v>
      </c>
      <c r="J784" t="str">
        <f>INDEX(products!$A:$G, MATCH(ORDERS!$D784, products!$A:$A, 0), MATCH(ORDERS!J$1, products!$A$1:$G$1, 0))</f>
        <v>L</v>
      </c>
      <c r="K784" s="6">
        <f>INDEX(products!$A:$G, MATCH(ORDERS!$D784, products!$A:$A, 0), MATCH(ORDERS!K$1, products!$A$1:$G$1, 0))</f>
        <v>0.2</v>
      </c>
      <c r="L784" s="8">
        <f>INDEX(products!$A:$G, MATCH(ORDERS!$D784, products!$A:$A, 0), MATCH(ORDERS!L$1, products!$A$1:$G$1, 0))</f>
        <v>4.4550000000000001</v>
      </c>
      <c r="M784" s="8">
        <f t="shared" si="12"/>
        <v>26.73</v>
      </c>
      <c r="N784" t="str" cm="1">
        <f t="array" ref="N784">_xlfn.IFS(I784="Rob", "Robusta", I784="Exc", "Excelsa", I784="Ara", "Arabica", I784="Lib", "Liberica")</f>
        <v>Excelsa</v>
      </c>
      <c r="O784" t="str" cm="1">
        <f t="array" ref="O784">_xlfn.IFS(J784="M", "Medium", J784="L", "Light", J784="D", "Dark")</f>
        <v>Light</v>
      </c>
    </row>
    <row r="785" spans="1:15" x14ac:dyDescent="0.3">
      <c r="A785" s="2" t="s">
        <v>4915</v>
      </c>
      <c r="B785" s="5">
        <v>44312</v>
      </c>
      <c r="C785" s="2" t="s">
        <v>4916</v>
      </c>
      <c r="D785" t="s">
        <v>6160</v>
      </c>
      <c r="E785" s="2">
        <v>5</v>
      </c>
      <c r="F785" s="2" t="str">
        <f>_xlfn.XLOOKUP(C785, customers!$A:$A, customers!$B:$B, 0)</f>
        <v>Chris Croster</v>
      </c>
      <c r="G785" s="2" t="str">
        <f>IF(_xlfn.XLOOKUP(C785, customers!$A:$A, customers!$C:$C, "")="", "", _xlfn.XLOOKUP(C785, customers!$A:$A, customers!$C:$C, ""))</f>
        <v>ccrosterlr@gov.uk</v>
      </c>
      <c r="H785" s="2" t="str">
        <f>_xlfn.XLOOKUP(C785, customers!$A:$A, customers!$G:$G, 0)</f>
        <v>United States</v>
      </c>
      <c r="I785" t="str">
        <f>INDEX(products!$A:$G, MATCH(ORDERS!$D785, products!$A:$A, 0), MATCH(ORDERS!I$1, products!$A$1:$G$1, 0))</f>
        <v>Lib</v>
      </c>
      <c r="J785" t="str">
        <f>INDEX(products!$A:$G, MATCH(ORDERS!$D785, products!$A:$A, 0), MATCH(ORDERS!J$1, products!$A$1:$G$1, 0))</f>
        <v>M</v>
      </c>
      <c r="K785" s="6">
        <f>INDEX(products!$A:$G, MATCH(ORDERS!$D785, products!$A:$A, 0), MATCH(ORDERS!K$1, products!$A$1:$G$1, 0))</f>
        <v>0.5</v>
      </c>
      <c r="L785" s="8">
        <f>INDEX(products!$A:$G, MATCH(ORDERS!$D785, products!$A:$A, 0), MATCH(ORDERS!L$1, products!$A$1:$G$1, 0))</f>
        <v>8.73</v>
      </c>
      <c r="M785" s="8">
        <f t="shared" si="12"/>
        <v>43.650000000000006</v>
      </c>
      <c r="N785" t="str" cm="1">
        <f t="array" ref="N785">_xlfn.IFS(I785="Rob", "Robusta", I785="Exc", "Excelsa", I785="Ara", "Arabica", I785="Lib", "Liberica")</f>
        <v>Liberica</v>
      </c>
      <c r="O785" t="str" cm="1">
        <f t="array" ref="O785">_xlfn.IFS(J785="M", "Medium", J785="L", "Light", J785="D", "Dark")</f>
        <v>Medium</v>
      </c>
    </row>
    <row r="786" spans="1:15" x14ac:dyDescent="0.3">
      <c r="A786" s="2" t="s">
        <v>4921</v>
      </c>
      <c r="B786" s="5">
        <v>44511</v>
      </c>
      <c r="C786" s="2" t="s">
        <v>4922</v>
      </c>
      <c r="D786" t="s">
        <v>6170</v>
      </c>
      <c r="E786" s="2">
        <v>2</v>
      </c>
      <c r="F786" s="2" t="str">
        <f>_xlfn.XLOOKUP(C786, customers!$A:$A, customers!$B:$B, 0)</f>
        <v>Graeme Whitehead</v>
      </c>
      <c r="G786" s="2" t="str">
        <f>IF(_xlfn.XLOOKUP(C786, customers!$A:$A, customers!$C:$C, "")="", "", _xlfn.XLOOKUP(C786, customers!$A:$A, customers!$C:$C, ""))</f>
        <v>gwhiteheadls@hp.com</v>
      </c>
      <c r="H786" s="2" t="str">
        <f>_xlfn.XLOOKUP(C786, customers!$A:$A, customers!$G:$G, 0)</f>
        <v>United States</v>
      </c>
      <c r="I786" t="str">
        <f>INDEX(products!$A:$G, MATCH(ORDERS!$D786, products!$A:$A, 0), MATCH(ORDERS!I$1, products!$A$1:$G$1, 0))</f>
        <v>Lib</v>
      </c>
      <c r="J786" t="str">
        <f>INDEX(products!$A:$G, MATCH(ORDERS!$D786, products!$A:$A, 0), MATCH(ORDERS!J$1, products!$A$1:$G$1, 0))</f>
        <v>L</v>
      </c>
      <c r="K786" s="6">
        <f>INDEX(products!$A:$G, MATCH(ORDERS!$D786, products!$A:$A, 0), MATCH(ORDERS!K$1, products!$A$1:$G$1, 0))</f>
        <v>1</v>
      </c>
      <c r="L786" s="8">
        <f>INDEX(products!$A:$G, MATCH(ORDERS!$D786, products!$A:$A, 0), MATCH(ORDERS!L$1, products!$A$1:$G$1, 0))</f>
        <v>15.85</v>
      </c>
      <c r="M786" s="8">
        <f t="shared" si="12"/>
        <v>31.7</v>
      </c>
      <c r="N786" t="str" cm="1">
        <f t="array" ref="N786">_xlfn.IFS(I786="Rob", "Robusta", I786="Exc", "Excelsa", I786="Ara", "Arabica", I786="Lib", "Liberica")</f>
        <v>Liberica</v>
      </c>
      <c r="O786" t="str" cm="1">
        <f t="array" ref="O786">_xlfn.IFS(J786="M", "Medium", J786="L", "Light", J786="D", "Dark")</f>
        <v>Light</v>
      </c>
    </row>
    <row r="787" spans="1:15" x14ac:dyDescent="0.3">
      <c r="A787" s="2" t="s">
        <v>4926</v>
      </c>
      <c r="B787" s="5">
        <v>44362</v>
      </c>
      <c r="C787" s="2" t="s">
        <v>4927</v>
      </c>
      <c r="D787" t="s">
        <v>6168</v>
      </c>
      <c r="E787" s="2">
        <v>1</v>
      </c>
      <c r="F787" s="2" t="str">
        <f>_xlfn.XLOOKUP(C787, customers!$A:$A, customers!$B:$B, 0)</f>
        <v>Haslett Jodrelle</v>
      </c>
      <c r="G787" s="2" t="str">
        <f>IF(_xlfn.XLOOKUP(C787, customers!$A:$A, customers!$C:$C, "")="", "", _xlfn.XLOOKUP(C787, customers!$A:$A, customers!$C:$C, ""))</f>
        <v>hjodrellelt@samsung.com</v>
      </c>
      <c r="H787" s="2" t="str">
        <f>_xlfn.XLOOKUP(C787, customers!$A:$A, customers!$G:$G, 0)</f>
        <v>United States</v>
      </c>
      <c r="I787" t="str">
        <f>INDEX(products!$A:$G, MATCH(ORDERS!$D787, products!$A:$A, 0), MATCH(ORDERS!I$1, products!$A$1:$G$1, 0))</f>
        <v>Ara</v>
      </c>
      <c r="J787" t="str">
        <f>INDEX(products!$A:$G, MATCH(ORDERS!$D787, products!$A:$A, 0), MATCH(ORDERS!J$1, products!$A$1:$G$1, 0))</f>
        <v>D</v>
      </c>
      <c r="K787" s="6">
        <f>INDEX(products!$A:$G, MATCH(ORDERS!$D787, products!$A:$A, 0), MATCH(ORDERS!K$1, products!$A$1:$G$1, 0))</f>
        <v>2.5</v>
      </c>
      <c r="L787" s="8">
        <f>INDEX(products!$A:$G, MATCH(ORDERS!$D787, products!$A:$A, 0), MATCH(ORDERS!L$1, products!$A$1:$G$1, 0))</f>
        <v>22.884999999999998</v>
      </c>
      <c r="M787" s="8">
        <f t="shared" si="12"/>
        <v>22.884999999999998</v>
      </c>
      <c r="N787" t="str" cm="1">
        <f t="array" ref="N787">_xlfn.IFS(I787="Rob", "Robusta", I787="Exc", "Excelsa", I787="Ara", "Arabica", I787="Lib", "Liberica")</f>
        <v>Arabica</v>
      </c>
      <c r="O787" t="str" cm="1">
        <f t="array" ref="O787">_xlfn.IFS(J787="M", "Medium", J787="L", "Light", J787="D", "Dark")</f>
        <v>Dark</v>
      </c>
    </row>
    <row r="788" spans="1:15" x14ac:dyDescent="0.3">
      <c r="A788" s="2" t="s">
        <v>4932</v>
      </c>
      <c r="B788" s="5">
        <v>43888</v>
      </c>
      <c r="C788" s="2" t="s">
        <v>4933</v>
      </c>
      <c r="D788" t="s">
        <v>6185</v>
      </c>
      <c r="E788" s="2">
        <v>1</v>
      </c>
      <c r="F788" s="2" t="str">
        <f>_xlfn.XLOOKUP(C788, customers!$A:$A, customers!$B:$B, 0)</f>
        <v>Cam Jewster</v>
      </c>
      <c r="G788" s="2" t="str">
        <f>IF(_xlfn.XLOOKUP(C788, customers!$A:$A, customers!$C:$C, "")="", "", _xlfn.XLOOKUP(C788, customers!$A:$A, customers!$C:$C, ""))</f>
        <v>cjewsterlu@moonfruit.com</v>
      </c>
      <c r="H788" s="2" t="str">
        <f>_xlfn.XLOOKUP(C788, customers!$A:$A, customers!$G:$G, 0)</f>
        <v>United States</v>
      </c>
      <c r="I788" t="str">
        <f>INDEX(products!$A:$G, MATCH(ORDERS!$D788, products!$A:$A, 0), MATCH(ORDERS!I$1, products!$A$1:$G$1, 0))</f>
        <v>Exc</v>
      </c>
      <c r="J788" t="str">
        <f>INDEX(products!$A:$G, MATCH(ORDERS!$D788, products!$A:$A, 0), MATCH(ORDERS!J$1, products!$A$1:$G$1, 0))</f>
        <v>D</v>
      </c>
      <c r="K788" s="6">
        <f>INDEX(products!$A:$G, MATCH(ORDERS!$D788, products!$A:$A, 0), MATCH(ORDERS!K$1, products!$A$1:$G$1, 0))</f>
        <v>2.5</v>
      </c>
      <c r="L788" s="8">
        <f>INDEX(products!$A:$G, MATCH(ORDERS!$D788, products!$A:$A, 0), MATCH(ORDERS!L$1, products!$A$1:$G$1, 0))</f>
        <v>27.945</v>
      </c>
      <c r="M788" s="8">
        <f t="shared" si="12"/>
        <v>27.945</v>
      </c>
      <c r="N788" t="str" cm="1">
        <f t="array" ref="N788">_xlfn.IFS(I788="Rob", "Robusta", I788="Exc", "Excelsa", I788="Ara", "Arabica", I788="Lib", "Liberica")</f>
        <v>Excelsa</v>
      </c>
      <c r="O788" t="str" cm="1">
        <f t="array" ref="O788">_xlfn.IFS(J788="M", "Medium", J788="L", "Light", J788="D", "Dark")</f>
        <v>Dark</v>
      </c>
    </row>
    <row r="789" spans="1:15" x14ac:dyDescent="0.3">
      <c r="A789" s="2" t="s">
        <v>4938</v>
      </c>
      <c r="B789" s="5">
        <v>44305</v>
      </c>
      <c r="C789" s="2" t="s">
        <v>4939</v>
      </c>
      <c r="D789" t="s">
        <v>6141</v>
      </c>
      <c r="E789" s="2">
        <v>6</v>
      </c>
      <c r="F789" s="2" t="str">
        <f>_xlfn.XLOOKUP(C789, customers!$A:$A, customers!$B:$B, 0)</f>
        <v>Beryl Osborn</v>
      </c>
      <c r="G789" s="2" t="str">
        <f>IF(_xlfn.XLOOKUP(C789, customers!$A:$A, customers!$C:$C, "")="", "", _xlfn.XLOOKUP(C789, customers!$A:$A, customers!$C:$C, ""))</f>
        <v/>
      </c>
      <c r="H789" s="2" t="str">
        <f>_xlfn.XLOOKUP(C789, customers!$A:$A, customers!$G:$G, 0)</f>
        <v>United States</v>
      </c>
      <c r="I789" t="str">
        <f>INDEX(products!$A:$G, MATCH(ORDERS!$D789, products!$A:$A, 0), MATCH(ORDERS!I$1, products!$A$1:$G$1, 0))</f>
        <v>Exc</v>
      </c>
      <c r="J789" t="str">
        <f>INDEX(products!$A:$G, MATCH(ORDERS!$D789, products!$A:$A, 0), MATCH(ORDERS!J$1, products!$A$1:$G$1, 0))</f>
        <v>M</v>
      </c>
      <c r="K789" s="6">
        <f>INDEX(products!$A:$G, MATCH(ORDERS!$D789, products!$A:$A, 0), MATCH(ORDERS!K$1, products!$A$1:$G$1, 0))</f>
        <v>1</v>
      </c>
      <c r="L789" s="8">
        <f>INDEX(products!$A:$G, MATCH(ORDERS!$D789, products!$A:$A, 0), MATCH(ORDERS!L$1, products!$A$1:$G$1, 0))</f>
        <v>13.75</v>
      </c>
      <c r="M789" s="8">
        <f t="shared" si="12"/>
        <v>82.5</v>
      </c>
      <c r="N789" t="str" cm="1">
        <f t="array" ref="N789">_xlfn.IFS(I789="Rob", "Robusta", I789="Exc", "Excelsa", I789="Ara", "Arabica", I789="Lib", "Liberica")</f>
        <v>Excelsa</v>
      </c>
      <c r="O789" t="str" cm="1">
        <f t="array" ref="O789">_xlfn.IFS(J789="M", "Medium", J789="L", "Light", J789="D", "Dark")</f>
        <v>Medium</v>
      </c>
    </row>
    <row r="790" spans="1:15" x14ac:dyDescent="0.3">
      <c r="A790" s="2" t="s">
        <v>4943</v>
      </c>
      <c r="B790" s="5">
        <v>44771</v>
      </c>
      <c r="C790" s="2" t="s">
        <v>4944</v>
      </c>
      <c r="D790" t="s">
        <v>6151</v>
      </c>
      <c r="E790" s="2">
        <v>2</v>
      </c>
      <c r="F790" s="2" t="str">
        <f>_xlfn.XLOOKUP(C790, customers!$A:$A, customers!$B:$B, 0)</f>
        <v>Kaela Nottram</v>
      </c>
      <c r="G790" s="2" t="str">
        <f>IF(_xlfn.XLOOKUP(C790, customers!$A:$A, customers!$C:$C, "")="", "", _xlfn.XLOOKUP(C790, customers!$A:$A, customers!$C:$C, ""))</f>
        <v>knottramlw@odnoklassniki.ru</v>
      </c>
      <c r="H790" s="2" t="str">
        <f>_xlfn.XLOOKUP(C790, customers!$A:$A, customers!$G:$G, 0)</f>
        <v>Ireland</v>
      </c>
      <c r="I790" t="str">
        <f>INDEX(products!$A:$G, MATCH(ORDERS!$D790, products!$A:$A, 0), MATCH(ORDERS!I$1, products!$A$1:$G$1, 0))</f>
        <v>Rob</v>
      </c>
      <c r="J790" t="str">
        <f>INDEX(products!$A:$G, MATCH(ORDERS!$D790, products!$A:$A, 0), MATCH(ORDERS!J$1, products!$A$1:$G$1, 0))</f>
        <v>M</v>
      </c>
      <c r="K790" s="6">
        <f>INDEX(products!$A:$G, MATCH(ORDERS!$D790, products!$A:$A, 0), MATCH(ORDERS!K$1, products!$A$1:$G$1, 0))</f>
        <v>2.5</v>
      </c>
      <c r="L790" s="8">
        <f>INDEX(products!$A:$G, MATCH(ORDERS!$D790, products!$A:$A, 0), MATCH(ORDERS!L$1, products!$A$1:$G$1, 0))</f>
        <v>22.884999999999998</v>
      </c>
      <c r="M790" s="8">
        <f t="shared" si="12"/>
        <v>45.769999999999996</v>
      </c>
      <c r="N790" t="str" cm="1">
        <f t="array" ref="N790">_xlfn.IFS(I790="Rob", "Robusta", I790="Exc", "Excelsa", I790="Ara", "Arabica", I790="Lib", "Liberica")</f>
        <v>Robusta</v>
      </c>
      <c r="O790" t="str" cm="1">
        <f t="array" ref="O790">_xlfn.IFS(J790="M", "Medium", J790="L", "Light", J790="D", "Dark")</f>
        <v>Medium</v>
      </c>
    </row>
    <row r="791" spans="1:15" x14ac:dyDescent="0.3">
      <c r="A791" s="2" t="s">
        <v>4949</v>
      </c>
      <c r="B791" s="5">
        <v>43485</v>
      </c>
      <c r="C791" s="2" t="s">
        <v>4950</v>
      </c>
      <c r="D791" t="s">
        <v>6140</v>
      </c>
      <c r="E791" s="2">
        <v>6</v>
      </c>
      <c r="F791" s="2" t="str">
        <f>_xlfn.XLOOKUP(C791, customers!$A:$A, customers!$B:$B, 0)</f>
        <v>Nobe Buney</v>
      </c>
      <c r="G791" s="2" t="str">
        <f>IF(_xlfn.XLOOKUP(C791, customers!$A:$A, customers!$C:$C, "")="", "", _xlfn.XLOOKUP(C791, customers!$A:$A, customers!$C:$C, ""))</f>
        <v>nbuneylx@jugem.jp</v>
      </c>
      <c r="H791" s="2" t="str">
        <f>_xlfn.XLOOKUP(C791, customers!$A:$A, customers!$G:$G, 0)</f>
        <v>United States</v>
      </c>
      <c r="I791" t="str">
        <f>INDEX(products!$A:$G, MATCH(ORDERS!$D791, products!$A:$A, 0), MATCH(ORDERS!I$1, products!$A$1:$G$1, 0))</f>
        <v>Ara</v>
      </c>
      <c r="J791" t="str">
        <f>INDEX(products!$A:$G, MATCH(ORDERS!$D791, products!$A:$A, 0), MATCH(ORDERS!J$1, products!$A$1:$G$1, 0))</f>
        <v>L</v>
      </c>
      <c r="K791" s="6">
        <f>INDEX(products!$A:$G, MATCH(ORDERS!$D791, products!$A:$A, 0), MATCH(ORDERS!K$1, products!$A$1:$G$1, 0))</f>
        <v>1</v>
      </c>
      <c r="L791" s="8">
        <f>INDEX(products!$A:$G, MATCH(ORDERS!$D791, products!$A:$A, 0), MATCH(ORDERS!L$1, products!$A$1:$G$1, 0))</f>
        <v>12.95</v>
      </c>
      <c r="M791" s="8">
        <f t="shared" si="12"/>
        <v>77.699999999999989</v>
      </c>
      <c r="N791" t="str" cm="1">
        <f t="array" ref="N791">_xlfn.IFS(I791="Rob", "Robusta", I791="Exc", "Excelsa", I791="Ara", "Arabica", I791="Lib", "Liberica")</f>
        <v>Arabica</v>
      </c>
      <c r="O791" t="str" cm="1">
        <f t="array" ref="O791">_xlfn.IFS(J791="M", "Medium", J791="L", "Light", J791="D", "Dark")</f>
        <v>Light</v>
      </c>
    </row>
    <row r="792" spans="1:15" x14ac:dyDescent="0.3">
      <c r="A792" s="2" t="s">
        <v>4955</v>
      </c>
      <c r="B792" s="5">
        <v>44613</v>
      </c>
      <c r="C792" s="2" t="s">
        <v>4956</v>
      </c>
      <c r="D792" t="s">
        <v>6180</v>
      </c>
      <c r="E792" s="2">
        <v>3</v>
      </c>
      <c r="F792" s="2" t="str">
        <f>_xlfn.XLOOKUP(C792, customers!$A:$A, customers!$B:$B, 0)</f>
        <v>Silvan McShea</v>
      </c>
      <c r="G792" s="2" t="str">
        <f>IF(_xlfn.XLOOKUP(C792, customers!$A:$A, customers!$C:$C, "")="", "", _xlfn.XLOOKUP(C792, customers!$A:$A, customers!$C:$C, ""))</f>
        <v>smcshealy@photobucket.com</v>
      </c>
      <c r="H792" s="2" t="str">
        <f>_xlfn.XLOOKUP(C792, customers!$A:$A, customers!$G:$G, 0)</f>
        <v>United States</v>
      </c>
      <c r="I792" t="str">
        <f>INDEX(products!$A:$G, MATCH(ORDERS!$D792, products!$A:$A, 0), MATCH(ORDERS!I$1, products!$A$1:$G$1, 0))</f>
        <v>Ara</v>
      </c>
      <c r="J792" t="str">
        <f>INDEX(products!$A:$G, MATCH(ORDERS!$D792, products!$A:$A, 0), MATCH(ORDERS!J$1, products!$A$1:$G$1, 0))</f>
        <v>L</v>
      </c>
      <c r="K792" s="6">
        <f>INDEX(products!$A:$G, MATCH(ORDERS!$D792, products!$A:$A, 0), MATCH(ORDERS!K$1, products!$A$1:$G$1, 0))</f>
        <v>0.5</v>
      </c>
      <c r="L792" s="8">
        <f>INDEX(products!$A:$G, MATCH(ORDERS!$D792, products!$A:$A, 0), MATCH(ORDERS!L$1, products!$A$1:$G$1, 0))</f>
        <v>7.77</v>
      </c>
      <c r="M792" s="8">
        <f t="shared" si="12"/>
        <v>23.31</v>
      </c>
      <c r="N792" t="str" cm="1">
        <f t="array" ref="N792">_xlfn.IFS(I792="Rob", "Robusta", I792="Exc", "Excelsa", I792="Ara", "Arabica", I792="Lib", "Liberica")</f>
        <v>Arabica</v>
      </c>
      <c r="O792" t="str" cm="1">
        <f t="array" ref="O792">_xlfn.IFS(J792="M", "Medium", J792="L", "Light", J792="D", "Dark")</f>
        <v>Light</v>
      </c>
    </row>
    <row r="793" spans="1:15" x14ac:dyDescent="0.3">
      <c r="A793" s="2" t="s">
        <v>4961</v>
      </c>
      <c r="B793" s="5">
        <v>43954</v>
      </c>
      <c r="C793" s="2" t="s">
        <v>4962</v>
      </c>
      <c r="D793" t="s">
        <v>6145</v>
      </c>
      <c r="E793" s="2">
        <v>5</v>
      </c>
      <c r="F793" s="2" t="str">
        <f>_xlfn.XLOOKUP(C793, customers!$A:$A, customers!$B:$B, 0)</f>
        <v>Karylin Huddart</v>
      </c>
      <c r="G793" s="2" t="str">
        <f>IF(_xlfn.XLOOKUP(C793, customers!$A:$A, customers!$C:$C, "")="", "", _xlfn.XLOOKUP(C793, customers!$A:$A, customers!$C:$C, ""))</f>
        <v>khuddartlz@about.com</v>
      </c>
      <c r="H793" s="2" t="str">
        <f>_xlfn.XLOOKUP(C793, customers!$A:$A, customers!$G:$G, 0)</f>
        <v>United States</v>
      </c>
      <c r="I793" t="str">
        <f>INDEX(products!$A:$G, MATCH(ORDERS!$D793, products!$A:$A, 0), MATCH(ORDERS!I$1, products!$A$1:$G$1, 0))</f>
        <v>Lib</v>
      </c>
      <c r="J793" t="str">
        <f>INDEX(products!$A:$G, MATCH(ORDERS!$D793, products!$A:$A, 0), MATCH(ORDERS!J$1, products!$A$1:$G$1, 0))</f>
        <v>L</v>
      </c>
      <c r="K793" s="6">
        <f>INDEX(products!$A:$G, MATCH(ORDERS!$D793, products!$A:$A, 0), MATCH(ORDERS!K$1, products!$A$1:$G$1, 0))</f>
        <v>0.2</v>
      </c>
      <c r="L793" s="8">
        <f>INDEX(products!$A:$G, MATCH(ORDERS!$D793, products!$A:$A, 0), MATCH(ORDERS!L$1, products!$A$1:$G$1, 0))</f>
        <v>4.7549999999999999</v>
      </c>
      <c r="M793" s="8">
        <f t="shared" si="12"/>
        <v>23.774999999999999</v>
      </c>
      <c r="N793" t="str" cm="1">
        <f t="array" ref="N793">_xlfn.IFS(I793="Rob", "Robusta", I793="Exc", "Excelsa", I793="Ara", "Arabica", I793="Lib", "Liberica")</f>
        <v>Liberica</v>
      </c>
      <c r="O793" t="str" cm="1">
        <f t="array" ref="O793">_xlfn.IFS(J793="M", "Medium", J793="L", "Light", J793="D", "Dark")</f>
        <v>Light</v>
      </c>
    </row>
    <row r="794" spans="1:15" x14ac:dyDescent="0.3">
      <c r="A794" s="2" t="s">
        <v>4967</v>
      </c>
      <c r="B794" s="5">
        <v>43545</v>
      </c>
      <c r="C794" s="2" t="s">
        <v>4968</v>
      </c>
      <c r="D794" t="s">
        <v>6160</v>
      </c>
      <c r="E794" s="2">
        <v>6</v>
      </c>
      <c r="F794" s="2" t="str">
        <f>_xlfn.XLOOKUP(C794, customers!$A:$A, customers!$B:$B, 0)</f>
        <v>Jereme Gippes</v>
      </c>
      <c r="G794" s="2" t="str">
        <f>IF(_xlfn.XLOOKUP(C794, customers!$A:$A, customers!$C:$C, "")="", "", _xlfn.XLOOKUP(C794, customers!$A:$A, customers!$C:$C, ""))</f>
        <v>jgippesm0@cloudflare.com</v>
      </c>
      <c r="H794" s="2" t="str">
        <f>_xlfn.XLOOKUP(C794, customers!$A:$A, customers!$G:$G, 0)</f>
        <v>United Kingdom</v>
      </c>
      <c r="I794" t="str">
        <f>INDEX(products!$A:$G, MATCH(ORDERS!$D794, products!$A:$A, 0), MATCH(ORDERS!I$1, products!$A$1:$G$1, 0))</f>
        <v>Lib</v>
      </c>
      <c r="J794" t="str">
        <f>INDEX(products!$A:$G, MATCH(ORDERS!$D794, products!$A:$A, 0), MATCH(ORDERS!J$1, products!$A$1:$G$1, 0))</f>
        <v>M</v>
      </c>
      <c r="K794" s="6">
        <f>INDEX(products!$A:$G, MATCH(ORDERS!$D794, products!$A:$A, 0), MATCH(ORDERS!K$1, products!$A$1:$G$1, 0))</f>
        <v>0.5</v>
      </c>
      <c r="L794" s="8">
        <f>INDEX(products!$A:$G, MATCH(ORDERS!$D794, products!$A:$A, 0), MATCH(ORDERS!L$1, products!$A$1:$G$1, 0))</f>
        <v>8.73</v>
      </c>
      <c r="M794" s="8">
        <f t="shared" si="12"/>
        <v>52.38</v>
      </c>
      <c r="N794" t="str" cm="1">
        <f t="array" ref="N794">_xlfn.IFS(I794="Rob", "Robusta", I794="Exc", "Excelsa", I794="Ara", "Arabica", I794="Lib", "Liberica")</f>
        <v>Liberica</v>
      </c>
      <c r="O794" t="str" cm="1">
        <f t="array" ref="O794">_xlfn.IFS(J794="M", "Medium", J794="L", "Light", J794="D", "Dark")</f>
        <v>Medium</v>
      </c>
    </row>
    <row r="795" spans="1:15" x14ac:dyDescent="0.3">
      <c r="A795" s="2" t="s">
        <v>4973</v>
      </c>
      <c r="B795" s="5">
        <v>43629</v>
      </c>
      <c r="C795" s="2" t="s">
        <v>4974</v>
      </c>
      <c r="D795" t="s">
        <v>6178</v>
      </c>
      <c r="E795" s="2">
        <v>5</v>
      </c>
      <c r="F795" s="2" t="str">
        <f>_xlfn.XLOOKUP(C795, customers!$A:$A, customers!$B:$B, 0)</f>
        <v>Lukas Whittlesee</v>
      </c>
      <c r="G795" s="2" t="str">
        <f>IF(_xlfn.XLOOKUP(C795, customers!$A:$A, customers!$C:$C, "")="", "", _xlfn.XLOOKUP(C795, customers!$A:$A, customers!$C:$C, ""))</f>
        <v>lwhittleseem1@e-recht24.de</v>
      </c>
      <c r="H795" s="2" t="str">
        <f>_xlfn.XLOOKUP(C795, customers!$A:$A, customers!$G:$G, 0)</f>
        <v>United States</v>
      </c>
      <c r="I795" t="str">
        <f>INDEX(products!$A:$G, MATCH(ORDERS!$D795, products!$A:$A, 0), MATCH(ORDERS!I$1, products!$A$1:$G$1, 0))</f>
        <v>Rob</v>
      </c>
      <c r="J795" t="str">
        <f>INDEX(products!$A:$G, MATCH(ORDERS!$D795, products!$A:$A, 0), MATCH(ORDERS!J$1, products!$A$1:$G$1, 0))</f>
        <v>L</v>
      </c>
      <c r="K795" s="6">
        <f>INDEX(products!$A:$G, MATCH(ORDERS!$D795, products!$A:$A, 0), MATCH(ORDERS!K$1, products!$A$1:$G$1, 0))</f>
        <v>0.2</v>
      </c>
      <c r="L795" s="8">
        <f>INDEX(products!$A:$G, MATCH(ORDERS!$D795, products!$A:$A, 0), MATCH(ORDERS!L$1, products!$A$1:$G$1, 0))</f>
        <v>3.5849999999999995</v>
      </c>
      <c r="M795" s="8">
        <f t="shared" si="12"/>
        <v>17.924999999999997</v>
      </c>
      <c r="N795" t="str" cm="1">
        <f t="array" ref="N795">_xlfn.IFS(I795="Rob", "Robusta", I795="Exc", "Excelsa", I795="Ara", "Arabica", I795="Lib", "Liberica")</f>
        <v>Robusta</v>
      </c>
      <c r="O795" t="str" cm="1">
        <f t="array" ref="O795">_xlfn.IFS(J795="M", "Medium", J795="L", "Light", J795="D", "Dark")</f>
        <v>Light</v>
      </c>
    </row>
    <row r="796" spans="1:15" x14ac:dyDescent="0.3">
      <c r="A796" s="2" t="s">
        <v>4979</v>
      </c>
      <c r="B796" s="5">
        <v>43987</v>
      </c>
      <c r="C796" s="2" t="s">
        <v>4980</v>
      </c>
      <c r="D796" t="s">
        <v>6182</v>
      </c>
      <c r="E796" s="2">
        <v>5</v>
      </c>
      <c r="F796" s="2" t="str">
        <f>_xlfn.XLOOKUP(C796, customers!$A:$A, customers!$B:$B, 0)</f>
        <v>Gregorius Trengrove</v>
      </c>
      <c r="G796" s="2" t="str">
        <f>IF(_xlfn.XLOOKUP(C796, customers!$A:$A, customers!$C:$C, "")="", "", _xlfn.XLOOKUP(C796, customers!$A:$A, customers!$C:$C, ""))</f>
        <v>gtrengrovem2@elpais.com</v>
      </c>
      <c r="H796" s="2" t="str">
        <f>_xlfn.XLOOKUP(C796, customers!$A:$A, customers!$G:$G, 0)</f>
        <v>United States</v>
      </c>
      <c r="I796" t="str">
        <f>INDEX(products!$A:$G, MATCH(ORDERS!$D796, products!$A:$A, 0), MATCH(ORDERS!I$1, products!$A$1:$G$1, 0))</f>
        <v>Ara</v>
      </c>
      <c r="J796" t="str">
        <f>INDEX(products!$A:$G, MATCH(ORDERS!$D796, products!$A:$A, 0), MATCH(ORDERS!J$1, products!$A$1:$G$1, 0))</f>
        <v>L</v>
      </c>
      <c r="K796" s="6">
        <f>INDEX(products!$A:$G, MATCH(ORDERS!$D796, products!$A:$A, 0), MATCH(ORDERS!K$1, products!$A$1:$G$1, 0))</f>
        <v>2.5</v>
      </c>
      <c r="L796" s="8">
        <f>INDEX(products!$A:$G, MATCH(ORDERS!$D796, products!$A:$A, 0), MATCH(ORDERS!L$1, products!$A$1:$G$1, 0))</f>
        <v>29.784999999999997</v>
      </c>
      <c r="M796" s="8">
        <f t="shared" si="12"/>
        <v>148.92499999999998</v>
      </c>
      <c r="N796" t="str" cm="1">
        <f t="array" ref="N796">_xlfn.IFS(I796="Rob", "Robusta", I796="Exc", "Excelsa", I796="Ara", "Arabica", I796="Lib", "Liberica")</f>
        <v>Arabica</v>
      </c>
      <c r="O796" t="str" cm="1">
        <f t="array" ref="O796">_xlfn.IFS(J796="M", "Medium", J796="L", "Light", J796="D", "Dark")</f>
        <v>Light</v>
      </c>
    </row>
    <row r="797" spans="1:15" x14ac:dyDescent="0.3">
      <c r="A797" s="2" t="s">
        <v>4985</v>
      </c>
      <c r="B797" s="5">
        <v>43540</v>
      </c>
      <c r="C797" s="2" t="s">
        <v>4986</v>
      </c>
      <c r="D797" t="s">
        <v>6173</v>
      </c>
      <c r="E797" s="2">
        <v>4</v>
      </c>
      <c r="F797" s="2" t="str">
        <f>_xlfn.XLOOKUP(C797, customers!$A:$A, customers!$B:$B, 0)</f>
        <v>Wright Caldero</v>
      </c>
      <c r="G797" s="2" t="str">
        <f>IF(_xlfn.XLOOKUP(C797, customers!$A:$A, customers!$C:$C, "")="", "", _xlfn.XLOOKUP(C797, customers!$A:$A, customers!$C:$C, ""))</f>
        <v>wcalderom3@stumbleupon.com</v>
      </c>
      <c r="H797" s="2" t="str">
        <f>_xlfn.XLOOKUP(C797, customers!$A:$A, customers!$G:$G, 0)</f>
        <v>United States</v>
      </c>
      <c r="I797" t="str">
        <f>INDEX(products!$A:$G, MATCH(ORDERS!$D797, products!$A:$A, 0), MATCH(ORDERS!I$1, products!$A$1:$G$1, 0))</f>
        <v>Rob</v>
      </c>
      <c r="J797" t="str">
        <f>INDEX(products!$A:$G, MATCH(ORDERS!$D797, products!$A:$A, 0), MATCH(ORDERS!J$1, products!$A$1:$G$1, 0))</f>
        <v>L</v>
      </c>
      <c r="K797" s="6">
        <f>INDEX(products!$A:$G, MATCH(ORDERS!$D797, products!$A:$A, 0), MATCH(ORDERS!K$1, products!$A$1:$G$1, 0))</f>
        <v>0.5</v>
      </c>
      <c r="L797" s="8">
        <f>INDEX(products!$A:$G, MATCH(ORDERS!$D797, products!$A:$A, 0), MATCH(ORDERS!L$1, products!$A$1:$G$1, 0))</f>
        <v>7.169999999999999</v>
      </c>
      <c r="M797" s="8">
        <f t="shared" si="12"/>
        <v>28.679999999999996</v>
      </c>
      <c r="N797" t="str" cm="1">
        <f t="array" ref="N797">_xlfn.IFS(I797="Rob", "Robusta", I797="Exc", "Excelsa", I797="Ara", "Arabica", I797="Lib", "Liberica")</f>
        <v>Robusta</v>
      </c>
      <c r="O797" t="str" cm="1">
        <f t="array" ref="O797">_xlfn.IFS(J797="M", "Medium", J797="L", "Light", J797="D", "Dark")</f>
        <v>Light</v>
      </c>
    </row>
    <row r="798" spans="1:15" x14ac:dyDescent="0.3">
      <c r="A798" s="2" t="s">
        <v>4991</v>
      </c>
      <c r="B798" s="5">
        <v>44533</v>
      </c>
      <c r="C798" s="2" t="s">
        <v>4992</v>
      </c>
      <c r="D798" t="s">
        <v>6161</v>
      </c>
      <c r="E798" s="2">
        <v>1</v>
      </c>
      <c r="F798" s="2" t="str">
        <f>_xlfn.XLOOKUP(C798, customers!$A:$A, customers!$B:$B, 0)</f>
        <v>Merell Zanazzi</v>
      </c>
      <c r="G798" s="2" t="str">
        <f>IF(_xlfn.XLOOKUP(C798, customers!$A:$A, customers!$C:$C, "")="", "", _xlfn.XLOOKUP(C798, customers!$A:$A, customers!$C:$C, ""))</f>
        <v/>
      </c>
      <c r="H798" s="2" t="str">
        <f>_xlfn.XLOOKUP(C798, customers!$A:$A, customers!$G:$G, 0)</f>
        <v>United States</v>
      </c>
      <c r="I798" t="str">
        <f>INDEX(products!$A:$G, MATCH(ORDERS!$D798, products!$A:$A, 0), MATCH(ORDERS!I$1, products!$A$1:$G$1, 0))</f>
        <v>Lib</v>
      </c>
      <c r="J798" t="str">
        <f>INDEX(products!$A:$G, MATCH(ORDERS!$D798, products!$A:$A, 0), MATCH(ORDERS!J$1, products!$A$1:$G$1, 0))</f>
        <v>L</v>
      </c>
      <c r="K798" s="6">
        <f>INDEX(products!$A:$G, MATCH(ORDERS!$D798, products!$A:$A, 0), MATCH(ORDERS!K$1, products!$A$1:$G$1, 0))</f>
        <v>0.5</v>
      </c>
      <c r="L798" s="8">
        <f>INDEX(products!$A:$G, MATCH(ORDERS!$D798, products!$A:$A, 0), MATCH(ORDERS!L$1, products!$A$1:$G$1, 0))</f>
        <v>9.51</v>
      </c>
      <c r="M798" s="8">
        <f t="shared" si="12"/>
        <v>9.51</v>
      </c>
      <c r="N798" t="str" cm="1">
        <f t="array" ref="N798">_xlfn.IFS(I798="Rob", "Robusta", I798="Exc", "Excelsa", I798="Ara", "Arabica", I798="Lib", "Liberica")</f>
        <v>Liberica</v>
      </c>
      <c r="O798" t="str" cm="1">
        <f t="array" ref="O798">_xlfn.IFS(J798="M", "Medium", J798="L", "Light", J798="D", "Dark")</f>
        <v>Light</v>
      </c>
    </row>
    <row r="799" spans="1:15" x14ac:dyDescent="0.3">
      <c r="A799" s="2" t="s">
        <v>4996</v>
      </c>
      <c r="B799" s="5">
        <v>44751</v>
      </c>
      <c r="C799" s="2" t="s">
        <v>4997</v>
      </c>
      <c r="D799" t="s">
        <v>6180</v>
      </c>
      <c r="E799" s="2">
        <v>4</v>
      </c>
      <c r="F799" s="2" t="str">
        <f>_xlfn.XLOOKUP(C799, customers!$A:$A, customers!$B:$B, 0)</f>
        <v>Jed Kennicott</v>
      </c>
      <c r="G799" s="2" t="str">
        <f>IF(_xlfn.XLOOKUP(C799, customers!$A:$A, customers!$C:$C, "")="", "", _xlfn.XLOOKUP(C799, customers!$A:$A, customers!$C:$C, ""))</f>
        <v>jkennicottm5@yahoo.co.jp</v>
      </c>
      <c r="H799" s="2" t="str">
        <f>_xlfn.XLOOKUP(C799, customers!$A:$A, customers!$G:$G, 0)</f>
        <v>United States</v>
      </c>
      <c r="I799" t="str">
        <f>INDEX(products!$A:$G, MATCH(ORDERS!$D799, products!$A:$A, 0), MATCH(ORDERS!I$1, products!$A$1:$G$1, 0))</f>
        <v>Ara</v>
      </c>
      <c r="J799" t="str">
        <f>INDEX(products!$A:$G, MATCH(ORDERS!$D799, products!$A:$A, 0), MATCH(ORDERS!J$1, products!$A$1:$G$1, 0))</f>
        <v>L</v>
      </c>
      <c r="K799" s="6">
        <f>INDEX(products!$A:$G, MATCH(ORDERS!$D799, products!$A:$A, 0), MATCH(ORDERS!K$1, products!$A$1:$G$1, 0))</f>
        <v>0.5</v>
      </c>
      <c r="L799" s="8">
        <f>INDEX(products!$A:$G, MATCH(ORDERS!$D799, products!$A:$A, 0), MATCH(ORDERS!L$1, products!$A$1:$G$1, 0))</f>
        <v>7.77</v>
      </c>
      <c r="M799" s="8">
        <f t="shared" si="12"/>
        <v>31.08</v>
      </c>
      <c r="N799" t="str" cm="1">
        <f t="array" ref="N799">_xlfn.IFS(I799="Rob", "Robusta", I799="Exc", "Excelsa", I799="Ara", "Arabica", I799="Lib", "Liberica")</f>
        <v>Arabica</v>
      </c>
      <c r="O799" t="str" cm="1">
        <f t="array" ref="O799">_xlfn.IFS(J799="M", "Medium", J799="L", "Light", J799="D", "Dark")</f>
        <v>Light</v>
      </c>
    </row>
    <row r="800" spans="1:15" x14ac:dyDescent="0.3">
      <c r="A800" s="2" t="s">
        <v>5002</v>
      </c>
      <c r="B800" s="5">
        <v>43950</v>
      </c>
      <c r="C800" s="2" t="s">
        <v>5003</v>
      </c>
      <c r="D800" t="s">
        <v>6163</v>
      </c>
      <c r="E800" s="2">
        <v>3</v>
      </c>
      <c r="F800" s="2" t="str">
        <f>_xlfn.XLOOKUP(C800, customers!$A:$A, customers!$B:$B, 0)</f>
        <v>Guenevere Ruggen</v>
      </c>
      <c r="G800" s="2" t="str">
        <f>IF(_xlfn.XLOOKUP(C800, customers!$A:$A, customers!$C:$C, "")="", "", _xlfn.XLOOKUP(C800, customers!$A:$A, customers!$C:$C, ""))</f>
        <v>gruggenm6@nymag.com</v>
      </c>
      <c r="H800" s="2" t="str">
        <f>_xlfn.XLOOKUP(C800, customers!$A:$A, customers!$G:$G, 0)</f>
        <v>United States</v>
      </c>
      <c r="I800" t="str">
        <f>INDEX(products!$A:$G, MATCH(ORDERS!$D800, products!$A:$A, 0), MATCH(ORDERS!I$1, products!$A$1:$G$1, 0))</f>
        <v>Rob</v>
      </c>
      <c r="J800" t="str">
        <f>INDEX(products!$A:$G, MATCH(ORDERS!$D800, products!$A:$A, 0), MATCH(ORDERS!J$1, products!$A$1:$G$1, 0))</f>
        <v>D</v>
      </c>
      <c r="K800" s="6">
        <f>INDEX(products!$A:$G, MATCH(ORDERS!$D800, products!$A:$A, 0), MATCH(ORDERS!K$1, products!$A$1:$G$1, 0))</f>
        <v>0.2</v>
      </c>
      <c r="L800" s="8">
        <f>INDEX(products!$A:$G, MATCH(ORDERS!$D800, products!$A:$A, 0), MATCH(ORDERS!L$1, products!$A$1:$G$1, 0))</f>
        <v>2.6849999999999996</v>
      </c>
      <c r="M800" s="8">
        <f t="shared" si="12"/>
        <v>8.0549999999999997</v>
      </c>
      <c r="N800" t="str" cm="1">
        <f t="array" ref="N800">_xlfn.IFS(I800="Rob", "Robusta", I800="Exc", "Excelsa", I800="Ara", "Arabica", I800="Lib", "Liberica")</f>
        <v>Robusta</v>
      </c>
      <c r="O800" t="str" cm="1">
        <f t="array" ref="O800">_xlfn.IFS(J800="M", "Medium", J800="L", "Light", J800="D", "Dark")</f>
        <v>Dark</v>
      </c>
    </row>
    <row r="801" spans="1:15" x14ac:dyDescent="0.3">
      <c r="A801" s="2" t="s">
        <v>5008</v>
      </c>
      <c r="B801" s="5">
        <v>44588</v>
      </c>
      <c r="C801" s="2" t="s">
        <v>5009</v>
      </c>
      <c r="D801" t="s">
        <v>6183</v>
      </c>
      <c r="E801" s="2">
        <v>3</v>
      </c>
      <c r="F801" s="2" t="str">
        <f>_xlfn.XLOOKUP(C801, customers!$A:$A, customers!$B:$B, 0)</f>
        <v>Gonzales Cicculi</v>
      </c>
      <c r="G801" s="2" t="str">
        <f>IF(_xlfn.XLOOKUP(C801, customers!$A:$A, customers!$C:$C, "")="", "", _xlfn.XLOOKUP(C801, customers!$A:$A, customers!$C:$C, ""))</f>
        <v/>
      </c>
      <c r="H801" s="2" t="str">
        <f>_xlfn.XLOOKUP(C801, customers!$A:$A, customers!$G:$G, 0)</f>
        <v>United States</v>
      </c>
      <c r="I801" t="str">
        <f>INDEX(products!$A:$G, MATCH(ORDERS!$D801, products!$A:$A, 0), MATCH(ORDERS!I$1, products!$A$1:$G$1, 0))</f>
        <v>Exc</v>
      </c>
      <c r="J801" t="str">
        <f>INDEX(products!$A:$G, MATCH(ORDERS!$D801, products!$A:$A, 0), MATCH(ORDERS!J$1, products!$A$1:$G$1, 0))</f>
        <v>D</v>
      </c>
      <c r="K801" s="6">
        <f>INDEX(products!$A:$G, MATCH(ORDERS!$D801, products!$A:$A, 0), MATCH(ORDERS!K$1, products!$A$1:$G$1, 0))</f>
        <v>1</v>
      </c>
      <c r="L801" s="8">
        <f>INDEX(products!$A:$G, MATCH(ORDERS!$D801, products!$A:$A, 0), MATCH(ORDERS!L$1, products!$A$1:$G$1, 0))</f>
        <v>12.15</v>
      </c>
      <c r="M801" s="8">
        <f t="shared" si="12"/>
        <v>36.450000000000003</v>
      </c>
      <c r="N801" t="str" cm="1">
        <f t="array" ref="N801">_xlfn.IFS(I801="Rob", "Robusta", I801="Exc", "Excelsa", I801="Ara", "Arabica", I801="Lib", "Liberica")</f>
        <v>Excelsa</v>
      </c>
      <c r="O801" t="str" cm="1">
        <f t="array" ref="O801">_xlfn.IFS(J801="M", "Medium", J801="L", "Light", J801="D", "Dark")</f>
        <v>Dark</v>
      </c>
    </row>
    <row r="802" spans="1:15" x14ac:dyDescent="0.3">
      <c r="A802" s="2" t="s">
        <v>5012</v>
      </c>
      <c r="B802" s="5">
        <v>44240</v>
      </c>
      <c r="C802" s="2" t="s">
        <v>5013</v>
      </c>
      <c r="D802" t="s">
        <v>6163</v>
      </c>
      <c r="E802" s="2">
        <v>6</v>
      </c>
      <c r="F802" s="2" t="str">
        <f>_xlfn.XLOOKUP(C802, customers!$A:$A, customers!$B:$B, 0)</f>
        <v>Man Fright</v>
      </c>
      <c r="G802" s="2" t="str">
        <f>IF(_xlfn.XLOOKUP(C802, customers!$A:$A, customers!$C:$C, "")="", "", _xlfn.XLOOKUP(C802, customers!$A:$A, customers!$C:$C, ""))</f>
        <v>mfrightm8@harvard.edu</v>
      </c>
      <c r="H802" s="2" t="str">
        <f>_xlfn.XLOOKUP(C802, customers!$A:$A, customers!$G:$G, 0)</f>
        <v>Ireland</v>
      </c>
      <c r="I802" t="str">
        <f>INDEX(products!$A:$G, MATCH(ORDERS!$D802, products!$A:$A, 0), MATCH(ORDERS!I$1, products!$A$1:$G$1, 0))</f>
        <v>Rob</v>
      </c>
      <c r="J802" t="str">
        <f>INDEX(products!$A:$G, MATCH(ORDERS!$D802, products!$A:$A, 0), MATCH(ORDERS!J$1, products!$A$1:$G$1, 0))</f>
        <v>D</v>
      </c>
      <c r="K802" s="6">
        <f>INDEX(products!$A:$G, MATCH(ORDERS!$D802, products!$A:$A, 0), MATCH(ORDERS!K$1, products!$A$1:$G$1, 0))</f>
        <v>0.2</v>
      </c>
      <c r="L802" s="8">
        <f>INDEX(products!$A:$G, MATCH(ORDERS!$D802, products!$A:$A, 0), MATCH(ORDERS!L$1, products!$A$1:$G$1, 0))</f>
        <v>2.6849999999999996</v>
      </c>
      <c r="M802" s="8">
        <f t="shared" si="12"/>
        <v>16.11</v>
      </c>
      <c r="N802" t="str" cm="1">
        <f t="array" ref="N802">_xlfn.IFS(I802="Rob", "Robusta", I802="Exc", "Excelsa", I802="Ara", "Arabica", I802="Lib", "Liberica")</f>
        <v>Robusta</v>
      </c>
      <c r="O802" t="str" cm="1">
        <f t="array" ref="O802">_xlfn.IFS(J802="M", "Medium", J802="L", "Light", J802="D", "Dark")</f>
        <v>Dark</v>
      </c>
    </row>
    <row r="803" spans="1:15" x14ac:dyDescent="0.3">
      <c r="A803" s="2" t="s">
        <v>5018</v>
      </c>
      <c r="B803" s="5">
        <v>44025</v>
      </c>
      <c r="C803" s="2" t="s">
        <v>5019</v>
      </c>
      <c r="D803" t="s">
        <v>6149</v>
      </c>
      <c r="E803" s="2">
        <v>2</v>
      </c>
      <c r="F803" s="2" t="str">
        <f>_xlfn.XLOOKUP(C803, customers!$A:$A, customers!$B:$B, 0)</f>
        <v>Boyce Tarte</v>
      </c>
      <c r="G803" s="2" t="str">
        <f>IF(_xlfn.XLOOKUP(C803, customers!$A:$A, customers!$C:$C, "")="", "", _xlfn.XLOOKUP(C803, customers!$A:$A, customers!$C:$C, ""))</f>
        <v>btartem9@aol.com</v>
      </c>
      <c r="H803" s="2" t="str">
        <f>_xlfn.XLOOKUP(C803, customers!$A:$A, customers!$G:$G, 0)</f>
        <v>United States</v>
      </c>
      <c r="I803" t="str">
        <f>INDEX(products!$A:$G, MATCH(ORDERS!$D803, products!$A:$A, 0), MATCH(ORDERS!I$1, products!$A$1:$G$1, 0))</f>
        <v>Rob</v>
      </c>
      <c r="J803" t="str">
        <f>INDEX(products!$A:$G, MATCH(ORDERS!$D803, products!$A:$A, 0), MATCH(ORDERS!J$1, products!$A$1:$G$1, 0))</f>
        <v>D</v>
      </c>
      <c r="K803" s="6">
        <f>INDEX(products!$A:$G, MATCH(ORDERS!$D803, products!$A:$A, 0), MATCH(ORDERS!K$1, products!$A$1:$G$1, 0))</f>
        <v>2.5</v>
      </c>
      <c r="L803" s="8">
        <f>INDEX(products!$A:$G, MATCH(ORDERS!$D803, products!$A:$A, 0), MATCH(ORDERS!L$1, products!$A$1:$G$1, 0))</f>
        <v>20.584999999999997</v>
      </c>
      <c r="M803" s="8">
        <f t="shared" si="12"/>
        <v>41.169999999999995</v>
      </c>
      <c r="N803" t="str" cm="1">
        <f t="array" ref="N803">_xlfn.IFS(I803="Rob", "Robusta", I803="Exc", "Excelsa", I803="Ara", "Arabica", I803="Lib", "Liberica")</f>
        <v>Robusta</v>
      </c>
      <c r="O803" t="str" cm="1">
        <f t="array" ref="O803">_xlfn.IFS(J803="M", "Medium", J803="L", "Light", J803="D", "Dark")</f>
        <v>Dark</v>
      </c>
    </row>
    <row r="804" spans="1:15" x14ac:dyDescent="0.3">
      <c r="A804" s="2" t="s">
        <v>5024</v>
      </c>
      <c r="B804" s="5">
        <v>43902</v>
      </c>
      <c r="C804" s="2" t="s">
        <v>5025</v>
      </c>
      <c r="D804" t="s">
        <v>6163</v>
      </c>
      <c r="E804" s="2">
        <v>4</v>
      </c>
      <c r="F804" s="2" t="str">
        <f>_xlfn.XLOOKUP(C804, customers!$A:$A, customers!$B:$B, 0)</f>
        <v>Caddric Krzysztofiak</v>
      </c>
      <c r="G804" s="2" t="str">
        <f>IF(_xlfn.XLOOKUP(C804, customers!$A:$A, customers!$C:$C, "")="", "", _xlfn.XLOOKUP(C804, customers!$A:$A, customers!$C:$C, ""))</f>
        <v>ckrzysztofiakma@skyrock.com</v>
      </c>
      <c r="H804" s="2" t="str">
        <f>_xlfn.XLOOKUP(C804, customers!$A:$A, customers!$G:$G, 0)</f>
        <v>United States</v>
      </c>
      <c r="I804" t="str">
        <f>INDEX(products!$A:$G, MATCH(ORDERS!$D804, products!$A:$A, 0), MATCH(ORDERS!I$1, products!$A$1:$G$1, 0))</f>
        <v>Rob</v>
      </c>
      <c r="J804" t="str">
        <f>INDEX(products!$A:$G, MATCH(ORDERS!$D804, products!$A:$A, 0), MATCH(ORDERS!J$1, products!$A$1:$G$1, 0))</f>
        <v>D</v>
      </c>
      <c r="K804" s="6">
        <f>INDEX(products!$A:$G, MATCH(ORDERS!$D804, products!$A:$A, 0), MATCH(ORDERS!K$1, products!$A$1:$G$1, 0))</f>
        <v>0.2</v>
      </c>
      <c r="L804" s="8">
        <f>INDEX(products!$A:$G, MATCH(ORDERS!$D804, products!$A:$A, 0), MATCH(ORDERS!L$1, products!$A$1:$G$1, 0))</f>
        <v>2.6849999999999996</v>
      </c>
      <c r="M804" s="8">
        <f t="shared" si="12"/>
        <v>10.739999999999998</v>
      </c>
      <c r="N804" t="str" cm="1">
        <f t="array" ref="N804">_xlfn.IFS(I804="Rob", "Robusta", I804="Exc", "Excelsa", I804="Ara", "Arabica", I804="Lib", "Liberica")</f>
        <v>Robusta</v>
      </c>
      <c r="O804" t="str" cm="1">
        <f t="array" ref="O804">_xlfn.IFS(J804="M", "Medium", J804="L", "Light", J804="D", "Dark")</f>
        <v>Dark</v>
      </c>
    </row>
    <row r="805" spans="1:15" x14ac:dyDescent="0.3">
      <c r="A805" s="2" t="s">
        <v>5030</v>
      </c>
      <c r="B805" s="5">
        <v>43955</v>
      </c>
      <c r="C805" s="2" t="s">
        <v>5031</v>
      </c>
      <c r="D805" t="s">
        <v>6166</v>
      </c>
      <c r="E805" s="2">
        <v>4</v>
      </c>
      <c r="F805" s="2" t="str">
        <f>_xlfn.XLOOKUP(C805, customers!$A:$A, customers!$B:$B, 0)</f>
        <v>Darn Penquet</v>
      </c>
      <c r="G805" s="2" t="str">
        <f>IF(_xlfn.XLOOKUP(C805, customers!$A:$A, customers!$C:$C, "")="", "", _xlfn.XLOOKUP(C805, customers!$A:$A, customers!$C:$C, ""))</f>
        <v>dpenquetmb@diigo.com</v>
      </c>
      <c r="H805" s="2" t="str">
        <f>_xlfn.XLOOKUP(C805, customers!$A:$A, customers!$G:$G, 0)</f>
        <v>United States</v>
      </c>
      <c r="I805" t="str">
        <f>INDEX(products!$A:$G, MATCH(ORDERS!$D805, products!$A:$A, 0), MATCH(ORDERS!I$1, products!$A$1:$G$1, 0))</f>
        <v>Exc</v>
      </c>
      <c r="J805" t="str">
        <f>INDEX(products!$A:$G, MATCH(ORDERS!$D805, products!$A:$A, 0), MATCH(ORDERS!J$1, products!$A$1:$G$1, 0))</f>
        <v>M</v>
      </c>
      <c r="K805" s="6">
        <f>INDEX(products!$A:$G, MATCH(ORDERS!$D805, products!$A:$A, 0), MATCH(ORDERS!K$1, products!$A$1:$G$1, 0))</f>
        <v>2.5</v>
      </c>
      <c r="L805" s="8">
        <f>INDEX(products!$A:$G, MATCH(ORDERS!$D805, products!$A:$A, 0), MATCH(ORDERS!L$1, products!$A$1:$G$1, 0))</f>
        <v>31.624999999999996</v>
      </c>
      <c r="M805" s="8">
        <f t="shared" si="12"/>
        <v>126.49999999999999</v>
      </c>
      <c r="N805" t="str" cm="1">
        <f t="array" ref="N805">_xlfn.IFS(I805="Rob", "Robusta", I805="Exc", "Excelsa", I805="Ara", "Arabica", I805="Lib", "Liberica")</f>
        <v>Excelsa</v>
      </c>
      <c r="O805" t="str" cm="1">
        <f t="array" ref="O805">_xlfn.IFS(J805="M", "Medium", J805="L", "Light", J805="D", "Dark")</f>
        <v>Medium</v>
      </c>
    </row>
    <row r="806" spans="1:15" x14ac:dyDescent="0.3">
      <c r="A806" s="2" t="s">
        <v>5035</v>
      </c>
      <c r="B806" s="5">
        <v>44289</v>
      </c>
      <c r="C806" s="2" t="s">
        <v>5036</v>
      </c>
      <c r="D806" t="s">
        <v>6179</v>
      </c>
      <c r="E806" s="2">
        <v>2</v>
      </c>
      <c r="F806" s="2" t="str">
        <f>_xlfn.XLOOKUP(C806, customers!$A:$A, customers!$B:$B, 0)</f>
        <v>Jammie Cloke</v>
      </c>
      <c r="G806" s="2" t="str">
        <f>IF(_xlfn.XLOOKUP(C806, customers!$A:$A, customers!$C:$C, "")="", "", _xlfn.XLOOKUP(C806, customers!$A:$A, customers!$C:$C, ""))</f>
        <v/>
      </c>
      <c r="H806" s="2" t="str">
        <f>_xlfn.XLOOKUP(C806, customers!$A:$A, customers!$G:$G, 0)</f>
        <v>United Kingdom</v>
      </c>
      <c r="I806" t="str">
        <f>INDEX(products!$A:$G, MATCH(ORDERS!$D806, products!$A:$A, 0), MATCH(ORDERS!I$1, products!$A$1:$G$1, 0))</f>
        <v>Rob</v>
      </c>
      <c r="J806" t="str">
        <f>INDEX(products!$A:$G, MATCH(ORDERS!$D806, products!$A:$A, 0), MATCH(ORDERS!J$1, products!$A$1:$G$1, 0))</f>
        <v>L</v>
      </c>
      <c r="K806" s="6">
        <f>INDEX(products!$A:$G, MATCH(ORDERS!$D806, products!$A:$A, 0), MATCH(ORDERS!K$1, products!$A$1:$G$1, 0))</f>
        <v>1</v>
      </c>
      <c r="L806" s="8">
        <f>INDEX(products!$A:$G, MATCH(ORDERS!$D806, products!$A:$A, 0), MATCH(ORDERS!L$1, products!$A$1:$G$1, 0))</f>
        <v>11.95</v>
      </c>
      <c r="M806" s="8">
        <f t="shared" si="12"/>
        <v>23.9</v>
      </c>
      <c r="N806" t="str" cm="1">
        <f t="array" ref="N806">_xlfn.IFS(I806="Rob", "Robusta", I806="Exc", "Excelsa", I806="Ara", "Arabica", I806="Lib", "Liberica")</f>
        <v>Robusta</v>
      </c>
      <c r="O806" t="str" cm="1">
        <f t="array" ref="O806">_xlfn.IFS(J806="M", "Medium", J806="L", "Light", J806="D", "Dark")</f>
        <v>Light</v>
      </c>
    </row>
    <row r="807" spans="1:15" x14ac:dyDescent="0.3">
      <c r="A807" s="2" t="s">
        <v>5040</v>
      </c>
      <c r="B807" s="5">
        <v>44713</v>
      </c>
      <c r="C807" s="2" t="s">
        <v>5041</v>
      </c>
      <c r="D807" t="s">
        <v>6146</v>
      </c>
      <c r="E807" s="2">
        <v>1</v>
      </c>
      <c r="F807" s="2" t="str">
        <f>_xlfn.XLOOKUP(C807, customers!$A:$A, customers!$B:$B, 0)</f>
        <v>Chester Clowton</v>
      </c>
      <c r="G807" s="2" t="str">
        <f>IF(_xlfn.XLOOKUP(C807, customers!$A:$A, customers!$C:$C, "")="", "", _xlfn.XLOOKUP(C807, customers!$A:$A, customers!$C:$C, ""))</f>
        <v/>
      </c>
      <c r="H807" s="2" t="str">
        <f>_xlfn.XLOOKUP(C807, customers!$A:$A, customers!$G:$G, 0)</f>
        <v>United States</v>
      </c>
      <c r="I807" t="str">
        <f>INDEX(products!$A:$G, MATCH(ORDERS!$D807, products!$A:$A, 0), MATCH(ORDERS!I$1, products!$A$1:$G$1, 0))</f>
        <v>Rob</v>
      </c>
      <c r="J807" t="str">
        <f>INDEX(products!$A:$G, MATCH(ORDERS!$D807, products!$A:$A, 0), MATCH(ORDERS!J$1, products!$A$1:$G$1, 0))</f>
        <v>M</v>
      </c>
      <c r="K807" s="6">
        <f>INDEX(products!$A:$G, MATCH(ORDERS!$D807, products!$A:$A, 0), MATCH(ORDERS!K$1, products!$A$1:$G$1, 0))</f>
        <v>0.5</v>
      </c>
      <c r="L807" s="8">
        <f>INDEX(products!$A:$G, MATCH(ORDERS!$D807, products!$A:$A, 0), MATCH(ORDERS!L$1, products!$A$1:$G$1, 0))</f>
        <v>5.97</v>
      </c>
      <c r="M807" s="8">
        <f t="shared" si="12"/>
        <v>5.97</v>
      </c>
      <c r="N807" t="str" cm="1">
        <f t="array" ref="N807">_xlfn.IFS(I807="Rob", "Robusta", I807="Exc", "Excelsa", I807="Ara", "Arabica", I807="Lib", "Liberica")</f>
        <v>Robusta</v>
      </c>
      <c r="O807" t="str" cm="1">
        <f t="array" ref="O807">_xlfn.IFS(J807="M", "Medium", J807="L", "Light", J807="D", "Dark")</f>
        <v>Medium</v>
      </c>
    </row>
    <row r="808" spans="1:15" x14ac:dyDescent="0.3">
      <c r="A808" s="2" t="s">
        <v>5046</v>
      </c>
      <c r="B808" s="5">
        <v>44241</v>
      </c>
      <c r="C808" s="2" t="s">
        <v>5047</v>
      </c>
      <c r="D808" t="s">
        <v>6150</v>
      </c>
      <c r="E808" s="2">
        <v>2</v>
      </c>
      <c r="F808" s="2" t="str">
        <f>_xlfn.XLOOKUP(C808, customers!$A:$A, customers!$B:$B, 0)</f>
        <v>Kathleen Diable</v>
      </c>
      <c r="G808" s="2" t="str">
        <f>IF(_xlfn.XLOOKUP(C808, customers!$A:$A, customers!$C:$C, "")="", "", _xlfn.XLOOKUP(C808, customers!$A:$A, customers!$C:$C, ""))</f>
        <v/>
      </c>
      <c r="H808" s="2" t="str">
        <f>_xlfn.XLOOKUP(C808, customers!$A:$A, customers!$G:$G, 0)</f>
        <v>United Kingdom</v>
      </c>
      <c r="I808" t="str">
        <f>INDEX(products!$A:$G, MATCH(ORDERS!$D808, products!$A:$A, 0), MATCH(ORDERS!I$1, products!$A$1:$G$1, 0))</f>
        <v>Lib</v>
      </c>
      <c r="J808" t="str">
        <f>INDEX(products!$A:$G, MATCH(ORDERS!$D808, products!$A:$A, 0), MATCH(ORDERS!J$1, products!$A$1:$G$1, 0))</f>
        <v>D</v>
      </c>
      <c r="K808" s="6">
        <f>INDEX(products!$A:$G, MATCH(ORDERS!$D808, products!$A:$A, 0), MATCH(ORDERS!K$1, products!$A$1:$G$1, 0))</f>
        <v>0.2</v>
      </c>
      <c r="L808" s="8">
        <f>INDEX(products!$A:$G, MATCH(ORDERS!$D808, products!$A:$A, 0), MATCH(ORDERS!L$1, products!$A$1:$G$1, 0))</f>
        <v>3.8849999999999998</v>
      </c>
      <c r="M808" s="8">
        <f t="shared" si="12"/>
        <v>7.77</v>
      </c>
      <c r="N808" t="str" cm="1">
        <f t="array" ref="N808">_xlfn.IFS(I808="Rob", "Robusta", I808="Exc", "Excelsa", I808="Ara", "Arabica", I808="Lib", "Liberica")</f>
        <v>Liberica</v>
      </c>
      <c r="O808" t="str" cm="1">
        <f t="array" ref="O808">_xlfn.IFS(J808="M", "Medium", J808="L", "Light", J808="D", "Dark")</f>
        <v>Dark</v>
      </c>
    </row>
    <row r="809" spans="1:15" x14ac:dyDescent="0.3">
      <c r="A809" s="2" t="s">
        <v>5050</v>
      </c>
      <c r="B809" s="5">
        <v>44543</v>
      </c>
      <c r="C809" s="2" t="s">
        <v>5051</v>
      </c>
      <c r="D809" t="s">
        <v>6169</v>
      </c>
      <c r="E809" s="2">
        <v>3</v>
      </c>
      <c r="F809" s="2" t="str">
        <f>_xlfn.XLOOKUP(C809, customers!$A:$A, customers!$B:$B, 0)</f>
        <v>Koren Ferretti</v>
      </c>
      <c r="G809" s="2" t="str">
        <f>IF(_xlfn.XLOOKUP(C809, customers!$A:$A, customers!$C:$C, "")="", "", _xlfn.XLOOKUP(C809, customers!$A:$A, customers!$C:$C, ""))</f>
        <v>kferrettimf@huffingtonpost.com</v>
      </c>
      <c r="H809" s="2" t="str">
        <f>_xlfn.XLOOKUP(C809, customers!$A:$A, customers!$G:$G, 0)</f>
        <v>Ireland</v>
      </c>
      <c r="I809" t="str">
        <f>INDEX(products!$A:$G, MATCH(ORDERS!$D809, products!$A:$A, 0), MATCH(ORDERS!I$1, products!$A$1:$G$1, 0))</f>
        <v>Lib</v>
      </c>
      <c r="J809" t="str">
        <f>INDEX(products!$A:$G, MATCH(ORDERS!$D809, products!$A:$A, 0), MATCH(ORDERS!J$1, products!$A$1:$G$1, 0))</f>
        <v>D</v>
      </c>
      <c r="K809" s="6">
        <f>INDEX(products!$A:$G, MATCH(ORDERS!$D809, products!$A:$A, 0), MATCH(ORDERS!K$1, products!$A$1:$G$1, 0))</f>
        <v>0.5</v>
      </c>
      <c r="L809" s="8">
        <f>INDEX(products!$A:$G, MATCH(ORDERS!$D809, products!$A:$A, 0), MATCH(ORDERS!L$1, products!$A$1:$G$1, 0))</f>
        <v>7.77</v>
      </c>
      <c r="M809" s="8">
        <f t="shared" si="12"/>
        <v>23.31</v>
      </c>
      <c r="N809" t="str" cm="1">
        <f t="array" ref="N809">_xlfn.IFS(I809="Rob", "Robusta", I809="Exc", "Excelsa", I809="Ara", "Arabica", I809="Lib", "Liberica")</f>
        <v>Liberica</v>
      </c>
      <c r="O809" t="str" cm="1">
        <f t="array" ref="O809">_xlfn.IFS(J809="M", "Medium", J809="L", "Light", J809="D", "Dark")</f>
        <v>Dark</v>
      </c>
    </row>
    <row r="810" spans="1:15" x14ac:dyDescent="0.3">
      <c r="A810" s="2" t="s">
        <v>5056</v>
      </c>
      <c r="B810" s="5">
        <v>43868</v>
      </c>
      <c r="C810" s="2" t="s">
        <v>5113</v>
      </c>
      <c r="D810" t="s">
        <v>6142</v>
      </c>
      <c r="E810" s="2">
        <v>5</v>
      </c>
      <c r="F810" s="2" t="str">
        <f>_xlfn.XLOOKUP(C810, customers!$A:$A, customers!$B:$B, 0)</f>
        <v>Allis Wilmore</v>
      </c>
      <c r="G810" s="2" t="str">
        <f>IF(_xlfn.XLOOKUP(C810, customers!$A:$A, customers!$C:$C, "")="", "", _xlfn.XLOOKUP(C810, customers!$A:$A, customers!$C:$C, ""))</f>
        <v/>
      </c>
      <c r="H810" s="2" t="str">
        <f>_xlfn.XLOOKUP(C810, customers!$A:$A, customers!$G:$G, 0)</f>
        <v>United States</v>
      </c>
      <c r="I810" t="str">
        <f>INDEX(products!$A:$G, MATCH(ORDERS!$D810, products!$A:$A, 0), MATCH(ORDERS!I$1, products!$A$1:$G$1, 0))</f>
        <v>Rob</v>
      </c>
      <c r="J810" t="str">
        <f>INDEX(products!$A:$G, MATCH(ORDERS!$D810, products!$A:$A, 0), MATCH(ORDERS!J$1, products!$A$1:$G$1, 0))</f>
        <v>L</v>
      </c>
      <c r="K810" s="6">
        <f>INDEX(products!$A:$G, MATCH(ORDERS!$D810, products!$A:$A, 0), MATCH(ORDERS!K$1, products!$A$1:$G$1, 0))</f>
        <v>2.5</v>
      </c>
      <c r="L810" s="8">
        <f>INDEX(products!$A:$G, MATCH(ORDERS!$D810, products!$A:$A, 0), MATCH(ORDERS!L$1, products!$A$1:$G$1, 0))</f>
        <v>27.484999999999996</v>
      </c>
      <c r="M810" s="8">
        <f t="shared" si="12"/>
        <v>137.42499999999998</v>
      </c>
      <c r="N810" t="str" cm="1">
        <f t="array" ref="N810">_xlfn.IFS(I810="Rob", "Robusta", I810="Exc", "Excelsa", I810="Ara", "Arabica", I810="Lib", "Liberica")</f>
        <v>Robusta</v>
      </c>
      <c r="O810" t="str" cm="1">
        <f t="array" ref="O810">_xlfn.IFS(J810="M", "Medium", J810="L", "Light", J810="D", "Dark")</f>
        <v>Light</v>
      </c>
    </row>
    <row r="811" spans="1:15" x14ac:dyDescent="0.3">
      <c r="A811" s="2" t="s">
        <v>5062</v>
      </c>
      <c r="B811" s="5">
        <v>44235</v>
      </c>
      <c r="C811" s="2" t="s">
        <v>5063</v>
      </c>
      <c r="D811" t="s">
        <v>6163</v>
      </c>
      <c r="E811" s="2">
        <v>3</v>
      </c>
      <c r="F811" s="2" t="str">
        <f>_xlfn.XLOOKUP(C811, customers!$A:$A, customers!$B:$B, 0)</f>
        <v>Chaddie Bennie</v>
      </c>
      <c r="G811" s="2" t="str">
        <f>IF(_xlfn.XLOOKUP(C811, customers!$A:$A, customers!$C:$C, "")="", "", _xlfn.XLOOKUP(C811, customers!$A:$A, customers!$C:$C, ""))</f>
        <v/>
      </c>
      <c r="H811" s="2" t="str">
        <f>_xlfn.XLOOKUP(C811, customers!$A:$A, customers!$G:$G, 0)</f>
        <v>United States</v>
      </c>
      <c r="I811" t="str">
        <f>INDEX(products!$A:$G, MATCH(ORDERS!$D811, products!$A:$A, 0), MATCH(ORDERS!I$1, products!$A$1:$G$1, 0))</f>
        <v>Rob</v>
      </c>
      <c r="J811" t="str">
        <f>INDEX(products!$A:$G, MATCH(ORDERS!$D811, products!$A:$A, 0), MATCH(ORDERS!J$1, products!$A$1:$G$1, 0))</f>
        <v>D</v>
      </c>
      <c r="K811" s="6">
        <f>INDEX(products!$A:$G, MATCH(ORDERS!$D811, products!$A:$A, 0), MATCH(ORDERS!K$1, products!$A$1:$G$1, 0))</f>
        <v>0.2</v>
      </c>
      <c r="L811" s="8">
        <f>INDEX(products!$A:$G, MATCH(ORDERS!$D811, products!$A:$A, 0), MATCH(ORDERS!L$1, products!$A$1:$G$1, 0))</f>
        <v>2.6849999999999996</v>
      </c>
      <c r="M811" s="8">
        <f t="shared" si="12"/>
        <v>8.0549999999999997</v>
      </c>
      <c r="N811" t="str" cm="1">
        <f t="array" ref="N811">_xlfn.IFS(I811="Rob", "Robusta", I811="Exc", "Excelsa", I811="Ara", "Arabica", I811="Lib", "Liberica")</f>
        <v>Robusta</v>
      </c>
      <c r="O811" t="str" cm="1">
        <f t="array" ref="O811">_xlfn.IFS(J811="M", "Medium", J811="L", "Light", J811="D", "Dark")</f>
        <v>Dark</v>
      </c>
    </row>
    <row r="812" spans="1:15" x14ac:dyDescent="0.3">
      <c r="A812" s="2" t="s">
        <v>5067</v>
      </c>
      <c r="B812" s="5">
        <v>44054</v>
      </c>
      <c r="C812" s="2" t="s">
        <v>5068</v>
      </c>
      <c r="D812" t="s">
        <v>6161</v>
      </c>
      <c r="E812" s="2">
        <v>3</v>
      </c>
      <c r="F812" s="2" t="str">
        <f>_xlfn.XLOOKUP(C812, customers!$A:$A, customers!$B:$B, 0)</f>
        <v>Alberta Balsdone</v>
      </c>
      <c r="G812" s="2" t="str">
        <f>IF(_xlfn.XLOOKUP(C812, customers!$A:$A, customers!$C:$C, "")="", "", _xlfn.XLOOKUP(C812, customers!$A:$A, customers!$C:$C, ""))</f>
        <v>abalsdonemi@toplist.cz</v>
      </c>
      <c r="H812" s="2" t="str">
        <f>_xlfn.XLOOKUP(C812, customers!$A:$A, customers!$G:$G, 0)</f>
        <v>United States</v>
      </c>
      <c r="I812" t="str">
        <f>INDEX(products!$A:$G, MATCH(ORDERS!$D812, products!$A:$A, 0), MATCH(ORDERS!I$1, products!$A$1:$G$1, 0))</f>
        <v>Lib</v>
      </c>
      <c r="J812" t="str">
        <f>INDEX(products!$A:$G, MATCH(ORDERS!$D812, products!$A:$A, 0), MATCH(ORDERS!J$1, products!$A$1:$G$1, 0))</f>
        <v>L</v>
      </c>
      <c r="K812" s="6">
        <f>INDEX(products!$A:$G, MATCH(ORDERS!$D812, products!$A:$A, 0), MATCH(ORDERS!K$1, products!$A$1:$G$1, 0))</f>
        <v>0.5</v>
      </c>
      <c r="L812" s="8">
        <f>INDEX(products!$A:$G, MATCH(ORDERS!$D812, products!$A:$A, 0), MATCH(ORDERS!L$1, products!$A$1:$G$1, 0))</f>
        <v>9.51</v>
      </c>
      <c r="M812" s="8">
        <f t="shared" si="12"/>
        <v>28.53</v>
      </c>
      <c r="N812" t="str" cm="1">
        <f t="array" ref="N812">_xlfn.IFS(I812="Rob", "Robusta", I812="Exc", "Excelsa", I812="Ara", "Arabica", I812="Lib", "Liberica")</f>
        <v>Liberica</v>
      </c>
      <c r="O812" t="str" cm="1">
        <f t="array" ref="O812">_xlfn.IFS(J812="M", "Medium", J812="L", "Light", J812="D", "Dark")</f>
        <v>Light</v>
      </c>
    </row>
    <row r="813" spans="1:15" x14ac:dyDescent="0.3">
      <c r="A813" s="2" t="s">
        <v>5073</v>
      </c>
      <c r="B813" s="5">
        <v>44114</v>
      </c>
      <c r="C813" s="2" t="s">
        <v>5074</v>
      </c>
      <c r="D813" t="s">
        <v>6155</v>
      </c>
      <c r="E813" s="2">
        <v>6</v>
      </c>
      <c r="F813" s="2" t="str">
        <f>_xlfn.XLOOKUP(C813, customers!$A:$A, customers!$B:$B, 0)</f>
        <v>Brice Romera</v>
      </c>
      <c r="G813" s="2" t="str">
        <f>IF(_xlfn.XLOOKUP(C813, customers!$A:$A, customers!$C:$C, "")="", "", _xlfn.XLOOKUP(C813, customers!$A:$A, customers!$C:$C, ""))</f>
        <v>bromeramj@list-manage.com</v>
      </c>
      <c r="H813" s="2" t="str">
        <f>_xlfn.XLOOKUP(C813, customers!$A:$A, customers!$G:$G, 0)</f>
        <v>Ireland</v>
      </c>
      <c r="I813" t="str">
        <f>INDEX(products!$A:$G, MATCH(ORDERS!$D813, products!$A:$A, 0), MATCH(ORDERS!I$1, products!$A$1:$G$1, 0))</f>
        <v>Ara</v>
      </c>
      <c r="J813" t="str">
        <f>INDEX(products!$A:$G, MATCH(ORDERS!$D813, products!$A:$A, 0), MATCH(ORDERS!J$1, products!$A$1:$G$1, 0))</f>
        <v>M</v>
      </c>
      <c r="K813" s="6">
        <f>INDEX(products!$A:$G, MATCH(ORDERS!$D813, products!$A:$A, 0), MATCH(ORDERS!K$1, products!$A$1:$G$1, 0))</f>
        <v>1</v>
      </c>
      <c r="L813" s="8">
        <f>INDEX(products!$A:$G, MATCH(ORDERS!$D813, products!$A:$A, 0), MATCH(ORDERS!L$1, products!$A$1:$G$1, 0))</f>
        <v>11.25</v>
      </c>
      <c r="M813" s="8">
        <f t="shared" si="12"/>
        <v>67.5</v>
      </c>
      <c r="N813" t="str" cm="1">
        <f t="array" ref="N813">_xlfn.IFS(I813="Rob", "Robusta", I813="Exc", "Excelsa", I813="Ara", "Arabica", I813="Lib", "Liberica")</f>
        <v>Arabica</v>
      </c>
      <c r="O813" t="str" cm="1">
        <f t="array" ref="O813">_xlfn.IFS(J813="M", "Medium", J813="L", "Light", J813="D", "Dark")</f>
        <v>Medium</v>
      </c>
    </row>
    <row r="814" spans="1:15" x14ac:dyDescent="0.3">
      <c r="A814" s="2" t="s">
        <v>5073</v>
      </c>
      <c r="B814" s="5">
        <v>44114</v>
      </c>
      <c r="C814" s="2" t="s">
        <v>5074</v>
      </c>
      <c r="D814" t="s">
        <v>6165</v>
      </c>
      <c r="E814" s="2">
        <v>6</v>
      </c>
      <c r="F814" s="2" t="str">
        <f>_xlfn.XLOOKUP(C814, customers!$A:$A, customers!$B:$B, 0)</f>
        <v>Brice Romera</v>
      </c>
      <c r="G814" s="2" t="str">
        <f>IF(_xlfn.XLOOKUP(C814, customers!$A:$A, customers!$C:$C, "")="", "", _xlfn.XLOOKUP(C814, customers!$A:$A, customers!$C:$C, ""))</f>
        <v>bromeramj@list-manage.com</v>
      </c>
      <c r="H814" s="2" t="str">
        <f>_xlfn.XLOOKUP(C814, customers!$A:$A, customers!$G:$G, 0)</f>
        <v>Ireland</v>
      </c>
      <c r="I814" t="str">
        <f>INDEX(products!$A:$G, MATCH(ORDERS!$D814, products!$A:$A, 0), MATCH(ORDERS!I$1, products!$A$1:$G$1, 0))</f>
        <v>Lib</v>
      </c>
      <c r="J814" t="str">
        <f>INDEX(products!$A:$G, MATCH(ORDERS!$D814, products!$A:$A, 0), MATCH(ORDERS!J$1, products!$A$1:$G$1, 0))</f>
        <v>D</v>
      </c>
      <c r="K814" s="6">
        <f>INDEX(products!$A:$G, MATCH(ORDERS!$D814, products!$A:$A, 0), MATCH(ORDERS!K$1, products!$A$1:$G$1, 0))</f>
        <v>2.5</v>
      </c>
      <c r="L814" s="8">
        <f>INDEX(products!$A:$G, MATCH(ORDERS!$D814, products!$A:$A, 0), MATCH(ORDERS!L$1, products!$A$1:$G$1, 0))</f>
        <v>29.784999999999997</v>
      </c>
      <c r="M814" s="8">
        <f t="shared" si="12"/>
        <v>178.70999999999998</v>
      </c>
      <c r="N814" t="str" cm="1">
        <f t="array" ref="N814">_xlfn.IFS(I814="Rob", "Robusta", I814="Exc", "Excelsa", I814="Ara", "Arabica", I814="Lib", "Liberica")</f>
        <v>Liberica</v>
      </c>
      <c r="O814" t="str" cm="1">
        <f t="array" ref="O814">_xlfn.IFS(J814="M", "Medium", J814="L", "Light", J814="D", "Dark")</f>
        <v>Dark</v>
      </c>
    </row>
    <row r="815" spans="1:15" x14ac:dyDescent="0.3">
      <c r="A815" s="2" t="s">
        <v>5084</v>
      </c>
      <c r="B815" s="5">
        <v>44173</v>
      </c>
      <c r="C815" s="2" t="s">
        <v>5085</v>
      </c>
      <c r="D815" t="s">
        <v>6166</v>
      </c>
      <c r="E815" s="2">
        <v>1</v>
      </c>
      <c r="F815" s="2" t="str">
        <f>_xlfn.XLOOKUP(C815, customers!$A:$A, customers!$B:$B, 0)</f>
        <v>Conchita Bryde</v>
      </c>
      <c r="G815" s="2" t="str">
        <f>IF(_xlfn.XLOOKUP(C815, customers!$A:$A, customers!$C:$C, "")="", "", _xlfn.XLOOKUP(C815, customers!$A:$A, customers!$C:$C, ""))</f>
        <v>cbrydeml@tuttocitta.it</v>
      </c>
      <c r="H815" s="2" t="str">
        <f>_xlfn.XLOOKUP(C815, customers!$A:$A, customers!$G:$G, 0)</f>
        <v>United States</v>
      </c>
      <c r="I815" t="str">
        <f>INDEX(products!$A:$G, MATCH(ORDERS!$D815, products!$A:$A, 0), MATCH(ORDERS!I$1, products!$A$1:$G$1, 0))</f>
        <v>Exc</v>
      </c>
      <c r="J815" t="str">
        <f>INDEX(products!$A:$G, MATCH(ORDERS!$D815, products!$A:$A, 0), MATCH(ORDERS!J$1, products!$A$1:$G$1, 0))</f>
        <v>M</v>
      </c>
      <c r="K815" s="6">
        <f>INDEX(products!$A:$G, MATCH(ORDERS!$D815, products!$A:$A, 0), MATCH(ORDERS!K$1, products!$A$1:$G$1, 0))</f>
        <v>2.5</v>
      </c>
      <c r="L815" s="8">
        <f>INDEX(products!$A:$G, MATCH(ORDERS!$D815, products!$A:$A, 0), MATCH(ORDERS!L$1, products!$A$1:$G$1, 0))</f>
        <v>31.624999999999996</v>
      </c>
      <c r="M815" s="8">
        <f t="shared" si="12"/>
        <v>31.624999999999996</v>
      </c>
      <c r="N815" t="str" cm="1">
        <f t="array" ref="N815">_xlfn.IFS(I815="Rob", "Robusta", I815="Exc", "Excelsa", I815="Ara", "Arabica", I815="Lib", "Liberica")</f>
        <v>Excelsa</v>
      </c>
      <c r="O815" t="str" cm="1">
        <f t="array" ref="O815">_xlfn.IFS(J815="M", "Medium", J815="L", "Light", J815="D", "Dark")</f>
        <v>Medium</v>
      </c>
    </row>
    <row r="816" spans="1:15" x14ac:dyDescent="0.3">
      <c r="A816" s="2" t="s">
        <v>5090</v>
      </c>
      <c r="B816" s="5">
        <v>43573</v>
      </c>
      <c r="C816" s="2" t="s">
        <v>5091</v>
      </c>
      <c r="D816" t="s">
        <v>6184</v>
      </c>
      <c r="E816" s="2">
        <v>2</v>
      </c>
      <c r="F816" s="2" t="str">
        <f>_xlfn.XLOOKUP(C816, customers!$A:$A, customers!$B:$B, 0)</f>
        <v>Silvanus Enefer</v>
      </c>
      <c r="G816" s="2" t="str">
        <f>IF(_xlfn.XLOOKUP(C816, customers!$A:$A, customers!$C:$C, "")="", "", _xlfn.XLOOKUP(C816, customers!$A:$A, customers!$C:$C, ""))</f>
        <v>senefermm@blog.com</v>
      </c>
      <c r="H816" s="2" t="str">
        <f>_xlfn.XLOOKUP(C816, customers!$A:$A, customers!$G:$G, 0)</f>
        <v>United States</v>
      </c>
      <c r="I816" t="str">
        <f>INDEX(products!$A:$G, MATCH(ORDERS!$D816, products!$A:$A, 0), MATCH(ORDERS!I$1, products!$A$1:$G$1, 0))</f>
        <v>Exc</v>
      </c>
      <c r="J816" t="str">
        <f>INDEX(products!$A:$G, MATCH(ORDERS!$D816, products!$A:$A, 0), MATCH(ORDERS!J$1, products!$A$1:$G$1, 0))</f>
        <v>L</v>
      </c>
      <c r="K816" s="6">
        <f>INDEX(products!$A:$G, MATCH(ORDERS!$D816, products!$A:$A, 0), MATCH(ORDERS!K$1, products!$A$1:$G$1, 0))</f>
        <v>0.2</v>
      </c>
      <c r="L816" s="8">
        <f>INDEX(products!$A:$G, MATCH(ORDERS!$D816, products!$A:$A, 0), MATCH(ORDERS!L$1, products!$A$1:$G$1, 0))</f>
        <v>4.4550000000000001</v>
      </c>
      <c r="M816" s="8">
        <f t="shared" si="12"/>
        <v>8.91</v>
      </c>
      <c r="N816" t="str" cm="1">
        <f t="array" ref="N816">_xlfn.IFS(I816="Rob", "Robusta", I816="Exc", "Excelsa", I816="Ara", "Arabica", I816="Lib", "Liberica")</f>
        <v>Excelsa</v>
      </c>
      <c r="O816" t="str" cm="1">
        <f t="array" ref="O816">_xlfn.IFS(J816="M", "Medium", J816="L", "Light", J816="D", "Dark")</f>
        <v>Light</v>
      </c>
    </row>
    <row r="817" spans="1:15" x14ac:dyDescent="0.3">
      <c r="A817" s="2" t="s">
        <v>5096</v>
      </c>
      <c r="B817" s="5">
        <v>44200</v>
      </c>
      <c r="C817" s="2" t="s">
        <v>5097</v>
      </c>
      <c r="D817" t="s">
        <v>6146</v>
      </c>
      <c r="E817" s="2">
        <v>6</v>
      </c>
      <c r="F817" s="2" t="str">
        <f>_xlfn.XLOOKUP(C817, customers!$A:$A, customers!$B:$B, 0)</f>
        <v>Lenci Haggerstone</v>
      </c>
      <c r="G817" s="2" t="str">
        <f>IF(_xlfn.XLOOKUP(C817, customers!$A:$A, customers!$C:$C, "")="", "", _xlfn.XLOOKUP(C817, customers!$A:$A, customers!$C:$C, ""))</f>
        <v>lhaggerstonemn@independent.co.uk</v>
      </c>
      <c r="H817" s="2" t="str">
        <f>_xlfn.XLOOKUP(C817, customers!$A:$A, customers!$G:$G, 0)</f>
        <v>United States</v>
      </c>
      <c r="I817" t="str">
        <f>INDEX(products!$A:$G, MATCH(ORDERS!$D817, products!$A:$A, 0), MATCH(ORDERS!I$1, products!$A$1:$G$1, 0))</f>
        <v>Rob</v>
      </c>
      <c r="J817" t="str">
        <f>INDEX(products!$A:$G, MATCH(ORDERS!$D817, products!$A:$A, 0), MATCH(ORDERS!J$1, products!$A$1:$G$1, 0))</f>
        <v>M</v>
      </c>
      <c r="K817" s="6">
        <f>INDEX(products!$A:$G, MATCH(ORDERS!$D817, products!$A:$A, 0), MATCH(ORDERS!K$1, products!$A$1:$G$1, 0))</f>
        <v>0.5</v>
      </c>
      <c r="L817" s="8">
        <f>INDEX(products!$A:$G, MATCH(ORDERS!$D817, products!$A:$A, 0), MATCH(ORDERS!L$1, products!$A$1:$G$1, 0))</f>
        <v>5.97</v>
      </c>
      <c r="M817" s="8">
        <f t="shared" si="12"/>
        <v>35.82</v>
      </c>
      <c r="N817" t="str" cm="1">
        <f t="array" ref="N817">_xlfn.IFS(I817="Rob", "Robusta", I817="Exc", "Excelsa", I817="Ara", "Arabica", I817="Lib", "Liberica")</f>
        <v>Robusta</v>
      </c>
      <c r="O817" t="str" cm="1">
        <f t="array" ref="O817">_xlfn.IFS(J817="M", "Medium", J817="L", "Light", J817="D", "Dark")</f>
        <v>Medium</v>
      </c>
    </row>
    <row r="818" spans="1:15" x14ac:dyDescent="0.3">
      <c r="A818" s="2" t="s">
        <v>5102</v>
      </c>
      <c r="B818" s="5">
        <v>43534</v>
      </c>
      <c r="C818" s="2" t="s">
        <v>5103</v>
      </c>
      <c r="D818" t="s">
        <v>6161</v>
      </c>
      <c r="E818" s="2">
        <v>4</v>
      </c>
      <c r="F818" s="2" t="str">
        <f>_xlfn.XLOOKUP(C818, customers!$A:$A, customers!$B:$B, 0)</f>
        <v>Marvin Gundry</v>
      </c>
      <c r="G818" s="2" t="str">
        <f>IF(_xlfn.XLOOKUP(C818, customers!$A:$A, customers!$C:$C, "")="", "", _xlfn.XLOOKUP(C818, customers!$A:$A, customers!$C:$C, ""))</f>
        <v>mgundrymo@omniture.com</v>
      </c>
      <c r="H818" s="2" t="str">
        <f>_xlfn.XLOOKUP(C818, customers!$A:$A, customers!$G:$G, 0)</f>
        <v>Ireland</v>
      </c>
      <c r="I818" t="str">
        <f>INDEX(products!$A:$G, MATCH(ORDERS!$D818, products!$A:$A, 0), MATCH(ORDERS!I$1, products!$A$1:$G$1, 0))</f>
        <v>Lib</v>
      </c>
      <c r="J818" t="str">
        <f>INDEX(products!$A:$G, MATCH(ORDERS!$D818, products!$A:$A, 0), MATCH(ORDERS!J$1, products!$A$1:$G$1, 0))</f>
        <v>L</v>
      </c>
      <c r="K818" s="6">
        <f>INDEX(products!$A:$G, MATCH(ORDERS!$D818, products!$A:$A, 0), MATCH(ORDERS!K$1, products!$A$1:$G$1, 0))</f>
        <v>0.5</v>
      </c>
      <c r="L818" s="8">
        <f>INDEX(products!$A:$G, MATCH(ORDERS!$D818, products!$A:$A, 0), MATCH(ORDERS!L$1, products!$A$1:$G$1, 0))</f>
        <v>9.51</v>
      </c>
      <c r="M818" s="8">
        <f t="shared" si="12"/>
        <v>38.04</v>
      </c>
      <c r="N818" t="str" cm="1">
        <f t="array" ref="N818">_xlfn.IFS(I818="Rob", "Robusta", I818="Exc", "Excelsa", I818="Ara", "Arabica", I818="Lib", "Liberica")</f>
        <v>Liberica</v>
      </c>
      <c r="O818" t="str" cm="1">
        <f t="array" ref="O818">_xlfn.IFS(J818="M", "Medium", J818="L", "Light", J818="D", "Dark")</f>
        <v>Light</v>
      </c>
    </row>
    <row r="819" spans="1:15" x14ac:dyDescent="0.3">
      <c r="A819" s="2" t="s">
        <v>5107</v>
      </c>
      <c r="B819" s="5">
        <v>43798</v>
      </c>
      <c r="C819" s="2" t="s">
        <v>5108</v>
      </c>
      <c r="D819" t="s">
        <v>6169</v>
      </c>
      <c r="E819" s="2">
        <v>2</v>
      </c>
      <c r="F819" s="2" t="str">
        <f>_xlfn.XLOOKUP(C819, customers!$A:$A, customers!$B:$B, 0)</f>
        <v>Bayard Wellan</v>
      </c>
      <c r="G819" s="2" t="str">
        <f>IF(_xlfn.XLOOKUP(C819, customers!$A:$A, customers!$C:$C, "")="", "", _xlfn.XLOOKUP(C819, customers!$A:$A, customers!$C:$C, ""))</f>
        <v>bwellanmp@cafepress.com</v>
      </c>
      <c r="H819" s="2" t="str">
        <f>_xlfn.XLOOKUP(C819, customers!$A:$A, customers!$G:$G, 0)</f>
        <v>United States</v>
      </c>
      <c r="I819" t="str">
        <f>INDEX(products!$A:$G, MATCH(ORDERS!$D819, products!$A:$A, 0), MATCH(ORDERS!I$1, products!$A$1:$G$1, 0))</f>
        <v>Lib</v>
      </c>
      <c r="J819" t="str">
        <f>INDEX(products!$A:$G, MATCH(ORDERS!$D819, products!$A:$A, 0), MATCH(ORDERS!J$1, products!$A$1:$G$1, 0))</f>
        <v>D</v>
      </c>
      <c r="K819" s="6">
        <f>INDEX(products!$A:$G, MATCH(ORDERS!$D819, products!$A:$A, 0), MATCH(ORDERS!K$1, products!$A$1:$G$1, 0))</f>
        <v>0.5</v>
      </c>
      <c r="L819" s="8">
        <f>INDEX(products!$A:$G, MATCH(ORDERS!$D819, products!$A:$A, 0), MATCH(ORDERS!L$1, products!$A$1:$G$1, 0))</f>
        <v>7.77</v>
      </c>
      <c r="M819" s="8">
        <f t="shared" si="12"/>
        <v>15.54</v>
      </c>
      <c r="N819" t="str" cm="1">
        <f t="array" ref="N819">_xlfn.IFS(I819="Rob", "Robusta", I819="Exc", "Excelsa", I819="Ara", "Arabica", I819="Lib", "Liberica")</f>
        <v>Liberica</v>
      </c>
      <c r="O819" t="str" cm="1">
        <f t="array" ref="O819">_xlfn.IFS(J819="M", "Medium", J819="L", "Light", J819="D", "Dark")</f>
        <v>Dark</v>
      </c>
    </row>
    <row r="820" spans="1:15" x14ac:dyDescent="0.3">
      <c r="A820" s="2" t="s">
        <v>5112</v>
      </c>
      <c r="B820" s="5">
        <v>44761</v>
      </c>
      <c r="C820" s="2" t="s">
        <v>5113</v>
      </c>
      <c r="D820" t="s">
        <v>6170</v>
      </c>
      <c r="E820" s="2">
        <v>5</v>
      </c>
      <c r="F820" s="2" t="str">
        <f>_xlfn.XLOOKUP(C820, customers!$A:$A, customers!$B:$B, 0)</f>
        <v>Allis Wilmore</v>
      </c>
      <c r="G820" s="2" t="str">
        <f>IF(_xlfn.XLOOKUP(C820, customers!$A:$A, customers!$C:$C, "")="", "", _xlfn.XLOOKUP(C820, customers!$A:$A, customers!$C:$C, ""))</f>
        <v/>
      </c>
      <c r="H820" s="2" t="str">
        <f>_xlfn.XLOOKUP(C820, customers!$A:$A, customers!$G:$G, 0)</f>
        <v>United States</v>
      </c>
      <c r="I820" t="str">
        <f>INDEX(products!$A:$G, MATCH(ORDERS!$D820, products!$A:$A, 0), MATCH(ORDERS!I$1, products!$A$1:$G$1, 0))</f>
        <v>Lib</v>
      </c>
      <c r="J820" t="str">
        <f>INDEX(products!$A:$G, MATCH(ORDERS!$D820, products!$A:$A, 0), MATCH(ORDERS!J$1, products!$A$1:$G$1, 0))</f>
        <v>L</v>
      </c>
      <c r="K820" s="6">
        <f>INDEX(products!$A:$G, MATCH(ORDERS!$D820, products!$A:$A, 0), MATCH(ORDERS!K$1, products!$A$1:$G$1, 0))</f>
        <v>1</v>
      </c>
      <c r="L820" s="8">
        <f>INDEX(products!$A:$G, MATCH(ORDERS!$D820, products!$A:$A, 0), MATCH(ORDERS!L$1, products!$A$1:$G$1, 0))</f>
        <v>15.85</v>
      </c>
      <c r="M820" s="8">
        <f t="shared" si="12"/>
        <v>79.25</v>
      </c>
      <c r="N820" t="str" cm="1">
        <f t="array" ref="N820">_xlfn.IFS(I820="Rob", "Robusta", I820="Exc", "Excelsa", I820="Ara", "Arabica", I820="Lib", "Liberica")</f>
        <v>Liberica</v>
      </c>
      <c r="O820" t="str" cm="1">
        <f t="array" ref="O820">_xlfn.IFS(J820="M", "Medium", J820="L", "Light", J820="D", "Dark")</f>
        <v>Light</v>
      </c>
    </row>
    <row r="821" spans="1:15" x14ac:dyDescent="0.3">
      <c r="A821" s="2" t="s">
        <v>5117</v>
      </c>
      <c r="B821" s="5">
        <v>44008</v>
      </c>
      <c r="C821" s="2" t="s">
        <v>5118</v>
      </c>
      <c r="D821" t="s">
        <v>6145</v>
      </c>
      <c r="E821" s="2">
        <v>1</v>
      </c>
      <c r="F821" s="2" t="str">
        <f>_xlfn.XLOOKUP(C821, customers!$A:$A, customers!$B:$B, 0)</f>
        <v>Caddric Atcheson</v>
      </c>
      <c r="G821" s="2" t="str">
        <f>IF(_xlfn.XLOOKUP(C821, customers!$A:$A, customers!$C:$C, "")="", "", _xlfn.XLOOKUP(C821, customers!$A:$A, customers!$C:$C, ""))</f>
        <v>catchesonmr@xinhuanet.com</v>
      </c>
      <c r="H821" s="2" t="str">
        <f>_xlfn.XLOOKUP(C821, customers!$A:$A, customers!$G:$G, 0)</f>
        <v>United States</v>
      </c>
      <c r="I821" t="str">
        <f>INDEX(products!$A:$G, MATCH(ORDERS!$D821, products!$A:$A, 0), MATCH(ORDERS!I$1, products!$A$1:$G$1, 0))</f>
        <v>Lib</v>
      </c>
      <c r="J821" t="str">
        <f>INDEX(products!$A:$G, MATCH(ORDERS!$D821, products!$A:$A, 0), MATCH(ORDERS!J$1, products!$A$1:$G$1, 0))</f>
        <v>L</v>
      </c>
      <c r="K821" s="6">
        <f>INDEX(products!$A:$G, MATCH(ORDERS!$D821, products!$A:$A, 0), MATCH(ORDERS!K$1, products!$A$1:$G$1, 0))</f>
        <v>0.2</v>
      </c>
      <c r="L821" s="8">
        <f>INDEX(products!$A:$G, MATCH(ORDERS!$D821, products!$A:$A, 0), MATCH(ORDERS!L$1, products!$A$1:$G$1, 0))</f>
        <v>4.7549999999999999</v>
      </c>
      <c r="M821" s="8">
        <f t="shared" si="12"/>
        <v>4.7549999999999999</v>
      </c>
      <c r="N821" t="str" cm="1">
        <f t="array" ref="N821">_xlfn.IFS(I821="Rob", "Robusta", I821="Exc", "Excelsa", I821="Ara", "Arabica", I821="Lib", "Liberica")</f>
        <v>Liberica</v>
      </c>
      <c r="O821" t="str" cm="1">
        <f t="array" ref="O821">_xlfn.IFS(J821="M", "Medium", J821="L", "Light", J821="D", "Dark")</f>
        <v>Light</v>
      </c>
    </row>
    <row r="822" spans="1:15" x14ac:dyDescent="0.3">
      <c r="A822" s="2" t="s">
        <v>5123</v>
      </c>
      <c r="B822" s="5">
        <v>43510</v>
      </c>
      <c r="C822" s="2" t="s">
        <v>5124</v>
      </c>
      <c r="D822" t="s">
        <v>6141</v>
      </c>
      <c r="E822" s="2">
        <v>4</v>
      </c>
      <c r="F822" s="2" t="str">
        <f>_xlfn.XLOOKUP(C822, customers!$A:$A, customers!$B:$B, 0)</f>
        <v>Eustace Stenton</v>
      </c>
      <c r="G822" s="2" t="str">
        <f>IF(_xlfn.XLOOKUP(C822, customers!$A:$A, customers!$C:$C, "")="", "", _xlfn.XLOOKUP(C822, customers!$A:$A, customers!$C:$C, ""))</f>
        <v>estentonms@google.it</v>
      </c>
      <c r="H822" s="2" t="str">
        <f>_xlfn.XLOOKUP(C822, customers!$A:$A, customers!$G:$G, 0)</f>
        <v>United States</v>
      </c>
      <c r="I822" t="str">
        <f>INDEX(products!$A:$G, MATCH(ORDERS!$D822, products!$A:$A, 0), MATCH(ORDERS!I$1, products!$A$1:$G$1, 0))</f>
        <v>Exc</v>
      </c>
      <c r="J822" t="str">
        <f>INDEX(products!$A:$G, MATCH(ORDERS!$D822, products!$A:$A, 0), MATCH(ORDERS!J$1, products!$A$1:$G$1, 0))</f>
        <v>M</v>
      </c>
      <c r="K822" s="6">
        <f>INDEX(products!$A:$G, MATCH(ORDERS!$D822, products!$A:$A, 0), MATCH(ORDERS!K$1, products!$A$1:$G$1, 0))</f>
        <v>1</v>
      </c>
      <c r="L822" s="8">
        <f>INDEX(products!$A:$G, MATCH(ORDERS!$D822, products!$A:$A, 0), MATCH(ORDERS!L$1, products!$A$1:$G$1, 0))</f>
        <v>13.75</v>
      </c>
      <c r="M822" s="8">
        <f t="shared" si="12"/>
        <v>55</v>
      </c>
      <c r="N822" t="str" cm="1">
        <f t="array" ref="N822">_xlfn.IFS(I822="Rob", "Robusta", I822="Exc", "Excelsa", I822="Ara", "Arabica", I822="Lib", "Liberica")</f>
        <v>Excelsa</v>
      </c>
      <c r="O822" t="str" cm="1">
        <f t="array" ref="O822">_xlfn.IFS(J822="M", "Medium", J822="L", "Light", J822="D", "Dark")</f>
        <v>Medium</v>
      </c>
    </row>
    <row r="823" spans="1:15" x14ac:dyDescent="0.3">
      <c r="A823" s="2" t="s">
        <v>5129</v>
      </c>
      <c r="B823" s="5">
        <v>44144</v>
      </c>
      <c r="C823" s="2" t="s">
        <v>5130</v>
      </c>
      <c r="D823" t="s">
        <v>6172</v>
      </c>
      <c r="E823" s="2">
        <v>5</v>
      </c>
      <c r="F823" s="2" t="str">
        <f>_xlfn.XLOOKUP(C823, customers!$A:$A, customers!$B:$B, 0)</f>
        <v>Ericka Tripp</v>
      </c>
      <c r="G823" s="2" t="str">
        <f>IF(_xlfn.XLOOKUP(C823, customers!$A:$A, customers!$C:$C, "")="", "", _xlfn.XLOOKUP(C823, customers!$A:$A, customers!$C:$C, ""))</f>
        <v>etrippmt@wp.com</v>
      </c>
      <c r="H823" s="2" t="str">
        <f>_xlfn.XLOOKUP(C823, customers!$A:$A, customers!$G:$G, 0)</f>
        <v>United States</v>
      </c>
      <c r="I823" t="str">
        <f>INDEX(products!$A:$G, MATCH(ORDERS!$D823, products!$A:$A, 0), MATCH(ORDERS!I$1, products!$A$1:$G$1, 0))</f>
        <v>Rob</v>
      </c>
      <c r="J823" t="str">
        <f>INDEX(products!$A:$G, MATCH(ORDERS!$D823, products!$A:$A, 0), MATCH(ORDERS!J$1, products!$A$1:$G$1, 0))</f>
        <v>D</v>
      </c>
      <c r="K823" s="6">
        <f>INDEX(products!$A:$G, MATCH(ORDERS!$D823, products!$A:$A, 0), MATCH(ORDERS!K$1, products!$A$1:$G$1, 0))</f>
        <v>0.5</v>
      </c>
      <c r="L823" s="8">
        <f>INDEX(products!$A:$G, MATCH(ORDERS!$D823, products!$A:$A, 0), MATCH(ORDERS!L$1, products!$A$1:$G$1, 0))</f>
        <v>5.3699999999999992</v>
      </c>
      <c r="M823" s="8">
        <f t="shared" si="12"/>
        <v>26.849999999999994</v>
      </c>
      <c r="N823" t="str" cm="1">
        <f t="array" ref="N823">_xlfn.IFS(I823="Rob", "Robusta", I823="Exc", "Excelsa", I823="Ara", "Arabica", I823="Lib", "Liberica")</f>
        <v>Robusta</v>
      </c>
      <c r="O823" t="str" cm="1">
        <f t="array" ref="O823">_xlfn.IFS(J823="M", "Medium", J823="L", "Light", J823="D", "Dark")</f>
        <v>Dark</v>
      </c>
    </row>
    <row r="824" spans="1:15" x14ac:dyDescent="0.3">
      <c r="A824" s="2" t="s">
        <v>5135</v>
      </c>
      <c r="B824" s="5">
        <v>43585</v>
      </c>
      <c r="C824" s="2" t="s">
        <v>5136</v>
      </c>
      <c r="D824" t="s">
        <v>6148</v>
      </c>
      <c r="E824" s="2">
        <v>4</v>
      </c>
      <c r="F824" s="2" t="str">
        <f>_xlfn.XLOOKUP(C824, customers!$A:$A, customers!$B:$B, 0)</f>
        <v>Lyndsey MacManus</v>
      </c>
      <c r="G824" s="2" t="str">
        <f>IF(_xlfn.XLOOKUP(C824, customers!$A:$A, customers!$C:$C, "")="", "", _xlfn.XLOOKUP(C824, customers!$A:$A, customers!$C:$C, ""))</f>
        <v>lmacmanusmu@imdb.com</v>
      </c>
      <c r="H824" s="2" t="str">
        <f>_xlfn.XLOOKUP(C824, customers!$A:$A, customers!$G:$G, 0)</f>
        <v>United States</v>
      </c>
      <c r="I824" t="str">
        <f>INDEX(products!$A:$G, MATCH(ORDERS!$D824, products!$A:$A, 0), MATCH(ORDERS!I$1, products!$A$1:$G$1, 0))</f>
        <v>Exc</v>
      </c>
      <c r="J824" t="str">
        <f>INDEX(products!$A:$G, MATCH(ORDERS!$D824, products!$A:$A, 0), MATCH(ORDERS!J$1, products!$A$1:$G$1, 0))</f>
        <v>L</v>
      </c>
      <c r="K824" s="6">
        <f>INDEX(products!$A:$G, MATCH(ORDERS!$D824, products!$A:$A, 0), MATCH(ORDERS!K$1, products!$A$1:$G$1, 0))</f>
        <v>2.5</v>
      </c>
      <c r="L824" s="8">
        <f>INDEX(products!$A:$G, MATCH(ORDERS!$D824, products!$A:$A, 0), MATCH(ORDERS!L$1, products!$A$1:$G$1, 0))</f>
        <v>34.154999999999994</v>
      </c>
      <c r="M824" s="8">
        <f t="shared" si="12"/>
        <v>136.61999999999998</v>
      </c>
      <c r="N824" t="str" cm="1">
        <f t="array" ref="N824">_xlfn.IFS(I824="Rob", "Robusta", I824="Exc", "Excelsa", I824="Ara", "Arabica", I824="Lib", "Liberica")</f>
        <v>Excelsa</v>
      </c>
      <c r="O824" t="str" cm="1">
        <f t="array" ref="O824">_xlfn.IFS(J824="M", "Medium", J824="L", "Light", J824="D", "Dark")</f>
        <v>Light</v>
      </c>
    </row>
    <row r="825" spans="1:15" x14ac:dyDescent="0.3">
      <c r="A825" s="2" t="s">
        <v>5141</v>
      </c>
      <c r="B825" s="5">
        <v>44134</v>
      </c>
      <c r="C825" s="2" t="s">
        <v>5142</v>
      </c>
      <c r="D825" t="s">
        <v>6170</v>
      </c>
      <c r="E825" s="2">
        <v>3</v>
      </c>
      <c r="F825" s="2" t="str">
        <f>_xlfn.XLOOKUP(C825, customers!$A:$A, customers!$B:$B, 0)</f>
        <v>Tess Benediktovich</v>
      </c>
      <c r="G825" s="2" t="str">
        <f>IF(_xlfn.XLOOKUP(C825, customers!$A:$A, customers!$C:$C, "")="", "", _xlfn.XLOOKUP(C825, customers!$A:$A, customers!$C:$C, ""))</f>
        <v>tbenediktovichmv@ebay.com</v>
      </c>
      <c r="H825" s="2" t="str">
        <f>_xlfn.XLOOKUP(C825, customers!$A:$A, customers!$G:$G, 0)</f>
        <v>United States</v>
      </c>
      <c r="I825" t="str">
        <f>INDEX(products!$A:$G, MATCH(ORDERS!$D825, products!$A:$A, 0), MATCH(ORDERS!I$1, products!$A$1:$G$1, 0))</f>
        <v>Lib</v>
      </c>
      <c r="J825" t="str">
        <f>INDEX(products!$A:$G, MATCH(ORDERS!$D825, products!$A:$A, 0), MATCH(ORDERS!J$1, products!$A$1:$G$1, 0))</f>
        <v>L</v>
      </c>
      <c r="K825" s="6">
        <f>INDEX(products!$A:$G, MATCH(ORDERS!$D825, products!$A:$A, 0), MATCH(ORDERS!K$1, products!$A$1:$G$1, 0))</f>
        <v>1</v>
      </c>
      <c r="L825" s="8">
        <f>INDEX(products!$A:$G, MATCH(ORDERS!$D825, products!$A:$A, 0), MATCH(ORDERS!L$1, products!$A$1:$G$1, 0))</f>
        <v>15.85</v>
      </c>
      <c r="M825" s="8">
        <f t="shared" si="12"/>
        <v>47.55</v>
      </c>
      <c r="N825" t="str" cm="1">
        <f t="array" ref="N825">_xlfn.IFS(I825="Rob", "Robusta", I825="Exc", "Excelsa", I825="Ara", "Arabica", I825="Lib", "Liberica")</f>
        <v>Liberica</v>
      </c>
      <c r="O825" t="str" cm="1">
        <f t="array" ref="O825">_xlfn.IFS(J825="M", "Medium", J825="L", "Light", J825="D", "Dark")</f>
        <v>Light</v>
      </c>
    </row>
    <row r="826" spans="1:15" x14ac:dyDescent="0.3">
      <c r="A826" s="2" t="s">
        <v>5147</v>
      </c>
      <c r="B826" s="5">
        <v>43781</v>
      </c>
      <c r="C826" s="2" t="s">
        <v>5148</v>
      </c>
      <c r="D826" t="s">
        <v>6152</v>
      </c>
      <c r="E826" s="2">
        <v>5</v>
      </c>
      <c r="F826" s="2" t="str">
        <f>_xlfn.XLOOKUP(C826, customers!$A:$A, customers!$B:$B, 0)</f>
        <v>Correy Bourner</v>
      </c>
      <c r="G826" s="2" t="str">
        <f>IF(_xlfn.XLOOKUP(C826, customers!$A:$A, customers!$C:$C, "")="", "", _xlfn.XLOOKUP(C826, customers!$A:$A, customers!$C:$C, ""))</f>
        <v>cbournermw@chronoengine.com</v>
      </c>
      <c r="H826" s="2" t="str">
        <f>_xlfn.XLOOKUP(C826, customers!$A:$A, customers!$G:$G, 0)</f>
        <v>United States</v>
      </c>
      <c r="I826" t="str">
        <f>INDEX(products!$A:$G, MATCH(ORDERS!$D826, products!$A:$A, 0), MATCH(ORDERS!I$1, products!$A$1:$G$1, 0))</f>
        <v>Ara</v>
      </c>
      <c r="J826" t="str">
        <f>INDEX(products!$A:$G, MATCH(ORDERS!$D826, products!$A:$A, 0), MATCH(ORDERS!J$1, products!$A$1:$G$1, 0))</f>
        <v>M</v>
      </c>
      <c r="K826" s="6">
        <f>INDEX(products!$A:$G, MATCH(ORDERS!$D826, products!$A:$A, 0), MATCH(ORDERS!K$1, products!$A$1:$G$1, 0))</f>
        <v>0.2</v>
      </c>
      <c r="L826" s="8">
        <f>INDEX(products!$A:$G, MATCH(ORDERS!$D826, products!$A:$A, 0), MATCH(ORDERS!L$1, products!$A$1:$G$1, 0))</f>
        <v>3.375</v>
      </c>
      <c r="M826" s="8">
        <f t="shared" si="12"/>
        <v>16.875</v>
      </c>
      <c r="N826" t="str" cm="1">
        <f t="array" ref="N826">_xlfn.IFS(I826="Rob", "Robusta", I826="Exc", "Excelsa", I826="Ara", "Arabica", I826="Lib", "Liberica")</f>
        <v>Arabica</v>
      </c>
      <c r="O826" t="str" cm="1">
        <f t="array" ref="O826">_xlfn.IFS(J826="M", "Medium", J826="L", "Light", J826="D", "Dark")</f>
        <v>Medium</v>
      </c>
    </row>
    <row r="827" spans="1:15" x14ac:dyDescent="0.3">
      <c r="A827" s="2" t="s">
        <v>5152</v>
      </c>
      <c r="B827" s="5">
        <v>44603</v>
      </c>
      <c r="C827" s="2" t="s">
        <v>5188</v>
      </c>
      <c r="D827" t="s">
        <v>6147</v>
      </c>
      <c r="E827" s="2">
        <v>3</v>
      </c>
      <c r="F827" s="2" t="str">
        <f>_xlfn.XLOOKUP(C827, customers!$A:$A, customers!$B:$B, 0)</f>
        <v>Odelia Skerme</v>
      </c>
      <c r="G827" s="2" t="str">
        <f>IF(_xlfn.XLOOKUP(C827, customers!$A:$A, customers!$C:$C, "")="", "", _xlfn.XLOOKUP(C827, customers!$A:$A, customers!$C:$C, ""))</f>
        <v>oskermen3@hatena.ne.jp</v>
      </c>
      <c r="H827" s="2" t="str">
        <f>_xlfn.XLOOKUP(C827, customers!$A:$A, customers!$G:$G, 0)</f>
        <v>United States</v>
      </c>
      <c r="I827" t="str">
        <f>INDEX(products!$A:$G, MATCH(ORDERS!$D827, products!$A:$A, 0), MATCH(ORDERS!I$1, products!$A$1:$G$1, 0))</f>
        <v>Ara</v>
      </c>
      <c r="J827" t="str">
        <f>INDEX(products!$A:$G, MATCH(ORDERS!$D827, products!$A:$A, 0), MATCH(ORDERS!J$1, products!$A$1:$G$1, 0))</f>
        <v>D</v>
      </c>
      <c r="K827" s="6">
        <f>INDEX(products!$A:$G, MATCH(ORDERS!$D827, products!$A:$A, 0), MATCH(ORDERS!K$1, products!$A$1:$G$1, 0))</f>
        <v>1</v>
      </c>
      <c r="L827" s="8">
        <f>INDEX(products!$A:$G, MATCH(ORDERS!$D827, products!$A:$A, 0), MATCH(ORDERS!L$1, products!$A$1:$G$1, 0))</f>
        <v>9.9499999999999993</v>
      </c>
      <c r="M827" s="8">
        <f t="shared" si="12"/>
        <v>29.849999999999998</v>
      </c>
      <c r="N827" t="str" cm="1">
        <f t="array" ref="N827">_xlfn.IFS(I827="Rob", "Robusta", I827="Exc", "Excelsa", I827="Ara", "Arabica", I827="Lib", "Liberica")</f>
        <v>Arabica</v>
      </c>
      <c r="O827" t="str" cm="1">
        <f t="array" ref="O827">_xlfn.IFS(J827="M", "Medium", J827="L", "Light", J827="D", "Dark")</f>
        <v>Dark</v>
      </c>
    </row>
    <row r="828" spans="1:15" x14ac:dyDescent="0.3">
      <c r="A828" s="2" t="s">
        <v>5158</v>
      </c>
      <c r="B828" s="5">
        <v>44283</v>
      </c>
      <c r="C828" s="2" t="s">
        <v>5159</v>
      </c>
      <c r="D828" t="s">
        <v>6139</v>
      </c>
      <c r="E828" s="2">
        <v>5</v>
      </c>
      <c r="F828" s="2" t="str">
        <f>_xlfn.XLOOKUP(C828, customers!$A:$A, customers!$B:$B, 0)</f>
        <v>Kandy Heddan</v>
      </c>
      <c r="G828" s="2" t="str">
        <f>IF(_xlfn.XLOOKUP(C828, customers!$A:$A, customers!$C:$C, "")="", "", _xlfn.XLOOKUP(C828, customers!$A:$A, customers!$C:$C, ""))</f>
        <v>kheddanmy@icq.com</v>
      </c>
      <c r="H828" s="2" t="str">
        <f>_xlfn.XLOOKUP(C828, customers!$A:$A, customers!$G:$G, 0)</f>
        <v>United States</v>
      </c>
      <c r="I828" t="str">
        <f>INDEX(products!$A:$G, MATCH(ORDERS!$D828, products!$A:$A, 0), MATCH(ORDERS!I$1, products!$A$1:$G$1, 0))</f>
        <v>Exc</v>
      </c>
      <c r="J828" t="str">
        <f>INDEX(products!$A:$G, MATCH(ORDERS!$D828, products!$A:$A, 0), MATCH(ORDERS!J$1, products!$A$1:$G$1, 0))</f>
        <v>M</v>
      </c>
      <c r="K828" s="6">
        <f>INDEX(products!$A:$G, MATCH(ORDERS!$D828, products!$A:$A, 0), MATCH(ORDERS!K$1, products!$A$1:$G$1, 0))</f>
        <v>0.5</v>
      </c>
      <c r="L828" s="8">
        <f>INDEX(products!$A:$G, MATCH(ORDERS!$D828, products!$A:$A, 0), MATCH(ORDERS!L$1, products!$A$1:$G$1, 0))</f>
        <v>8.25</v>
      </c>
      <c r="M828" s="8">
        <f t="shared" si="12"/>
        <v>41.25</v>
      </c>
      <c r="N828" t="str" cm="1">
        <f t="array" ref="N828">_xlfn.IFS(I828="Rob", "Robusta", I828="Exc", "Excelsa", I828="Ara", "Arabica", I828="Lib", "Liberica")</f>
        <v>Excelsa</v>
      </c>
      <c r="O828" t="str" cm="1">
        <f t="array" ref="O828">_xlfn.IFS(J828="M", "Medium", J828="L", "Light", J828="D", "Dark")</f>
        <v>Medium</v>
      </c>
    </row>
    <row r="829" spans="1:15" x14ac:dyDescent="0.3">
      <c r="A829" s="2" t="s">
        <v>5164</v>
      </c>
      <c r="B829" s="5">
        <v>44540</v>
      </c>
      <c r="C829" s="2" t="s">
        <v>5165</v>
      </c>
      <c r="D829" t="s">
        <v>6156</v>
      </c>
      <c r="E829" s="2">
        <v>5</v>
      </c>
      <c r="F829" s="2" t="str">
        <f>_xlfn.XLOOKUP(C829, customers!$A:$A, customers!$B:$B, 0)</f>
        <v>Ibby Charters</v>
      </c>
      <c r="G829" s="2" t="str">
        <f>IF(_xlfn.XLOOKUP(C829, customers!$A:$A, customers!$C:$C, "")="", "", _xlfn.XLOOKUP(C829, customers!$A:$A, customers!$C:$C, ""))</f>
        <v>ichartersmz@abc.net.au</v>
      </c>
      <c r="H829" s="2" t="str">
        <f>_xlfn.XLOOKUP(C829, customers!$A:$A, customers!$G:$G, 0)</f>
        <v>United States</v>
      </c>
      <c r="I829" t="str">
        <f>INDEX(products!$A:$G, MATCH(ORDERS!$D829, products!$A:$A, 0), MATCH(ORDERS!I$1, products!$A$1:$G$1, 0))</f>
        <v>Exc</v>
      </c>
      <c r="J829" t="str">
        <f>INDEX(products!$A:$G, MATCH(ORDERS!$D829, products!$A:$A, 0), MATCH(ORDERS!J$1, products!$A$1:$G$1, 0))</f>
        <v>M</v>
      </c>
      <c r="K829" s="6">
        <f>INDEX(products!$A:$G, MATCH(ORDERS!$D829, products!$A:$A, 0), MATCH(ORDERS!K$1, products!$A$1:$G$1, 0))</f>
        <v>0.2</v>
      </c>
      <c r="L829" s="8">
        <f>INDEX(products!$A:$G, MATCH(ORDERS!$D829, products!$A:$A, 0), MATCH(ORDERS!L$1, products!$A$1:$G$1, 0))</f>
        <v>4.125</v>
      </c>
      <c r="M829" s="8">
        <f t="shared" si="12"/>
        <v>20.625</v>
      </c>
      <c r="N829" t="str" cm="1">
        <f t="array" ref="N829">_xlfn.IFS(I829="Rob", "Robusta", I829="Exc", "Excelsa", I829="Ara", "Arabica", I829="Lib", "Liberica")</f>
        <v>Excelsa</v>
      </c>
      <c r="O829" t="str" cm="1">
        <f t="array" ref="O829">_xlfn.IFS(J829="M", "Medium", J829="L", "Light", J829="D", "Dark")</f>
        <v>Medium</v>
      </c>
    </row>
    <row r="830" spans="1:15" x14ac:dyDescent="0.3">
      <c r="A830" s="2" t="s">
        <v>5170</v>
      </c>
      <c r="B830" s="5">
        <v>44505</v>
      </c>
      <c r="C830" s="2" t="s">
        <v>5171</v>
      </c>
      <c r="D830" t="s">
        <v>6168</v>
      </c>
      <c r="E830" s="2">
        <v>6</v>
      </c>
      <c r="F830" s="2" t="str">
        <f>_xlfn.XLOOKUP(C830, customers!$A:$A, customers!$B:$B, 0)</f>
        <v>Adora Roubert</v>
      </c>
      <c r="G830" s="2" t="str">
        <f>IF(_xlfn.XLOOKUP(C830, customers!$A:$A, customers!$C:$C, "")="", "", _xlfn.XLOOKUP(C830, customers!$A:$A, customers!$C:$C, ""))</f>
        <v>aroubertn0@tmall.com</v>
      </c>
      <c r="H830" s="2" t="str">
        <f>_xlfn.XLOOKUP(C830, customers!$A:$A, customers!$G:$G, 0)</f>
        <v>United States</v>
      </c>
      <c r="I830" t="str">
        <f>INDEX(products!$A:$G, MATCH(ORDERS!$D830, products!$A:$A, 0), MATCH(ORDERS!I$1, products!$A$1:$G$1, 0))</f>
        <v>Ara</v>
      </c>
      <c r="J830" t="str">
        <f>INDEX(products!$A:$G, MATCH(ORDERS!$D830, products!$A:$A, 0), MATCH(ORDERS!J$1, products!$A$1:$G$1, 0))</f>
        <v>D</v>
      </c>
      <c r="K830" s="6">
        <f>INDEX(products!$A:$G, MATCH(ORDERS!$D830, products!$A:$A, 0), MATCH(ORDERS!K$1, products!$A$1:$G$1, 0))</f>
        <v>2.5</v>
      </c>
      <c r="L830" s="8">
        <f>INDEX(products!$A:$G, MATCH(ORDERS!$D830, products!$A:$A, 0), MATCH(ORDERS!L$1, products!$A$1:$G$1, 0))</f>
        <v>22.884999999999998</v>
      </c>
      <c r="M830" s="8">
        <f t="shared" si="12"/>
        <v>137.31</v>
      </c>
      <c r="N830" t="str" cm="1">
        <f t="array" ref="N830">_xlfn.IFS(I830="Rob", "Robusta", I830="Exc", "Excelsa", I830="Ara", "Arabica", I830="Lib", "Liberica")</f>
        <v>Arabica</v>
      </c>
      <c r="O830" t="str" cm="1">
        <f t="array" ref="O830">_xlfn.IFS(J830="M", "Medium", J830="L", "Light", J830="D", "Dark")</f>
        <v>Dark</v>
      </c>
    </row>
    <row r="831" spans="1:15" x14ac:dyDescent="0.3">
      <c r="A831" s="2" t="s">
        <v>5176</v>
      </c>
      <c r="B831" s="5">
        <v>43890</v>
      </c>
      <c r="C831" s="2" t="s">
        <v>5177</v>
      </c>
      <c r="D831" t="s">
        <v>6154</v>
      </c>
      <c r="E831" s="2">
        <v>1</v>
      </c>
      <c r="F831" s="2" t="str">
        <f>_xlfn.XLOOKUP(C831, customers!$A:$A, customers!$B:$B, 0)</f>
        <v>Hillel Mairs</v>
      </c>
      <c r="G831" s="2" t="str">
        <f>IF(_xlfn.XLOOKUP(C831, customers!$A:$A, customers!$C:$C, "")="", "", _xlfn.XLOOKUP(C831, customers!$A:$A, customers!$C:$C, ""))</f>
        <v>hmairsn1@so-net.ne.jp</v>
      </c>
      <c r="H831" s="2" t="str">
        <f>_xlfn.XLOOKUP(C831, customers!$A:$A, customers!$G:$G, 0)</f>
        <v>United States</v>
      </c>
      <c r="I831" t="str">
        <f>INDEX(products!$A:$G, MATCH(ORDERS!$D831, products!$A:$A, 0), MATCH(ORDERS!I$1, products!$A$1:$G$1, 0))</f>
        <v>Ara</v>
      </c>
      <c r="J831" t="str">
        <f>INDEX(products!$A:$G, MATCH(ORDERS!$D831, products!$A:$A, 0), MATCH(ORDERS!J$1, products!$A$1:$G$1, 0))</f>
        <v>D</v>
      </c>
      <c r="K831" s="6">
        <f>INDEX(products!$A:$G, MATCH(ORDERS!$D831, products!$A:$A, 0), MATCH(ORDERS!K$1, products!$A$1:$G$1, 0))</f>
        <v>0.2</v>
      </c>
      <c r="L831" s="8">
        <f>INDEX(products!$A:$G, MATCH(ORDERS!$D831, products!$A:$A, 0), MATCH(ORDERS!L$1, products!$A$1:$G$1, 0))</f>
        <v>2.9849999999999999</v>
      </c>
      <c r="M831" s="8">
        <f t="shared" si="12"/>
        <v>2.9849999999999999</v>
      </c>
      <c r="N831" t="str" cm="1">
        <f t="array" ref="N831">_xlfn.IFS(I831="Rob", "Robusta", I831="Exc", "Excelsa", I831="Ara", "Arabica", I831="Lib", "Liberica")</f>
        <v>Arabica</v>
      </c>
      <c r="O831" t="str" cm="1">
        <f t="array" ref="O831">_xlfn.IFS(J831="M", "Medium", J831="L", "Light", J831="D", "Dark")</f>
        <v>Dark</v>
      </c>
    </row>
    <row r="832" spans="1:15" x14ac:dyDescent="0.3">
      <c r="A832" s="2" t="s">
        <v>5182</v>
      </c>
      <c r="B832" s="5">
        <v>44414</v>
      </c>
      <c r="C832" s="2" t="s">
        <v>5183</v>
      </c>
      <c r="D832" t="s">
        <v>6141</v>
      </c>
      <c r="E832" s="2">
        <v>2</v>
      </c>
      <c r="F832" s="2" t="str">
        <f>_xlfn.XLOOKUP(C832, customers!$A:$A, customers!$B:$B, 0)</f>
        <v>Helaina Rainforth</v>
      </c>
      <c r="G832" s="2" t="str">
        <f>IF(_xlfn.XLOOKUP(C832, customers!$A:$A, customers!$C:$C, "")="", "", _xlfn.XLOOKUP(C832, customers!$A:$A, customers!$C:$C, ""))</f>
        <v>hrainforthn2@blog.com</v>
      </c>
      <c r="H832" s="2" t="str">
        <f>_xlfn.XLOOKUP(C832, customers!$A:$A, customers!$G:$G, 0)</f>
        <v>United States</v>
      </c>
      <c r="I832" t="str">
        <f>INDEX(products!$A:$G, MATCH(ORDERS!$D832, products!$A:$A, 0), MATCH(ORDERS!I$1, products!$A$1:$G$1, 0))</f>
        <v>Exc</v>
      </c>
      <c r="J832" t="str">
        <f>INDEX(products!$A:$G, MATCH(ORDERS!$D832, products!$A:$A, 0), MATCH(ORDERS!J$1, products!$A$1:$G$1, 0))</f>
        <v>M</v>
      </c>
      <c r="K832" s="6">
        <f>INDEX(products!$A:$G, MATCH(ORDERS!$D832, products!$A:$A, 0), MATCH(ORDERS!K$1, products!$A$1:$G$1, 0))</f>
        <v>1</v>
      </c>
      <c r="L832" s="8">
        <f>INDEX(products!$A:$G, MATCH(ORDERS!$D832, products!$A:$A, 0), MATCH(ORDERS!L$1, products!$A$1:$G$1, 0))</f>
        <v>13.75</v>
      </c>
      <c r="M832" s="8">
        <f t="shared" si="12"/>
        <v>27.5</v>
      </c>
      <c r="N832" t="str" cm="1">
        <f t="array" ref="N832">_xlfn.IFS(I832="Rob", "Robusta", I832="Exc", "Excelsa", I832="Ara", "Arabica", I832="Lib", "Liberica")</f>
        <v>Excelsa</v>
      </c>
      <c r="O832" t="str" cm="1">
        <f t="array" ref="O832">_xlfn.IFS(J832="M", "Medium", J832="L", "Light", J832="D", "Dark")</f>
        <v>Medium</v>
      </c>
    </row>
    <row r="833" spans="1:15" x14ac:dyDescent="0.3">
      <c r="A833" s="2" t="s">
        <v>5182</v>
      </c>
      <c r="B833" s="5">
        <v>44414</v>
      </c>
      <c r="C833" s="2" t="s">
        <v>5183</v>
      </c>
      <c r="D833" t="s">
        <v>6154</v>
      </c>
      <c r="E833" s="2">
        <v>2</v>
      </c>
      <c r="F833" s="2" t="str">
        <f>_xlfn.XLOOKUP(C833, customers!$A:$A, customers!$B:$B, 0)</f>
        <v>Helaina Rainforth</v>
      </c>
      <c r="G833" s="2" t="str">
        <f>IF(_xlfn.XLOOKUP(C833, customers!$A:$A, customers!$C:$C, "")="", "", _xlfn.XLOOKUP(C833, customers!$A:$A, customers!$C:$C, ""))</f>
        <v>hrainforthn2@blog.com</v>
      </c>
      <c r="H833" s="2" t="str">
        <f>_xlfn.XLOOKUP(C833, customers!$A:$A, customers!$G:$G, 0)</f>
        <v>United States</v>
      </c>
      <c r="I833" t="str">
        <f>INDEX(products!$A:$G, MATCH(ORDERS!$D833, products!$A:$A, 0), MATCH(ORDERS!I$1, products!$A$1:$G$1, 0))</f>
        <v>Ara</v>
      </c>
      <c r="J833" t="str">
        <f>INDEX(products!$A:$G, MATCH(ORDERS!$D833, products!$A:$A, 0), MATCH(ORDERS!J$1, products!$A$1:$G$1, 0))</f>
        <v>D</v>
      </c>
      <c r="K833" s="6">
        <f>INDEX(products!$A:$G, MATCH(ORDERS!$D833, products!$A:$A, 0), MATCH(ORDERS!K$1, products!$A$1:$G$1, 0))</f>
        <v>0.2</v>
      </c>
      <c r="L833" s="8">
        <f>INDEX(products!$A:$G, MATCH(ORDERS!$D833, products!$A:$A, 0), MATCH(ORDERS!L$1, products!$A$1:$G$1, 0))</f>
        <v>2.9849999999999999</v>
      </c>
      <c r="M833" s="8">
        <f t="shared" si="12"/>
        <v>5.97</v>
      </c>
      <c r="N833" t="str" cm="1">
        <f t="array" ref="N833">_xlfn.IFS(I833="Rob", "Robusta", I833="Exc", "Excelsa", I833="Ara", "Arabica", I833="Lib", "Liberica")</f>
        <v>Arabica</v>
      </c>
      <c r="O833" t="str" cm="1">
        <f t="array" ref="O833">_xlfn.IFS(J833="M", "Medium", J833="L", "Light", J833="D", "Dark")</f>
        <v>Dark</v>
      </c>
    </row>
    <row r="834" spans="1:15" x14ac:dyDescent="0.3">
      <c r="A834" s="2" t="s">
        <v>5193</v>
      </c>
      <c r="B834" s="5">
        <v>44274</v>
      </c>
      <c r="C834" s="2" t="s">
        <v>5194</v>
      </c>
      <c r="D834" t="s">
        <v>6138</v>
      </c>
      <c r="E834" s="2">
        <v>6</v>
      </c>
      <c r="F834" s="2" t="str">
        <f>_xlfn.XLOOKUP(C834, customers!$A:$A, customers!$B:$B, 0)</f>
        <v>Isac Jesper</v>
      </c>
      <c r="G834" s="2" t="str">
        <f>IF(_xlfn.XLOOKUP(C834, customers!$A:$A, customers!$C:$C, "")="", "", _xlfn.XLOOKUP(C834, customers!$A:$A, customers!$C:$C, ""))</f>
        <v>ijespern4@theglobeandmail.com</v>
      </c>
      <c r="H834" s="2" t="str">
        <f>_xlfn.XLOOKUP(C834, customers!$A:$A, customers!$G:$G, 0)</f>
        <v>United States</v>
      </c>
      <c r="I834" t="str">
        <f>INDEX(products!$A:$G, MATCH(ORDERS!$D834, products!$A:$A, 0), MATCH(ORDERS!I$1, products!$A$1:$G$1, 0))</f>
        <v>Rob</v>
      </c>
      <c r="J834" t="str">
        <f>INDEX(products!$A:$G, MATCH(ORDERS!$D834, products!$A:$A, 0), MATCH(ORDERS!J$1, products!$A$1:$G$1, 0))</f>
        <v>M</v>
      </c>
      <c r="K834" s="6">
        <f>INDEX(products!$A:$G, MATCH(ORDERS!$D834, products!$A:$A, 0), MATCH(ORDERS!K$1, products!$A$1:$G$1, 0))</f>
        <v>1</v>
      </c>
      <c r="L834" s="8">
        <f>INDEX(products!$A:$G, MATCH(ORDERS!$D834, products!$A:$A, 0), MATCH(ORDERS!L$1, products!$A$1:$G$1, 0))</f>
        <v>9.9499999999999993</v>
      </c>
      <c r="M834" s="8">
        <f t="shared" si="12"/>
        <v>59.699999999999996</v>
      </c>
      <c r="N834" t="str" cm="1">
        <f t="array" ref="N834">_xlfn.IFS(I834="Rob", "Robusta", I834="Exc", "Excelsa", I834="Ara", "Arabica", I834="Lib", "Liberica")</f>
        <v>Robusta</v>
      </c>
      <c r="O834" t="str" cm="1">
        <f t="array" ref="O834">_xlfn.IFS(J834="M", "Medium", J834="L", "Light", J834="D", "Dark")</f>
        <v>Medium</v>
      </c>
    </row>
    <row r="835" spans="1:15" x14ac:dyDescent="0.3">
      <c r="A835" s="2" t="s">
        <v>5199</v>
      </c>
      <c r="B835" s="5">
        <v>44302</v>
      </c>
      <c r="C835" s="2" t="s">
        <v>5200</v>
      </c>
      <c r="D835" t="s">
        <v>6149</v>
      </c>
      <c r="E835" s="2">
        <v>4</v>
      </c>
      <c r="F835" s="2" t="str">
        <f>_xlfn.XLOOKUP(C835, customers!$A:$A, customers!$B:$B, 0)</f>
        <v>Lenette Dwerryhouse</v>
      </c>
      <c r="G835" s="2" t="str">
        <f>IF(_xlfn.XLOOKUP(C835, customers!$A:$A, customers!$C:$C, "")="", "", _xlfn.XLOOKUP(C835, customers!$A:$A, customers!$C:$C, ""))</f>
        <v>ldwerryhousen5@gravatar.com</v>
      </c>
      <c r="H835" s="2" t="str">
        <f>_xlfn.XLOOKUP(C835, customers!$A:$A, customers!$G:$G, 0)</f>
        <v>United States</v>
      </c>
      <c r="I835" t="str">
        <f>INDEX(products!$A:$G, MATCH(ORDERS!$D835, products!$A:$A, 0), MATCH(ORDERS!I$1, products!$A$1:$G$1, 0))</f>
        <v>Rob</v>
      </c>
      <c r="J835" t="str">
        <f>INDEX(products!$A:$G, MATCH(ORDERS!$D835, products!$A:$A, 0), MATCH(ORDERS!J$1, products!$A$1:$G$1, 0))</f>
        <v>D</v>
      </c>
      <c r="K835" s="6">
        <f>INDEX(products!$A:$G, MATCH(ORDERS!$D835, products!$A:$A, 0), MATCH(ORDERS!K$1, products!$A$1:$G$1, 0))</f>
        <v>2.5</v>
      </c>
      <c r="L835" s="8">
        <f>INDEX(products!$A:$G, MATCH(ORDERS!$D835, products!$A:$A, 0), MATCH(ORDERS!L$1, products!$A$1:$G$1, 0))</f>
        <v>20.584999999999997</v>
      </c>
      <c r="M835" s="8">
        <f t="shared" ref="M835:M898" si="13">L835*E835</f>
        <v>82.339999999999989</v>
      </c>
      <c r="N835" t="str" cm="1">
        <f t="array" ref="N835">_xlfn.IFS(I835="Rob", "Robusta", I835="Exc", "Excelsa", I835="Ara", "Arabica", I835="Lib", "Liberica")</f>
        <v>Robusta</v>
      </c>
      <c r="O835" t="str" cm="1">
        <f t="array" ref="O835">_xlfn.IFS(J835="M", "Medium", J835="L", "Light", J835="D", "Dark")</f>
        <v>Dark</v>
      </c>
    </row>
    <row r="836" spans="1:15" x14ac:dyDescent="0.3">
      <c r="A836" s="2" t="s">
        <v>5205</v>
      </c>
      <c r="B836" s="5">
        <v>44141</v>
      </c>
      <c r="C836" s="2" t="s">
        <v>5206</v>
      </c>
      <c r="D836" t="s">
        <v>6168</v>
      </c>
      <c r="E836" s="2">
        <v>1</v>
      </c>
      <c r="F836" s="2" t="str">
        <f>_xlfn.XLOOKUP(C836, customers!$A:$A, customers!$B:$B, 0)</f>
        <v>Nadeen Broomer</v>
      </c>
      <c r="G836" s="2" t="str">
        <f>IF(_xlfn.XLOOKUP(C836, customers!$A:$A, customers!$C:$C, "")="", "", _xlfn.XLOOKUP(C836, customers!$A:$A, customers!$C:$C, ""))</f>
        <v>nbroomern6@examiner.com</v>
      </c>
      <c r="H836" s="2" t="str">
        <f>_xlfn.XLOOKUP(C836, customers!$A:$A, customers!$G:$G, 0)</f>
        <v>United States</v>
      </c>
      <c r="I836" t="str">
        <f>INDEX(products!$A:$G, MATCH(ORDERS!$D836, products!$A:$A, 0), MATCH(ORDERS!I$1, products!$A$1:$G$1, 0))</f>
        <v>Ara</v>
      </c>
      <c r="J836" t="str">
        <f>INDEX(products!$A:$G, MATCH(ORDERS!$D836, products!$A:$A, 0), MATCH(ORDERS!J$1, products!$A$1:$G$1, 0))</f>
        <v>D</v>
      </c>
      <c r="K836" s="6">
        <f>INDEX(products!$A:$G, MATCH(ORDERS!$D836, products!$A:$A, 0), MATCH(ORDERS!K$1, products!$A$1:$G$1, 0))</f>
        <v>2.5</v>
      </c>
      <c r="L836" s="8">
        <f>INDEX(products!$A:$G, MATCH(ORDERS!$D836, products!$A:$A, 0), MATCH(ORDERS!L$1, products!$A$1:$G$1, 0))</f>
        <v>22.884999999999998</v>
      </c>
      <c r="M836" s="8">
        <f t="shared" si="13"/>
        <v>22.884999999999998</v>
      </c>
      <c r="N836" t="str" cm="1">
        <f t="array" ref="N836">_xlfn.IFS(I836="Rob", "Robusta", I836="Exc", "Excelsa", I836="Ara", "Arabica", I836="Lib", "Liberica")</f>
        <v>Arabica</v>
      </c>
      <c r="O836" t="str" cm="1">
        <f t="array" ref="O836">_xlfn.IFS(J836="M", "Medium", J836="L", "Light", J836="D", "Dark")</f>
        <v>Dark</v>
      </c>
    </row>
    <row r="837" spans="1:15" x14ac:dyDescent="0.3">
      <c r="A837" s="2" t="s">
        <v>5211</v>
      </c>
      <c r="B837" s="5">
        <v>44270</v>
      </c>
      <c r="C837" s="2" t="s">
        <v>5212</v>
      </c>
      <c r="D837" t="s">
        <v>6176</v>
      </c>
      <c r="E837" s="2">
        <v>1</v>
      </c>
      <c r="F837" s="2" t="str">
        <f>_xlfn.XLOOKUP(C837, customers!$A:$A, customers!$B:$B, 0)</f>
        <v>Konstantine Thoumasson</v>
      </c>
      <c r="G837" s="2" t="str">
        <f>IF(_xlfn.XLOOKUP(C837, customers!$A:$A, customers!$C:$C, "")="", "", _xlfn.XLOOKUP(C837, customers!$A:$A, customers!$C:$C, ""))</f>
        <v>kthoumassonn7@bloglovin.com</v>
      </c>
      <c r="H837" s="2" t="str">
        <f>_xlfn.XLOOKUP(C837, customers!$A:$A, customers!$G:$G, 0)</f>
        <v>United States</v>
      </c>
      <c r="I837" t="str">
        <f>INDEX(products!$A:$G, MATCH(ORDERS!$D837, products!$A:$A, 0), MATCH(ORDERS!I$1, products!$A$1:$G$1, 0))</f>
        <v>Exc</v>
      </c>
      <c r="J837" t="str">
        <f>INDEX(products!$A:$G, MATCH(ORDERS!$D837, products!$A:$A, 0), MATCH(ORDERS!J$1, products!$A$1:$G$1, 0))</f>
        <v>L</v>
      </c>
      <c r="K837" s="6">
        <f>INDEX(products!$A:$G, MATCH(ORDERS!$D837, products!$A:$A, 0), MATCH(ORDERS!K$1, products!$A$1:$G$1, 0))</f>
        <v>0.5</v>
      </c>
      <c r="L837" s="8">
        <f>INDEX(products!$A:$G, MATCH(ORDERS!$D837, products!$A:$A, 0), MATCH(ORDERS!L$1, products!$A$1:$G$1, 0))</f>
        <v>8.91</v>
      </c>
      <c r="M837" s="8">
        <f t="shared" si="13"/>
        <v>8.91</v>
      </c>
      <c r="N837" t="str" cm="1">
        <f t="array" ref="N837">_xlfn.IFS(I837="Rob", "Robusta", I837="Exc", "Excelsa", I837="Ara", "Arabica", I837="Lib", "Liberica")</f>
        <v>Excelsa</v>
      </c>
      <c r="O837" t="str" cm="1">
        <f t="array" ref="O837">_xlfn.IFS(J837="M", "Medium", J837="L", "Light", J837="D", "Dark")</f>
        <v>Light</v>
      </c>
    </row>
    <row r="838" spans="1:15" x14ac:dyDescent="0.3">
      <c r="A838" s="2" t="s">
        <v>5216</v>
      </c>
      <c r="B838" s="5">
        <v>44486</v>
      </c>
      <c r="C838" s="2" t="s">
        <v>5217</v>
      </c>
      <c r="D838" t="s">
        <v>6154</v>
      </c>
      <c r="E838" s="2">
        <v>4</v>
      </c>
      <c r="F838" s="2" t="str">
        <f>_xlfn.XLOOKUP(C838, customers!$A:$A, customers!$B:$B, 0)</f>
        <v>Frans Habbergham</v>
      </c>
      <c r="G838" s="2" t="str">
        <f>IF(_xlfn.XLOOKUP(C838, customers!$A:$A, customers!$C:$C, "")="", "", _xlfn.XLOOKUP(C838, customers!$A:$A, customers!$C:$C, ""))</f>
        <v>fhabberghamn8@discovery.com</v>
      </c>
      <c r="H838" s="2" t="str">
        <f>_xlfn.XLOOKUP(C838, customers!$A:$A, customers!$G:$G, 0)</f>
        <v>United States</v>
      </c>
      <c r="I838" t="str">
        <f>INDEX(products!$A:$G, MATCH(ORDERS!$D838, products!$A:$A, 0), MATCH(ORDERS!I$1, products!$A$1:$G$1, 0))</f>
        <v>Ara</v>
      </c>
      <c r="J838" t="str">
        <f>INDEX(products!$A:$G, MATCH(ORDERS!$D838, products!$A:$A, 0), MATCH(ORDERS!J$1, products!$A$1:$G$1, 0))</f>
        <v>D</v>
      </c>
      <c r="K838" s="6">
        <f>INDEX(products!$A:$G, MATCH(ORDERS!$D838, products!$A:$A, 0), MATCH(ORDERS!K$1, products!$A$1:$G$1, 0))</f>
        <v>0.2</v>
      </c>
      <c r="L838" s="8">
        <f>INDEX(products!$A:$G, MATCH(ORDERS!$D838, products!$A:$A, 0), MATCH(ORDERS!L$1, products!$A$1:$G$1, 0))</f>
        <v>2.9849999999999999</v>
      </c>
      <c r="M838" s="8">
        <f t="shared" si="13"/>
        <v>11.94</v>
      </c>
      <c r="N838" t="str" cm="1">
        <f t="array" ref="N838">_xlfn.IFS(I838="Rob", "Robusta", I838="Exc", "Excelsa", I838="Ara", "Arabica", I838="Lib", "Liberica")</f>
        <v>Arabica</v>
      </c>
      <c r="O838" t="str" cm="1">
        <f t="array" ref="O838">_xlfn.IFS(J838="M", "Medium", J838="L", "Light", J838="D", "Dark")</f>
        <v>Dark</v>
      </c>
    </row>
    <row r="839" spans="1:15" x14ac:dyDescent="0.3">
      <c r="A839" s="2" t="s">
        <v>5222</v>
      </c>
      <c r="B839" s="5">
        <v>43715</v>
      </c>
      <c r="C839" s="2" t="s">
        <v>5113</v>
      </c>
      <c r="D839" t="s">
        <v>6181</v>
      </c>
      <c r="E839" s="2">
        <v>3</v>
      </c>
      <c r="F839" s="2" t="str">
        <f>_xlfn.XLOOKUP(C839, customers!$A:$A, customers!$B:$B, 0)</f>
        <v>Allis Wilmore</v>
      </c>
      <c r="G839" s="2" t="str">
        <f>IF(_xlfn.XLOOKUP(C839, customers!$A:$A, customers!$C:$C, "")="", "", _xlfn.XLOOKUP(C839, customers!$A:$A, customers!$C:$C, ""))</f>
        <v/>
      </c>
      <c r="H839" s="2" t="str">
        <f>_xlfn.XLOOKUP(C839, customers!$A:$A, customers!$G:$G, 0)</f>
        <v>United States</v>
      </c>
      <c r="I839" t="str">
        <f>INDEX(products!$A:$G, MATCH(ORDERS!$D839, products!$A:$A, 0), MATCH(ORDERS!I$1, products!$A$1:$G$1, 0))</f>
        <v>Lib</v>
      </c>
      <c r="J839" t="str">
        <f>INDEX(products!$A:$G, MATCH(ORDERS!$D839, products!$A:$A, 0), MATCH(ORDERS!J$1, products!$A$1:$G$1, 0))</f>
        <v>M</v>
      </c>
      <c r="K839" s="6">
        <f>INDEX(products!$A:$G, MATCH(ORDERS!$D839, products!$A:$A, 0), MATCH(ORDERS!K$1, products!$A$1:$G$1, 0))</f>
        <v>2.5</v>
      </c>
      <c r="L839" s="8">
        <f>INDEX(products!$A:$G, MATCH(ORDERS!$D839, products!$A:$A, 0), MATCH(ORDERS!L$1, products!$A$1:$G$1, 0))</f>
        <v>33.464999999999996</v>
      </c>
      <c r="M839" s="8">
        <f t="shared" si="13"/>
        <v>100.39499999999998</v>
      </c>
      <c r="N839" t="str" cm="1">
        <f t="array" ref="N839">_xlfn.IFS(I839="Rob", "Robusta", I839="Exc", "Excelsa", I839="Ara", "Arabica", I839="Lib", "Liberica")</f>
        <v>Liberica</v>
      </c>
      <c r="O839" t="str" cm="1">
        <f t="array" ref="O839">_xlfn.IFS(J839="M", "Medium", J839="L", "Light", J839="D", "Dark")</f>
        <v>Medium</v>
      </c>
    </row>
    <row r="840" spans="1:15" x14ac:dyDescent="0.3">
      <c r="A840" s="2" t="s">
        <v>5228</v>
      </c>
      <c r="B840" s="5">
        <v>44755</v>
      </c>
      <c r="C840" s="2" t="s">
        <v>5229</v>
      </c>
      <c r="D840" t="s">
        <v>6168</v>
      </c>
      <c r="E840" s="2">
        <v>5</v>
      </c>
      <c r="F840" s="2" t="str">
        <f>_xlfn.XLOOKUP(C840, customers!$A:$A, customers!$B:$B, 0)</f>
        <v>Romain Avrashin</v>
      </c>
      <c r="G840" s="2" t="str">
        <f>IF(_xlfn.XLOOKUP(C840, customers!$A:$A, customers!$C:$C, "")="", "", _xlfn.XLOOKUP(C840, customers!$A:$A, customers!$C:$C, ""))</f>
        <v>ravrashinna@tamu.edu</v>
      </c>
      <c r="H840" s="2" t="str">
        <f>_xlfn.XLOOKUP(C840, customers!$A:$A, customers!$G:$G, 0)</f>
        <v>United States</v>
      </c>
      <c r="I840" t="str">
        <f>INDEX(products!$A:$G, MATCH(ORDERS!$D840, products!$A:$A, 0), MATCH(ORDERS!I$1, products!$A$1:$G$1, 0))</f>
        <v>Ara</v>
      </c>
      <c r="J840" t="str">
        <f>INDEX(products!$A:$G, MATCH(ORDERS!$D840, products!$A:$A, 0), MATCH(ORDERS!J$1, products!$A$1:$G$1, 0))</f>
        <v>D</v>
      </c>
      <c r="K840" s="6">
        <f>INDEX(products!$A:$G, MATCH(ORDERS!$D840, products!$A:$A, 0), MATCH(ORDERS!K$1, products!$A$1:$G$1, 0))</f>
        <v>2.5</v>
      </c>
      <c r="L840" s="8">
        <f>INDEX(products!$A:$G, MATCH(ORDERS!$D840, products!$A:$A, 0), MATCH(ORDERS!L$1, products!$A$1:$G$1, 0))</f>
        <v>22.884999999999998</v>
      </c>
      <c r="M840" s="8">
        <f t="shared" si="13"/>
        <v>114.42499999999998</v>
      </c>
      <c r="N840" t="str" cm="1">
        <f t="array" ref="N840">_xlfn.IFS(I840="Rob", "Robusta", I840="Exc", "Excelsa", I840="Ara", "Arabica", I840="Lib", "Liberica")</f>
        <v>Arabica</v>
      </c>
      <c r="O840" t="str" cm="1">
        <f t="array" ref="O840">_xlfn.IFS(J840="M", "Medium", J840="L", "Light", J840="D", "Dark")</f>
        <v>Dark</v>
      </c>
    </row>
    <row r="841" spans="1:15" x14ac:dyDescent="0.3">
      <c r="A841" s="2" t="s">
        <v>5234</v>
      </c>
      <c r="B841" s="5">
        <v>44521</v>
      </c>
      <c r="C841" s="2" t="s">
        <v>5235</v>
      </c>
      <c r="D841" t="s">
        <v>6139</v>
      </c>
      <c r="E841" s="2">
        <v>5</v>
      </c>
      <c r="F841" s="2" t="str">
        <f>_xlfn.XLOOKUP(C841, customers!$A:$A, customers!$B:$B, 0)</f>
        <v>Miran Doidge</v>
      </c>
      <c r="G841" s="2" t="str">
        <f>IF(_xlfn.XLOOKUP(C841, customers!$A:$A, customers!$C:$C, "")="", "", _xlfn.XLOOKUP(C841, customers!$A:$A, customers!$C:$C, ""))</f>
        <v>mdoidgenb@etsy.com</v>
      </c>
      <c r="H841" s="2" t="str">
        <f>_xlfn.XLOOKUP(C841, customers!$A:$A, customers!$G:$G, 0)</f>
        <v>United States</v>
      </c>
      <c r="I841" t="str">
        <f>INDEX(products!$A:$G, MATCH(ORDERS!$D841, products!$A:$A, 0), MATCH(ORDERS!I$1, products!$A$1:$G$1, 0))</f>
        <v>Exc</v>
      </c>
      <c r="J841" t="str">
        <f>INDEX(products!$A:$G, MATCH(ORDERS!$D841, products!$A:$A, 0), MATCH(ORDERS!J$1, products!$A$1:$G$1, 0))</f>
        <v>M</v>
      </c>
      <c r="K841" s="6">
        <f>INDEX(products!$A:$G, MATCH(ORDERS!$D841, products!$A:$A, 0), MATCH(ORDERS!K$1, products!$A$1:$G$1, 0))</f>
        <v>0.5</v>
      </c>
      <c r="L841" s="8">
        <f>INDEX(products!$A:$G, MATCH(ORDERS!$D841, products!$A:$A, 0), MATCH(ORDERS!L$1, products!$A$1:$G$1, 0))</f>
        <v>8.25</v>
      </c>
      <c r="M841" s="8">
        <f t="shared" si="13"/>
        <v>41.25</v>
      </c>
      <c r="N841" t="str" cm="1">
        <f t="array" ref="N841">_xlfn.IFS(I841="Rob", "Robusta", I841="Exc", "Excelsa", I841="Ara", "Arabica", I841="Lib", "Liberica")</f>
        <v>Excelsa</v>
      </c>
      <c r="O841" t="str" cm="1">
        <f t="array" ref="O841">_xlfn.IFS(J841="M", "Medium", J841="L", "Light", J841="D", "Dark")</f>
        <v>Medium</v>
      </c>
    </row>
    <row r="842" spans="1:15" x14ac:dyDescent="0.3">
      <c r="A842" s="2" t="s">
        <v>5240</v>
      </c>
      <c r="B842" s="5">
        <v>44574</v>
      </c>
      <c r="C842" s="2" t="s">
        <v>5241</v>
      </c>
      <c r="D842" t="s">
        <v>6173</v>
      </c>
      <c r="E842" s="2">
        <v>4</v>
      </c>
      <c r="F842" s="2" t="str">
        <f>_xlfn.XLOOKUP(C842, customers!$A:$A, customers!$B:$B, 0)</f>
        <v>Janeva Edinboro</v>
      </c>
      <c r="G842" s="2" t="str">
        <f>IF(_xlfn.XLOOKUP(C842, customers!$A:$A, customers!$C:$C, "")="", "", _xlfn.XLOOKUP(C842, customers!$A:$A, customers!$C:$C, ""))</f>
        <v>jedinboronc@reverbnation.com</v>
      </c>
      <c r="H842" s="2" t="str">
        <f>_xlfn.XLOOKUP(C842, customers!$A:$A, customers!$G:$G, 0)</f>
        <v>United States</v>
      </c>
      <c r="I842" t="str">
        <f>INDEX(products!$A:$G, MATCH(ORDERS!$D842, products!$A:$A, 0), MATCH(ORDERS!I$1, products!$A$1:$G$1, 0))</f>
        <v>Rob</v>
      </c>
      <c r="J842" t="str">
        <f>INDEX(products!$A:$G, MATCH(ORDERS!$D842, products!$A:$A, 0), MATCH(ORDERS!J$1, products!$A$1:$G$1, 0))</f>
        <v>L</v>
      </c>
      <c r="K842" s="6">
        <f>INDEX(products!$A:$G, MATCH(ORDERS!$D842, products!$A:$A, 0), MATCH(ORDERS!K$1, products!$A$1:$G$1, 0))</f>
        <v>0.5</v>
      </c>
      <c r="L842" s="8">
        <f>INDEX(products!$A:$G, MATCH(ORDERS!$D842, products!$A:$A, 0), MATCH(ORDERS!L$1, products!$A$1:$G$1, 0))</f>
        <v>7.169999999999999</v>
      </c>
      <c r="M842" s="8">
        <f t="shared" si="13"/>
        <v>28.679999999999996</v>
      </c>
      <c r="N842" t="str" cm="1">
        <f t="array" ref="N842">_xlfn.IFS(I842="Rob", "Robusta", I842="Exc", "Excelsa", I842="Ara", "Arabica", I842="Lib", "Liberica")</f>
        <v>Robusta</v>
      </c>
      <c r="O842" t="str" cm="1">
        <f t="array" ref="O842">_xlfn.IFS(J842="M", "Medium", J842="L", "Light", J842="D", "Dark")</f>
        <v>Light</v>
      </c>
    </row>
    <row r="843" spans="1:15" x14ac:dyDescent="0.3">
      <c r="A843" s="2" t="s">
        <v>5246</v>
      </c>
      <c r="B843" s="5">
        <v>44755</v>
      </c>
      <c r="C843" s="2" t="s">
        <v>5247</v>
      </c>
      <c r="D843" t="s">
        <v>6159</v>
      </c>
      <c r="E843" s="2">
        <v>1</v>
      </c>
      <c r="F843" s="2" t="str">
        <f>_xlfn.XLOOKUP(C843, customers!$A:$A, customers!$B:$B, 0)</f>
        <v>Trumaine Tewelson</v>
      </c>
      <c r="G843" s="2" t="str">
        <f>IF(_xlfn.XLOOKUP(C843, customers!$A:$A, customers!$C:$C, "")="", "", _xlfn.XLOOKUP(C843, customers!$A:$A, customers!$C:$C, ""))</f>
        <v>ttewelsonnd@cdbaby.com</v>
      </c>
      <c r="H843" s="2" t="str">
        <f>_xlfn.XLOOKUP(C843, customers!$A:$A, customers!$G:$G, 0)</f>
        <v>United States</v>
      </c>
      <c r="I843" t="str">
        <f>INDEX(products!$A:$G, MATCH(ORDERS!$D843, products!$A:$A, 0), MATCH(ORDERS!I$1, products!$A$1:$G$1, 0))</f>
        <v>Lib</v>
      </c>
      <c r="J843" t="str">
        <f>INDEX(products!$A:$G, MATCH(ORDERS!$D843, products!$A:$A, 0), MATCH(ORDERS!J$1, products!$A$1:$G$1, 0))</f>
        <v>M</v>
      </c>
      <c r="K843" s="6">
        <f>INDEX(products!$A:$G, MATCH(ORDERS!$D843, products!$A:$A, 0), MATCH(ORDERS!K$1, products!$A$1:$G$1, 0))</f>
        <v>0.2</v>
      </c>
      <c r="L843" s="8">
        <f>INDEX(products!$A:$G, MATCH(ORDERS!$D843, products!$A:$A, 0), MATCH(ORDERS!L$1, products!$A$1:$G$1, 0))</f>
        <v>4.3650000000000002</v>
      </c>
      <c r="M843" s="8">
        <f t="shared" si="13"/>
        <v>4.3650000000000002</v>
      </c>
      <c r="N843" t="str" cm="1">
        <f t="array" ref="N843">_xlfn.IFS(I843="Rob", "Robusta", I843="Exc", "Excelsa", I843="Ara", "Arabica", I843="Lib", "Liberica")</f>
        <v>Liberica</v>
      </c>
      <c r="O843" t="str" cm="1">
        <f t="array" ref="O843">_xlfn.IFS(J843="M", "Medium", J843="L", "Light", J843="D", "Dark")</f>
        <v>Medium</v>
      </c>
    </row>
    <row r="844" spans="1:15" x14ac:dyDescent="0.3">
      <c r="A844" s="2" t="s">
        <v>5251</v>
      </c>
      <c r="B844" s="5">
        <v>44502</v>
      </c>
      <c r="C844" s="2" t="s">
        <v>5188</v>
      </c>
      <c r="D844" t="s">
        <v>6156</v>
      </c>
      <c r="E844" s="2">
        <v>2</v>
      </c>
      <c r="F844" s="2" t="str">
        <f>_xlfn.XLOOKUP(C844, customers!$A:$A, customers!$B:$B, 0)</f>
        <v>Odelia Skerme</v>
      </c>
      <c r="G844" s="2" t="str">
        <f>IF(_xlfn.XLOOKUP(C844, customers!$A:$A, customers!$C:$C, "")="", "", _xlfn.XLOOKUP(C844, customers!$A:$A, customers!$C:$C, ""))</f>
        <v>oskermen3@hatena.ne.jp</v>
      </c>
      <c r="H844" s="2" t="str">
        <f>_xlfn.XLOOKUP(C844, customers!$A:$A, customers!$G:$G, 0)</f>
        <v>United States</v>
      </c>
      <c r="I844" t="str">
        <f>INDEX(products!$A:$G, MATCH(ORDERS!$D844, products!$A:$A, 0), MATCH(ORDERS!I$1, products!$A$1:$G$1, 0))</f>
        <v>Exc</v>
      </c>
      <c r="J844" t="str">
        <f>INDEX(products!$A:$G, MATCH(ORDERS!$D844, products!$A:$A, 0), MATCH(ORDERS!J$1, products!$A$1:$G$1, 0))</f>
        <v>M</v>
      </c>
      <c r="K844" s="6">
        <f>INDEX(products!$A:$G, MATCH(ORDERS!$D844, products!$A:$A, 0), MATCH(ORDERS!K$1, products!$A$1:$G$1, 0))</f>
        <v>0.2</v>
      </c>
      <c r="L844" s="8">
        <f>INDEX(products!$A:$G, MATCH(ORDERS!$D844, products!$A:$A, 0), MATCH(ORDERS!L$1, products!$A$1:$G$1, 0))</f>
        <v>4.125</v>
      </c>
      <c r="M844" s="8">
        <f t="shared" si="13"/>
        <v>8.25</v>
      </c>
      <c r="N844" t="str" cm="1">
        <f t="array" ref="N844">_xlfn.IFS(I844="Rob", "Robusta", I844="Exc", "Excelsa", I844="Ara", "Arabica", I844="Lib", "Liberica")</f>
        <v>Excelsa</v>
      </c>
      <c r="O844" t="str" cm="1">
        <f t="array" ref="O844">_xlfn.IFS(J844="M", "Medium", J844="L", "Light", J844="D", "Dark")</f>
        <v>Medium</v>
      </c>
    </row>
    <row r="845" spans="1:15" x14ac:dyDescent="0.3">
      <c r="A845" s="2" t="s">
        <v>5256</v>
      </c>
      <c r="B845" s="5">
        <v>44387</v>
      </c>
      <c r="C845" s="2" t="s">
        <v>5257</v>
      </c>
      <c r="D845" t="s">
        <v>6156</v>
      </c>
      <c r="E845" s="2">
        <v>2</v>
      </c>
      <c r="F845" s="2" t="str">
        <f>_xlfn.XLOOKUP(C845, customers!$A:$A, customers!$B:$B, 0)</f>
        <v>De Drewitt</v>
      </c>
      <c r="G845" s="2" t="str">
        <f>IF(_xlfn.XLOOKUP(C845, customers!$A:$A, customers!$C:$C, "")="", "", _xlfn.XLOOKUP(C845, customers!$A:$A, customers!$C:$C, ""))</f>
        <v>ddrewittnf@mapquest.com</v>
      </c>
      <c r="H845" s="2" t="str">
        <f>_xlfn.XLOOKUP(C845, customers!$A:$A, customers!$G:$G, 0)</f>
        <v>United States</v>
      </c>
      <c r="I845" t="str">
        <f>INDEX(products!$A:$G, MATCH(ORDERS!$D845, products!$A:$A, 0), MATCH(ORDERS!I$1, products!$A$1:$G$1, 0))</f>
        <v>Exc</v>
      </c>
      <c r="J845" t="str">
        <f>INDEX(products!$A:$G, MATCH(ORDERS!$D845, products!$A:$A, 0), MATCH(ORDERS!J$1, products!$A$1:$G$1, 0))</f>
        <v>M</v>
      </c>
      <c r="K845" s="6">
        <f>INDEX(products!$A:$G, MATCH(ORDERS!$D845, products!$A:$A, 0), MATCH(ORDERS!K$1, products!$A$1:$G$1, 0))</f>
        <v>0.2</v>
      </c>
      <c r="L845" s="8">
        <f>INDEX(products!$A:$G, MATCH(ORDERS!$D845, products!$A:$A, 0), MATCH(ORDERS!L$1, products!$A$1:$G$1, 0))</f>
        <v>4.125</v>
      </c>
      <c r="M845" s="8">
        <f t="shared" si="13"/>
        <v>8.25</v>
      </c>
      <c r="N845" t="str" cm="1">
        <f t="array" ref="N845">_xlfn.IFS(I845="Rob", "Robusta", I845="Exc", "Excelsa", I845="Ara", "Arabica", I845="Lib", "Liberica")</f>
        <v>Excelsa</v>
      </c>
      <c r="O845" t="str" cm="1">
        <f t="array" ref="O845">_xlfn.IFS(J845="M", "Medium", J845="L", "Light", J845="D", "Dark")</f>
        <v>Medium</v>
      </c>
    </row>
    <row r="846" spans="1:15" x14ac:dyDescent="0.3">
      <c r="A846" s="2" t="s">
        <v>5262</v>
      </c>
      <c r="B846" s="5">
        <v>44476</v>
      </c>
      <c r="C846" s="2" t="s">
        <v>5263</v>
      </c>
      <c r="D846" t="s">
        <v>6158</v>
      </c>
      <c r="E846" s="2">
        <v>6</v>
      </c>
      <c r="F846" s="2" t="str">
        <f>_xlfn.XLOOKUP(C846, customers!$A:$A, customers!$B:$B, 0)</f>
        <v>Adelheid Gladhill</v>
      </c>
      <c r="G846" s="2" t="str">
        <f>IF(_xlfn.XLOOKUP(C846, customers!$A:$A, customers!$C:$C, "")="", "", _xlfn.XLOOKUP(C846, customers!$A:$A, customers!$C:$C, ""))</f>
        <v>agladhillng@stanford.edu</v>
      </c>
      <c r="H846" s="2" t="str">
        <f>_xlfn.XLOOKUP(C846, customers!$A:$A, customers!$G:$G, 0)</f>
        <v>United States</v>
      </c>
      <c r="I846" t="str">
        <f>INDEX(products!$A:$G, MATCH(ORDERS!$D846, products!$A:$A, 0), MATCH(ORDERS!I$1, products!$A$1:$G$1, 0))</f>
        <v>Ara</v>
      </c>
      <c r="J846" t="str">
        <f>INDEX(products!$A:$G, MATCH(ORDERS!$D846, products!$A:$A, 0), MATCH(ORDERS!J$1, products!$A$1:$G$1, 0))</f>
        <v>D</v>
      </c>
      <c r="K846" s="6">
        <f>INDEX(products!$A:$G, MATCH(ORDERS!$D846, products!$A:$A, 0), MATCH(ORDERS!K$1, products!$A$1:$G$1, 0))</f>
        <v>0.5</v>
      </c>
      <c r="L846" s="8">
        <f>INDEX(products!$A:$G, MATCH(ORDERS!$D846, products!$A:$A, 0), MATCH(ORDERS!L$1, products!$A$1:$G$1, 0))</f>
        <v>5.97</v>
      </c>
      <c r="M846" s="8">
        <f t="shared" si="13"/>
        <v>35.82</v>
      </c>
      <c r="N846" t="str" cm="1">
        <f t="array" ref="N846">_xlfn.IFS(I846="Rob", "Robusta", I846="Exc", "Excelsa", I846="Ara", "Arabica", I846="Lib", "Liberica")</f>
        <v>Arabica</v>
      </c>
      <c r="O846" t="str" cm="1">
        <f t="array" ref="O846">_xlfn.IFS(J846="M", "Medium", J846="L", "Light", J846="D", "Dark")</f>
        <v>Dark</v>
      </c>
    </row>
    <row r="847" spans="1:15" x14ac:dyDescent="0.3">
      <c r="A847" s="2" t="s">
        <v>5268</v>
      </c>
      <c r="B847" s="5">
        <v>43889</v>
      </c>
      <c r="C847" s="2" t="s">
        <v>5269</v>
      </c>
      <c r="D847" t="s">
        <v>6185</v>
      </c>
      <c r="E847" s="2">
        <v>6</v>
      </c>
      <c r="F847" s="2" t="str">
        <f>_xlfn.XLOOKUP(C847, customers!$A:$A, customers!$B:$B, 0)</f>
        <v>Murielle Lorinez</v>
      </c>
      <c r="G847" s="2" t="str">
        <f>IF(_xlfn.XLOOKUP(C847, customers!$A:$A, customers!$C:$C, "")="", "", _xlfn.XLOOKUP(C847, customers!$A:$A, customers!$C:$C, ""))</f>
        <v>mlorineznh@whitehouse.gov</v>
      </c>
      <c r="H847" s="2" t="str">
        <f>_xlfn.XLOOKUP(C847, customers!$A:$A, customers!$G:$G, 0)</f>
        <v>United States</v>
      </c>
      <c r="I847" t="str">
        <f>INDEX(products!$A:$G, MATCH(ORDERS!$D847, products!$A:$A, 0), MATCH(ORDERS!I$1, products!$A$1:$G$1, 0))</f>
        <v>Exc</v>
      </c>
      <c r="J847" t="str">
        <f>INDEX(products!$A:$G, MATCH(ORDERS!$D847, products!$A:$A, 0), MATCH(ORDERS!J$1, products!$A$1:$G$1, 0))</f>
        <v>D</v>
      </c>
      <c r="K847" s="6">
        <f>INDEX(products!$A:$G, MATCH(ORDERS!$D847, products!$A:$A, 0), MATCH(ORDERS!K$1, products!$A$1:$G$1, 0))</f>
        <v>2.5</v>
      </c>
      <c r="L847" s="8">
        <f>INDEX(products!$A:$G, MATCH(ORDERS!$D847, products!$A:$A, 0), MATCH(ORDERS!L$1, products!$A$1:$G$1, 0))</f>
        <v>27.945</v>
      </c>
      <c r="M847" s="8">
        <f t="shared" si="13"/>
        <v>167.67000000000002</v>
      </c>
      <c r="N847" t="str" cm="1">
        <f t="array" ref="N847">_xlfn.IFS(I847="Rob", "Robusta", I847="Exc", "Excelsa", I847="Ara", "Arabica", I847="Lib", "Liberica")</f>
        <v>Excelsa</v>
      </c>
      <c r="O847" t="str" cm="1">
        <f t="array" ref="O847">_xlfn.IFS(J847="M", "Medium", J847="L", "Light", J847="D", "Dark")</f>
        <v>Dark</v>
      </c>
    </row>
    <row r="848" spans="1:15" x14ac:dyDescent="0.3">
      <c r="A848" s="2" t="s">
        <v>5273</v>
      </c>
      <c r="B848" s="5">
        <v>44747</v>
      </c>
      <c r="C848" s="2" t="s">
        <v>5274</v>
      </c>
      <c r="D848" t="s">
        <v>6175</v>
      </c>
      <c r="E848" s="2">
        <v>2</v>
      </c>
      <c r="F848" s="2" t="str">
        <f>_xlfn.XLOOKUP(C848, customers!$A:$A, customers!$B:$B, 0)</f>
        <v>Edin Mathe</v>
      </c>
      <c r="G848" s="2" t="str">
        <f>IF(_xlfn.XLOOKUP(C848, customers!$A:$A, customers!$C:$C, "")="", "", _xlfn.XLOOKUP(C848, customers!$A:$A, customers!$C:$C, ""))</f>
        <v/>
      </c>
      <c r="H848" s="2" t="str">
        <f>_xlfn.XLOOKUP(C848, customers!$A:$A, customers!$G:$G, 0)</f>
        <v>United States</v>
      </c>
      <c r="I848" t="str">
        <f>INDEX(products!$A:$G, MATCH(ORDERS!$D848, products!$A:$A, 0), MATCH(ORDERS!I$1, products!$A$1:$G$1, 0))</f>
        <v>Ara</v>
      </c>
      <c r="J848" t="str">
        <f>INDEX(products!$A:$G, MATCH(ORDERS!$D848, products!$A:$A, 0), MATCH(ORDERS!J$1, products!$A$1:$G$1, 0))</f>
        <v>M</v>
      </c>
      <c r="K848" s="6">
        <f>INDEX(products!$A:$G, MATCH(ORDERS!$D848, products!$A:$A, 0), MATCH(ORDERS!K$1, products!$A$1:$G$1, 0))</f>
        <v>2.5</v>
      </c>
      <c r="L848" s="8">
        <f>INDEX(products!$A:$G, MATCH(ORDERS!$D848, products!$A:$A, 0), MATCH(ORDERS!L$1, products!$A$1:$G$1, 0))</f>
        <v>25.874999999999996</v>
      </c>
      <c r="M848" s="8">
        <f t="shared" si="13"/>
        <v>51.749999999999993</v>
      </c>
      <c r="N848" t="str" cm="1">
        <f t="array" ref="N848">_xlfn.IFS(I848="Rob", "Robusta", I848="Exc", "Excelsa", I848="Ara", "Arabica", I848="Lib", "Liberica")</f>
        <v>Arabica</v>
      </c>
      <c r="O848" t="str" cm="1">
        <f t="array" ref="O848">_xlfn.IFS(J848="M", "Medium", J848="L", "Light", J848="D", "Dark")</f>
        <v>Medium</v>
      </c>
    </row>
    <row r="849" spans="1:15" x14ac:dyDescent="0.3">
      <c r="A849" s="2" t="s">
        <v>5278</v>
      </c>
      <c r="B849" s="5">
        <v>44460</v>
      </c>
      <c r="C849" s="2" t="s">
        <v>5279</v>
      </c>
      <c r="D849" t="s">
        <v>6154</v>
      </c>
      <c r="E849" s="2">
        <v>3</v>
      </c>
      <c r="F849" s="2" t="str">
        <f>_xlfn.XLOOKUP(C849, customers!$A:$A, customers!$B:$B, 0)</f>
        <v>Mordy Van Der Vlies</v>
      </c>
      <c r="G849" s="2" t="str">
        <f>IF(_xlfn.XLOOKUP(C849, customers!$A:$A, customers!$C:$C, "")="", "", _xlfn.XLOOKUP(C849, customers!$A:$A, customers!$C:$C, ""))</f>
        <v>mvannj@wikipedia.org</v>
      </c>
      <c r="H849" s="2" t="str">
        <f>_xlfn.XLOOKUP(C849, customers!$A:$A, customers!$G:$G, 0)</f>
        <v>United States</v>
      </c>
      <c r="I849" t="str">
        <f>INDEX(products!$A:$G, MATCH(ORDERS!$D849, products!$A:$A, 0), MATCH(ORDERS!I$1, products!$A$1:$G$1, 0))</f>
        <v>Ara</v>
      </c>
      <c r="J849" t="str">
        <f>INDEX(products!$A:$G, MATCH(ORDERS!$D849, products!$A:$A, 0), MATCH(ORDERS!J$1, products!$A$1:$G$1, 0))</f>
        <v>D</v>
      </c>
      <c r="K849" s="6">
        <f>INDEX(products!$A:$G, MATCH(ORDERS!$D849, products!$A:$A, 0), MATCH(ORDERS!K$1, products!$A$1:$G$1, 0))</f>
        <v>0.2</v>
      </c>
      <c r="L849" s="8">
        <f>INDEX(products!$A:$G, MATCH(ORDERS!$D849, products!$A:$A, 0), MATCH(ORDERS!L$1, products!$A$1:$G$1, 0))</f>
        <v>2.9849999999999999</v>
      </c>
      <c r="M849" s="8">
        <f t="shared" si="13"/>
        <v>8.9550000000000001</v>
      </c>
      <c r="N849" t="str" cm="1">
        <f t="array" ref="N849">_xlfn.IFS(I849="Rob", "Robusta", I849="Exc", "Excelsa", I849="Ara", "Arabica", I849="Lib", "Liberica")</f>
        <v>Arabica</v>
      </c>
      <c r="O849" t="str" cm="1">
        <f t="array" ref="O849">_xlfn.IFS(J849="M", "Medium", J849="L", "Light", J849="D", "Dark")</f>
        <v>Dark</v>
      </c>
    </row>
    <row r="850" spans="1:15" x14ac:dyDescent="0.3">
      <c r="A850" s="2" t="s">
        <v>5283</v>
      </c>
      <c r="B850" s="5">
        <v>43468</v>
      </c>
      <c r="C850" s="2" t="s">
        <v>5284</v>
      </c>
      <c r="D850" t="s">
        <v>6176</v>
      </c>
      <c r="E850" s="2">
        <v>6</v>
      </c>
      <c r="F850" s="2" t="str">
        <f>_xlfn.XLOOKUP(C850, customers!$A:$A, customers!$B:$B, 0)</f>
        <v>Spencer Wastell</v>
      </c>
      <c r="G850" s="2" t="str">
        <f>IF(_xlfn.XLOOKUP(C850, customers!$A:$A, customers!$C:$C, "")="", "", _xlfn.XLOOKUP(C850, customers!$A:$A, customers!$C:$C, ""))</f>
        <v/>
      </c>
      <c r="H850" s="2" t="str">
        <f>_xlfn.XLOOKUP(C850, customers!$A:$A, customers!$G:$G, 0)</f>
        <v>United States</v>
      </c>
      <c r="I850" t="str">
        <f>INDEX(products!$A:$G, MATCH(ORDERS!$D850, products!$A:$A, 0), MATCH(ORDERS!I$1, products!$A$1:$G$1, 0))</f>
        <v>Exc</v>
      </c>
      <c r="J850" t="str">
        <f>INDEX(products!$A:$G, MATCH(ORDERS!$D850, products!$A:$A, 0), MATCH(ORDERS!J$1, products!$A$1:$G$1, 0))</f>
        <v>L</v>
      </c>
      <c r="K850" s="6">
        <f>INDEX(products!$A:$G, MATCH(ORDERS!$D850, products!$A:$A, 0), MATCH(ORDERS!K$1, products!$A$1:$G$1, 0))</f>
        <v>0.5</v>
      </c>
      <c r="L850" s="8">
        <f>INDEX(products!$A:$G, MATCH(ORDERS!$D850, products!$A:$A, 0), MATCH(ORDERS!L$1, products!$A$1:$G$1, 0))</f>
        <v>8.91</v>
      </c>
      <c r="M850" s="8">
        <f t="shared" si="13"/>
        <v>53.46</v>
      </c>
      <c r="N850" t="str" cm="1">
        <f t="array" ref="N850">_xlfn.IFS(I850="Rob", "Robusta", I850="Exc", "Excelsa", I850="Ara", "Arabica", I850="Lib", "Liberica")</f>
        <v>Excelsa</v>
      </c>
      <c r="O850" t="str" cm="1">
        <f t="array" ref="O850">_xlfn.IFS(J850="M", "Medium", J850="L", "Light", J850="D", "Dark")</f>
        <v>Light</v>
      </c>
    </row>
    <row r="851" spans="1:15" x14ac:dyDescent="0.3">
      <c r="A851" s="2" t="s">
        <v>5288</v>
      </c>
      <c r="B851" s="5">
        <v>44628</v>
      </c>
      <c r="C851" s="2" t="s">
        <v>5289</v>
      </c>
      <c r="D851" t="s">
        <v>6167</v>
      </c>
      <c r="E851" s="2">
        <v>6</v>
      </c>
      <c r="F851" s="2" t="str">
        <f>_xlfn.XLOOKUP(C851, customers!$A:$A, customers!$B:$B, 0)</f>
        <v>Jemimah Ethelston</v>
      </c>
      <c r="G851" s="2" t="str">
        <f>IF(_xlfn.XLOOKUP(C851, customers!$A:$A, customers!$C:$C, "")="", "", _xlfn.XLOOKUP(C851, customers!$A:$A, customers!$C:$C, ""))</f>
        <v>jethelstonnl@creativecommons.org</v>
      </c>
      <c r="H851" s="2" t="str">
        <f>_xlfn.XLOOKUP(C851, customers!$A:$A, customers!$G:$G, 0)</f>
        <v>United States</v>
      </c>
      <c r="I851" t="str">
        <f>INDEX(products!$A:$G, MATCH(ORDERS!$D851, products!$A:$A, 0), MATCH(ORDERS!I$1, products!$A$1:$G$1, 0))</f>
        <v>Ara</v>
      </c>
      <c r="J851" t="str">
        <f>INDEX(products!$A:$G, MATCH(ORDERS!$D851, products!$A:$A, 0), MATCH(ORDERS!J$1, products!$A$1:$G$1, 0))</f>
        <v>L</v>
      </c>
      <c r="K851" s="6">
        <f>INDEX(products!$A:$G, MATCH(ORDERS!$D851, products!$A:$A, 0), MATCH(ORDERS!K$1, products!$A$1:$G$1, 0))</f>
        <v>0.2</v>
      </c>
      <c r="L851" s="8">
        <f>INDEX(products!$A:$G, MATCH(ORDERS!$D851, products!$A:$A, 0), MATCH(ORDERS!L$1, products!$A$1:$G$1, 0))</f>
        <v>3.8849999999999998</v>
      </c>
      <c r="M851" s="8">
        <f t="shared" si="13"/>
        <v>23.31</v>
      </c>
      <c r="N851" t="str" cm="1">
        <f t="array" ref="N851">_xlfn.IFS(I851="Rob", "Robusta", I851="Exc", "Excelsa", I851="Ara", "Arabica", I851="Lib", "Liberica")</f>
        <v>Arabica</v>
      </c>
      <c r="O851" t="str" cm="1">
        <f t="array" ref="O851">_xlfn.IFS(J851="M", "Medium", J851="L", "Light", J851="D", "Dark")</f>
        <v>Light</v>
      </c>
    </row>
    <row r="852" spans="1:15" x14ac:dyDescent="0.3">
      <c r="A852" s="2" t="s">
        <v>5288</v>
      </c>
      <c r="B852" s="5">
        <v>44628</v>
      </c>
      <c r="C852" s="2" t="s">
        <v>5289</v>
      </c>
      <c r="D852" t="s">
        <v>6152</v>
      </c>
      <c r="E852" s="2">
        <v>2</v>
      </c>
      <c r="F852" s="2" t="str">
        <f>_xlfn.XLOOKUP(C852, customers!$A:$A, customers!$B:$B, 0)</f>
        <v>Jemimah Ethelston</v>
      </c>
      <c r="G852" s="2" t="str">
        <f>IF(_xlfn.XLOOKUP(C852, customers!$A:$A, customers!$C:$C, "")="", "", _xlfn.XLOOKUP(C852, customers!$A:$A, customers!$C:$C, ""))</f>
        <v>jethelstonnl@creativecommons.org</v>
      </c>
      <c r="H852" s="2" t="str">
        <f>_xlfn.XLOOKUP(C852, customers!$A:$A, customers!$G:$G, 0)</f>
        <v>United States</v>
      </c>
      <c r="I852" t="str">
        <f>INDEX(products!$A:$G, MATCH(ORDERS!$D852, products!$A:$A, 0), MATCH(ORDERS!I$1, products!$A$1:$G$1, 0))</f>
        <v>Ara</v>
      </c>
      <c r="J852" t="str">
        <f>INDEX(products!$A:$G, MATCH(ORDERS!$D852, products!$A:$A, 0), MATCH(ORDERS!J$1, products!$A$1:$G$1, 0))</f>
        <v>M</v>
      </c>
      <c r="K852" s="6">
        <f>INDEX(products!$A:$G, MATCH(ORDERS!$D852, products!$A:$A, 0), MATCH(ORDERS!K$1, products!$A$1:$G$1, 0))</f>
        <v>0.2</v>
      </c>
      <c r="L852" s="8">
        <f>INDEX(products!$A:$G, MATCH(ORDERS!$D852, products!$A:$A, 0), MATCH(ORDERS!L$1, products!$A$1:$G$1, 0))</f>
        <v>3.375</v>
      </c>
      <c r="M852" s="8">
        <f t="shared" si="13"/>
        <v>6.75</v>
      </c>
      <c r="N852" t="str" cm="1">
        <f t="array" ref="N852">_xlfn.IFS(I852="Rob", "Robusta", I852="Exc", "Excelsa", I852="Ara", "Arabica", I852="Lib", "Liberica")</f>
        <v>Arabica</v>
      </c>
      <c r="O852" t="str" cm="1">
        <f t="array" ref="O852">_xlfn.IFS(J852="M", "Medium", J852="L", "Light", J852="D", "Dark")</f>
        <v>Medium</v>
      </c>
    </row>
    <row r="853" spans="1:15" x14ac:dyDescent="0.3">
      <c r="A853" s="2" t="s">
        <v>5299</v>
      </c>
      <c r="B853" s="5">
        <v>43900</v>
      </c>
      <c r="C853" s="2" t="s">
        <v>5300</v>
      </c>
      <c r="D853" t="s">
        <v>6169</v>
      </c>
      <c r="E853" s="2">
        <v>1</v>
      </c>
      <c r="F853" s="2" t="str">
        <f>_xlfn.XLOOKUP(C853, customers!$A:$A, customers!$B:$B, 0)</f>
        <v>Perice Eberz</v>
      </c>
      <c r="G853" s="2" t="str">
        <f>IF(_xlfn.XLOOKUP(C853, customers!$A:$A, customers!$C:$C, "")="", "", _xlfn.XLOOKUP(C853, customers!$A:$A, customers!$C:$C, ""))</f>
        <v>peberznn@woothemes.com</v>
      </c>
      <c r="H853" s="2" t="str">
        <f>_xlfn.XLOOKUP(C853, customers!$A:$A, customers!$G:$G, 0)</f>
        <v>United States</v>
      </c>
      <c r="I853" t="str">
        <f>INDEX(products!$A:$G, MATCH(ORDERS!$D853, products!$A:$A, 0), MATCH(ORDERS!I$1, products!$A$1:$G$1, 0))</f>
        <v>Lib</v>
      </c>
      <c r="J853" t="str">
        <f>INDEX(products!$A:$G, MATCH(ORDERS!$D853, products!$A:$A, 0), MATCH(ORDERS!J$1, products!$A$1:$G$1, 0))</f>
        <v>D</v>
      </c>
      <c r="K853" s="6">
        <f>INDEX(products!$A:$G, MATCH(ORDERS!$D853, products!$A:$A, 0), MATCH(ORDERS!K$1, products!$A$1:$G$1, 0))</f>
        <v>0.5</v>
      </c>
      <c r="L853" s="8">
        <f>INDEX(products!$A:$G, MATCH(ORDERS!$D853, products!$A:$A, 0), MATCH(ORDERS!L$1, products!$A$1:$G$1, 0))</f>
        <v>7.77</v>
      </c>
      <c r="M853" s="8">
        <f t="shared" si="13"/>
        <v>7.77</v>
      </c>
      <c r="N853" t="str" cm="1">
        <f t="array" ref="N853">_xlfn.IFS(I853="Rob", "Robusta", I853="Exc", "Excelsa", I853="Ara", "Arabica", I853="Lib", "Liberica")</f>
        <v>Liberica</v>
      </c>
      <c r="O853" t="str" cm="1">
        <f t="array" ref="O853">_xlfn.IFS(J853="M", "Medium", J853="L", "Light", J853="D", "Dark")</f>
        <v>Dark</v>
      </c>
    </row>
    <row r="854" spans="1:15" x14ac:dyDescent="0.3">
      <c r="A854" s="2" t="s">
        <v>5305</v>
      </c>
      <c r="B854" s="5">
        <v>44527</v>
      </c>
      <c r="C854" s="2" t="s">
        <v>5306</v>
      </c>
      <c r="D854" t="s">
        <v>6165</v>
      </c>
      <c r="E854" s="2">
        <v>4</v>
      </c>
      <c r="F854" s="2" t="str">
        <f>_xlfn.XLOOKUP(C854, customers!$A:$A, customers!$B:$B, 0)</f>
        <v>Bear Gaish</v>
      </c>
      <c r="G854" s="2" t="str">
        <f>IF(_xlfn.XLOOKUP(C854, customers!$A:$A, customers!$C:$C, "")="", "", _xlfn.XLOOKUP(C854, customers!$A:$A, customers!$C:$C, ""))</f>
        <v>bgaishno@altervista.org</v>
      </c>
      <c r="H854" s="2" t="str">
        <f>_xlfn.XLOOKUP(C854, customers!$A:$A, customers!$G:$G, 0)</f>
        <v>United States</v>
      </c>
      <c r="I854" t="str">
        <f>INDEX(products!$A:$G, MATCH(ORDERS!$D854, products!$A:$A, 0), MATCH(ORDERS!I$1, products!$A$1:$G$1, 0))</f>
        <v>Lib</v>
      </c>
      <c r="J854" t="str">
        <f>INDEX(products!$A:$G, MATCH(ORDERS!$D854, products!$A:$A, 0), MATCH(ORDERS!J$1, products!$A$1:$G$1, 0))</f>
        <v>D</v>
      </c>
      <c r="K854" s="6">
        <f>INDEX(products!$A:$G, MATCH(ORDERS!$D854, products!$A:$A, 0), MATCH(ORDERS!K$1, products!$A$1:$G$1, 0))</f>
        <v>2.5</v>
      </c>
      <c r="L854" s="8">
        <f>INDEX(products!$A:$G, MATCH(ORDERS!$D854, products!$A:$A, 0), MATCH(ORDERS!L$1, products!$A$1:$G$1, 0))</f>
        <v>29.784999999999997</v>
      </c>
      <c r="M854" s="8">
        <f t="shared" si="13"/>
        <v>119.13999999999999</v>
      </c>
      <c r="N854" t="str" cm="1">
        <f t="array" ref="N854">_xlfn.IFS(I854="Rob", "Robusta", I854="Exc", "Excelsa", I854="Ara", "Arabica", I854="Lib", "Liberica")</f>
        <v>Liberica</v>
      </c>
      <c r="O854" t="str" cm="1">
        <f t="array" ref="O854">_xlfn.IFS(J854="M", "Medium", J854="L", "Light", J854="D", "Dark")</f>
        <v>Dark</v>
      </c>
    </row>
    <row r="855" spans="1:15" x14ac:dyDescent="0.3">
      <c r="A855" s="2" t="s">
        <v>5310</v>
      </c>
      <c r="B855" s="5">
        <v>44259</v>
      </c>
      <c r="C855" s="2" t="s">
        <v>5311</v>
      </c>
      <c r="D855" t="s">
        <v>6147</v>
      </c>
      <c r="E855" s="2">
        <v>2</v>
      </c>
      <c r="F855" s="2" t="str">
        <f>_xlfn.XLOOKUP(C855, customers!$A:$A, customers!$B:$B, 0)</f>
        <v>Lynnea Danton</v>
      </c>
      <c r="G855" s="2" t="str">
        <f>IF(_xlfn.XLOOKUP(C855, customers!$A:$A, customers!$C:$C, "")="", "", _xlfn.XLOOKUP(C855, customers!$A:$A, customers!$C:$C, ""))</f>
        <v>ldantonnp@miitbeian.gov.cn</v>
      </c>
      <c r="H855" s="2" t="str">
        <f>_xlfn.XLOOKUP(C855, customers!$A:$A, customers!$G:$G, 0)</f>
        <v>United States</v>
      </c>
      <c r="I855" t="str">
        <f>INDEX(products!$A:$G, MATCH(ORDERS!$D855, products!$A:$A, 0), MATCH(ORDERS!I$1, products!$A$1:$G$1, 0))</f>
        <v>Ara</v>
      </c>
      <c r="J855" t="str">
        <f>INDEX(products!$A:$G, MATCH(ORDERS!$D855, products!$A:$A, 0), MATCH(ORDERS!J$1, products!$A$1:$G$1, 0))</f>
        <v>D</v>
      </c>
      <c r="K855" s="6">
        <f>INDEX(products!$A:$G, MATCH(ORDERS!$D855, products!$A:$A, 0), MATCH(ORDERS!K$1, products!$A$1:$G$1, 0))</f>
        <v>1</v>
      </c>
      <c r="L855" s="8">
        <f>INDEX(products!$A:$G, MATCH(ORDERS!$D855, products!$A:$A, 0), MATCH(ORDERS!L$1, products!$A$1:$G$1, 0))</f>
        <v>9.9499999999999993</v>
      </c>
      <c r="M855" s="8">
        <f t="shared" si="13"/>
        <v>19.899999999999999</v>
      </c>
      <c r="N855" t="str" cm="1">
        <f t="array" ref="N855">_xlfn.IFS(I855="Rob", "Robusta", I855="Exc", "Excelsa", I855="Ara", "Arabica", I855="Lib", "Liberica")</f>
        <v>Arabica</v>
      </c>
      <c r="O855" t="str" cm="1">
        <f t="array" ref="O855">_xlfn.IFS(J855="M", "Medium", J855="L", "Light", J855="D", "Dark")</f>
        <v>Dark</v>
      </c>
    </row>
    <row r="856" spans="1:15" x14ac:dyDescent="0.3">
      <c r="A856" s="2" t="s">
        <v>5315</v>
      </c>
      <c r="B856" s="5">
        <v>44516</v>
      </c>
      <c r="C856" s="2" t="s">
        <v>5316</v>
      </c>
      <c r="D856" t="s">
        <v>6173</v>
      </c>
      <c r="E856" s="2">
        <v>5</v>
      </c>
      <c r="F856" s="2" t="str">
        <f>_xlfn.XLOOKUP(C856, customers!$A:$A, customers!$B:$B, 0)</f>
        <v>Skipton Morrall</v>
      </c>
      <c r="G856" s="2" t="str">
        <f>IF(_xlfn.XLOOKUP(C856, customers!$A:$A, customers!$C:$C, "")="", "", _xlfn.XLOOKUP(C856, customers!$A:$A, customers!$C:$C, ""))</f>
        <v>smorrallnq@answers.com</v>
      </c>
      <c r="H856" s="2" t="str">
        <f>_xlfn.XLOOKUP(C856, customers!$A:$A, customers!$G:$G, 0)</f>
        <v>United States</v>
      </c>
      <c r="I856" t="str">
        <f>INDEX(products!$A:$G, MATCH(ORDERS!$D856, products!$A:$A, 0), MATCH(ORDERS!I$1, products!$A$1:$G$1, 0))</f>
        <v>Rob</v>
      </c>
      <c r="J856" t="str">
        <f>INDEX(products!$A:$G, MATCH(ORDERS!$D856, products!$A:$A, 0), MATCH(ORDERS!J$1, products!$A$1:$G$1, 0))</f>
        <v>L</v>
      </c>
      <c r="K856" s="6">
        <f>INDEX(products!$A:$G, MATCH(ORDERS!$D856, products!$A:$A, 0), MATCH(ORDERS!K$1, products!$A$1:$G$1, 0))</f>
        <v>0.5</v>
      </c>
      <c r="L856" s="8">
        <f>INDEX(products!$A:$G, MATCH(ORDERS!$D856, products!$A:$A, 0), MATCH(ORDERS!L$1, products!$A$1:$G$1, 0))</f>
        <v>7.169999999999999</v>
      </c>
      <c r="M856" s="8">
        <f t="shared" si="13"/>
        <v>35.849999999999994</v>
      </c>
      <c r="N856" t="str" cm="1">
        <f t="array" ref="N856">_xlfn.IFS(I856="Rob", "Robusta", I856="Exc", "Excelsa", I856="Ara", "Arabica", I856="Lib", "Liberica")</f>
        <v>Robusta</v>
      </c>
      <c r="O856" t="str" cm="1">
        <f t="array" ref="O856">_xlfn.IFS(J856="M", "Medium", J856="L", "Light", J856="D", "Dark")</f>
        <v>Light</v>
      </c>
    </row>
    <row r="857" spans="1:15" x14ac:dyDescent="0.3">
      <c r="A857" s="2" t="s">
        <v>5321</v>
      </c>
      <c r="B857" s="5">
        <v>43632</v>
      </c>
      <c r="C857" s="2" t="s">
        <v>5322</v>
      </c>
      <c r="D857" t="s">
        <v>6165</v>
      </c>
      <c r="E857" s="2">
        <v>3</v>
      </c>
      <c r="F857" s="2" t="str">
        <f>_xlfn.XLOOKUP(C857, customers!$A:$A, customers!$B:$B, 0)</f>
        <v>Devan Crownshaw</v>
      </c>
      <c r="G857" s="2" t="str">
        <f>IF(_xlfn.XLOOKUP(C857, customers!$A:$A, customers!$C:$C, "")="", "", _xlfn.XLOOKUP(C857, customers!$A:$A, customers!$C:$C, ""))</f>
        <v>dcrownshawnr@photobucket.com</v>
      </c>
      <c r="H857" s="2" t="str">
        <f>_xlfn.XLOOKUP(C857, customers!$A:$A, customers!$G:$G, 0)</f>
        <v>United States</v>
      </c>
      <c r="I857" t="str">
        <f>INDEX(products!$A:$G, MATCH(ORDERS!$D857, products!$A:$A, 0), MATCH(ORDERS!I$1, products!$A$1:$G$1, 0))</f>
        <v>Lib</v>
      </c>
      <c r="J857" t="str">
        <f>INDEX(products!$A:$G, MATCH(ORDERS!$D857, products!$A:$A, 0), MATCH(ORDERS!J$1, products!$A$1:$G$1, 0))</f>
        <v>D</v>
      </c>
      <c r="K857" s="6">
        <f>INDEX(products!$A:$G, MATCH(ORDERS!$D857, products!$A:$A, 0), MATCH(ORDERS!K$1, products!$A$1:$G$1, 0))</f>
        <v>2.5</v>
      </c>
      <c r="L857" s="8">
        <f>INDEX(products!$A:$G, MATCH(ORDERS!$D857, products!$A:$A, 0), MATCH(ORDERS!L$1, products!$A$1:$G$1, 0))</f>
        <v>29.784999999999997</v>
      </c>
      <c r="M857" s="8">
        <f t="shared" si="13"/>
        <v>89.35499999999999</v>
      </c>
      <c r="N857" t="str" cm="1">
        <f t="array" ref="N857">_xlfn.IFS(I857="Rob", "Robusta", I857="Exc", "Excelsa", I857="Ara", "Arabica", I857="Lib", "Liberica")</f>
        <v>Liberica</v>
      </c>
      <c r="O857" t="str" cm="1">
        <f t="array" ref="O857">_xlfn.IFS(J857="M", "Medium", J857="L", "Light", J857="D", "Dark")</f>
        <v>Dark</v>
      </c>
    </row>
    <row r="858" spans="1:15" x14ac:dyDescent="0.3">
      <c r="A858" s="2" t="s">
        <v>5327</v>
      </c>
      <c r="B858" s="5">
        <v>44031</v>
      </c>
      <c r="C858" s="2" t="s">
        <v>5188</v>
      </c>
      <c r="D858" t="s">
        <v>6159</v>
      </c>
      <c r="E858" s="2">
        <v>2</v>
      </c>
      <c r="F858" s="2" t="str">
        <f>_xlfn.XLOOKUP(C858, customers!$A:$A, customers!$B:$B, 0)</f>
        <v>Odelia Skerme</v>
      </c>
      <c r="G858" s="2" t="str">
        <f>IF(_xlfn.XLOOKUP(C858, customers!$A:$A, customers!$C:$C, "")="", "", _xlfn.XLOOKUP(C858, customers!$A:$A, customers!$C:$C, ""))</f>
        <v>oskermen3@hatena.ne.jp</v>
      </c>
      <c r="H858" s="2" t="str">
        <f>_xlfn.XLOOKUP(C858, customers!$A:$A, customers!$G:$G, 0)</f>
        <v>United States</v>
      </c>
      <c r="I858" t="str">
        <f>INDEX(products!$A:$G, MATCH(ORDERS!$D858, products!$A:$A, 0), MATCH(ORDERS!I$1, products!$A$1:$G$1, 0))</f>
        <v>Lib</v>
      </c>
      <c r="J858" t="str">
        <f>INDEX(products!$A:$G, MATCH(ORDERS!$D858, products!$A:$A, 0), MATCH(ORDERS!J$1, products!$A$1:$G$1, 0))</f>
        <v>M</v>
      </c>
      <c r="K858" s="6">
        <f>INDEX(products!$A:$G, MATCH(ORDERS!$D858, products!$A:$A, 0), MATCH(ORDERS!K$1, products!$A$1:$G$1, 0))</f>
        <v>0.2</v>
      </c>
      <c r="L858" s="8">
        <f>INDEX(products!$A:$G, MATCH(ORDERS!$D858, products!$A:$A, 0), MATCH(ORDERS!L$1, products!$A$1:$G$1, 0))</f>
        <v>4.3650000000000002</v>
      </c>
      <c r="M858" s="8">
        <f t="shared" si="13"/>
        <v>8.73</v>
      </c>
      <c r="N858" t="str" cm="1">
        <f t="array" ref="N858">_xlfn.IFS(I858="Rob", "Robusta", I858="Exc", "Excelsa", I858="Ara", "Arabica", I858="Lib", "Liberica")</f>
        <v>Liberica</v>
      </c>
      <c r="O858" t="str" cm="1">
        <f t="array" ref="O858">_xlfn.IFS(J858="M", "Medium", J858="L", "Light", J858="D", "Dark")</f>
        <v>Medium</v>
      </c>
    </row>
    <row r="859" spans="1:15" x14ac:dyDescent="0.3">
      <c r="A859" s="2" t="s">
        <v>5333</v>
      </c>
      <c r="B859" s="5">
        <v>43889</v>
      </c>
      <c r="C859" s="2" t="s">
        <v>5334</v>
      </c>
      <c r="D859" t="s">
        <v>6142</v>
      </c>
      <c r="E859" s="2">
        <v>5</v>
      </c>
      <c r="F859" s="2" t="str">
        <f>_xlfn.XLOOKUP(C859, customers!$A:$A, customers!$B:$B, 0)</f>
        <v>Joceline Reddoch</v>
      </c>
      <c r="G859" s="2" t="str">
        <f>IF(_xlfn.XLOOKUP(C859, customers!$A:$A, customers!$C:$C, "")="", "", _xlfn.XLOOKUP(C859, customers!$A:$A, customers!$C:$C, ""))</f>
        <v>jreddochnt@sun.com</v>
      </c>
      <c r="H859" s="2" t="str">
        <f>_xlfn.XLOOKUP(C859, customers!$A:$A, customers!$G:$G, 0)</f>
        <v>United States</v>
      </c>
      <c r="I859" t="str">
        <f>INDEX(products!$A:$G, MATCH(ORDERS!$D859, products!$A:$A, 0), MATCH(ORDERS!I$1, products!$A$1:$G$1, 0))</f>
        <v>Rob</v>
      </c>
      <c r="J859" t="str">
        <f>INDEX(products!$A:$G, MATCH(ORDERS!$D859, products!$A:$A, 0), MATCH(ORDERS!J$1, products!$A$1:$G$1, 0))</f>
        <v>L</v>
      </c>
      <c r="K859" s="6">
        <f>INDEX(products!$A:$G, MATCH(ORDERS!$D859, products!$A:$A, 0), MATCH(ORDERS!K$1, products!$A$1:$G$1, 0))</f>
        <v>2.5</v>
      </c>
      <c r="L859" s="8">
        <f>INDEX(products!$A:$G, MATCH(ORDERS!$D859, products!$A:$A, 0), MATCH(ORDERS!L$1, products!$A$1:$G$1, 0))</f>
        <v>27.484999999999996</v>
      </c>
      <c r="M859" s="8">
        <f t="shared" si="13"/>
        <v>137.42499999999998</v>
      </c>
      <c r="N859" t="str" cm="1">
        <f t="array" ref="N859">_xlfn.IFS(I859="Rob", "Robusta", I859="Exc", "Excelsa", I859="Ara", "Arabica", I859="Lib", "Liberica")</f>
        <v>Robusta</v>
      </c>
      <c r="O859" t="str" cm="1">
        <f t="array" ref="O859">_xlfn.IFS(J859="M", "Medium", J859="L", "Light", J859="D", "Dark")</f>
        <v>Light</v>
      </c>
    </row>
    <row r="860" spans="1:15" x14ac:dyDescent="0.3">
      <c r="A860" s="2" t="s">
        <v>5339</v>
      </c>
      <c r="B860" s="5">
        <v>43638</v>
      </c>
      <c r="C860" s="2" t="s">
        <v>5340</v>
      </c>
      <c r="D860" t="s">
        <v>6160</v>
      </c>
      <c r="E860" s="2">
        <v>4</v>
      </c>
      <c r="F860" s="2" t="str">
        <f>_xlfn.XLOOKUP(C860, customers!$A:$A, customers!$B:$B, 0)</f>
        <v>Shelley Titley</v>
      </c>
      <c r="G860" s="2" t="str">
        <f>IF(_xlfn.XLOOKUP(C860, customers!$A:$A, customers!$C:$C, "")="", "", _xlfn.XLOOKUP(C860, customers!$A:$A, customers!$C:$C, ""))</f>
        <v>stitleynu@whitehouse.gov</v>
      </c>
      <c r="H860" s="2" t="str">
        <f>_xlfn.XLOOKUP(C860, customers!$A:$A, customers!$G:$G, 0)</f>
        <v>United States</v>
      </c>
      <c r="I860" t="str">
        <f>INDEX(products!$A:$G, MATCH(ORDERS!$D860, products!$A:$A, 0), MATCH(ORDERS!I$1, products!$A$1:$G$1, 0))</f>
        <v>Lib</v>
      </c>
      <c r="J860" t="str">
        <f>INDEX(products!$A:$G, MATCH(ORDERS!$D860, products!$A:$A, 0), MATCH(ORDERS!J$1, products!$A$1:$G$1, 0))</f>
        <v>M</v>
      </c>
      <c r="K860" s="6">
        <f>INDEX(products!$A:$G, MATCH(ORDERS!$D860, products!$A:$A, 0), MATCH(ORDERS!K$1, products!$A$1:$G$1, 0))</f>
        <v>0.5</v>
      </c>
      <c r="L860" s="8">
        <f>INDEX(products!$A:$G, MATCH(ORDERS!$D860, products!$A:$A, 0), MATCH(ORDERS!L$1, products!$A$1:$G$1, 0))</f>
        <v>8.73</v>
      </c>
      <c r="M860" s="8">
        <f t="shared" si="13"/>
        <v>34.92</v>
      </c>
      <c r="N860" t="str" cm="1">
        <f t="array" ref="N860">_xlfn.IFS(I860="Rob", "Robusta", I860="Exc", "Excelsa", I860="Ara", "Arabica", I860="Lib", "Liberica")</f>
        <v>Liberica</v>
      </c>
      <c r="O860" t="str" cm="1">
        <f t="array" ref="O860">_xlfn.IFS(J860="M", "Medium", J860="L", "Light", J860="D", "Dark")</f>
        <v>Medium</v>
      </c>
    </row>
    <row r="861" spans="1:15" x14ac:dyDescent="0.3">
      <c r="A861" s="2" t="s">
        <v>5345</v>
      </c>
      <c r="B861" s="5">
        <v>43716</v>
      </c>
      <c r="C861" s="2" t="s">
        <v>5346</v>
      </c>
      <c r="D861" t="s">
        <v>6182</v>
      </c>
      <c r="E861" s="2">
        <v>6</v>
      </c>
      <c r="F861" s="2" t="str">
        <f>_xlfn.XLOOKUP(C861, customers!$A:$A, customers!$B:$B, 0)</f>
        <v>Redd Simao</v>
      </c>
      <c r="G861" s="2" t="str">
        <f>IF(_xlfn.XLOOKUP(C861, customers!$A:$A, customers!$C:$C, "")="", "", _xlfn.XLOOKUP(C861, customers!$A:$A, customers!$C:$C, ""))</f>
        <v>rsimaonv@simplemachines.org</v>
      </c>
      <c r="H861" s="2" t="str">
        <f>_xlfn.XLOOKUP(C861, customers!$A:$A, customers!$G:$G, 0)</f>
        <v>United States</v>
      </c>
      <c r="I861" t="str">
        <f>INDEX(products!$A:$G, MATCH(ORDERS!$D861, products!$A:$A, 0), MATCH(ORDERS!I$1, products!$A$1:$G$1, 0))</f>
        <v>Ara</v>
      </c>
      <c r="J861" t="str">
        <f>INDEX(products!$A:$G, MATCH(ORDERS!$D861, products!$A:$A, 0), MATCH(ORDERS!J$1, products!$A$1:$G$1, 0))</f>
        <v>L</v>
      </c>
      <c r="K861" s="6">
        <f>INDEX(products!$A:$G, MATCH(ORDERS!$D861, products!$A:$A, 0), MATCH(ORDERS!K$1, products!$A$1:$G$1, 0))</f>
        <v>2.5</v>
      </c>
      <c r="L861" s="8">
        <f>INDEX(products!$A:$G, MATCH(ORDERS!$D861, products!$A:$A, 0), MATCH(ORDERS!L$1, products!$A$1:$G$1, 0))</f>
        <v>29.784999999999997</v>
      </c>
      <c r="M861" s="8">
        <f t="shared" si="13"/>
        <v>178.70999999999998</v>
      </c>
      <c r="N861" t="str" cm="1">
        <f t="array" ref="N861">_xlfn.IFS(I861="Rob", "Robusta", I861="Exc", "Excelsa", I861="Ara", "Arabica", I861="Lib", "Liberica")</f>
        <v>Arabica</v>
      </c>
      <c r="O861" t="str" cm="1">
        <f t="array" ref="O861">_xlfn.IFS(J861="M", "Medium", J861="L", "Light", J861="D", "Dark")</f>
        <v>Light</v>
      </c>
    </row>
    <row r="862" spans="1:15" x14ac:dyDescent="0.3">
      <c r="A862" s="2" t="s">
        <v>5351</v>
      </c>
      <c r="B862" s="5">
        <v>44707</v>
      </c>
      <c r="C862" s="2" t="s">
        <v>5352</v>
      </c>
      <c r="D862" t="s">
        <v>6175</v>
      </c>
      <c r="E862" s="2">
        <v>1</v>
      </c>
      <c r="F862" s="2" t="str">
        <f>_xlfn.XLOOKUP(C862, customers!$A:$A, customers!$B:$B, 0)</f>
        <v>Cece Inker</v>
      </c>
      <c r="G862" s="2" t="str">
        <f>IF(_xlfn.XLOOKUP(C862, customers!$A:$A, customers!$C:$C, "")="", "", _xlfn.XLOOKUP(C862, customers!$A:$A, customers!$C:$C, ""))</f>
        <v/>
      </c>
      <c r="H862" s="2" t="str">
        <f>_xlfn.XLOOKUP(C862, customers!$A:$A, customers!$G:$G, 0)</f>
        <v>United States</v>
      </c>
      <c r="I862" t="str">
        <f>INDEX(products!$A:$G, MATCH(ORDERS!$D862, products!$A:$A, 0), MATCH(ORDERS!I$1, products!$A$1:$G$1, 0))</f>
        <v>Ara</v>
      </c>
      <c r="J862" t="str">
        <f>INDEX(products!$A:$G, MATCH(ORDERS!$D862, products!$A:$A, 0), MATCH(ORDERS!J$1, products!$A$1:$G$1, 0))</f>
        <v>M</v>
      </c>
      <c r="K862" s="6">
        <f>INDEX(products!$A:$G, MATCH(ORDERS!$D862, products!$A:$A, 0), MATCH(ORDERS!K$1, products!$A$1:$G$1, 0))</f>
        <v>2.5</v>
      </c>
      <c r="L862" s="8">
        <f>INDEX(products!$A:$G, MATCH(ORDERS!$D862, products!$A:$A, 0), MATCH(ORDERS!L$1, products!$A$1:$G$1, 0))</f>
        <v>25.874999999999996</v>
      </c>
      <c r="M862" s="8">
        <f t="shared" si="13"/>
        <v>25.874999999999996</v>
      </c>
      <c r="N862" t="str" cm="1">
        <f t="array" ref="N862">_xlfn.IFS(I862="Rob", "Robusta", I862="Exc", "Excelsa", I862="Ara", "Arabica", I862="Lib", "Liberica")</f>
        <v>Arabica</v>
      </c>
      <c r="O862" t="str" cm="1">
        <f t="array" ref="O862">_xlfn.IFS(J862="M", "Medium", J862="L", "Light", J862="D", "Dark")</f>
        <v>Medium</v>
      </c>
    </row>
    <row r="863" spans="1:15" x14ac:dyDescent="0.3">
      <c r="A863" s="2" t="s">
        <v>5356</v>
      </c>
      <c r="B863" s="5">
        <v>43802</v>
      </c>
      <c r="C863" s="2" t="s">
        <v>5357</v>
      </c>
      <c r="D863" t="s">
        <v>6143</v>
      </c>
      <c r="E863" s="2">
        <v>6</v>
      </c>
      <c r="F863" s="2" t="str">
        <f>_xlfn.XLOOKUP(C863, customers!$A:$A, customers!$B:$B, 0)</f>
        <v>Noel Chisholm</v>
      </c>
      <c r="G863" s="2" t="str">
        <f>IF(_xlfn.XLOOKUP(C863, customers!$A:$A, customers!$C:$C, "")="", "", _xlfn.XLOOKUP(C863, customers!$A:$A, customers!$C:$C, ""))</f>
        <v>nchisholmnx@example.com</v>
      </c>
      <c r="H863" s="2" t="str">
        <f>_xlfn.XLOOKUP(C863, customers!$A:$A, customers!$G:$G, 0)</f>
        <v>United States</v>
      </c>
      <c r="I863" t="str">
        <f>INDEX(products!$A:$G, MATCH(ORDERS!$D863, products!$A:$A, 0), MATCH(ORDERS!I$1, products!$A$1:$G$1, 0))</f>
        <v>Lib</v>
      </c>
      <c r="J863" t="str">
        <f>INDEX(products!$A:$G, MATCH(ORDERS!$D863, products!$A:$A, 0), MATCH(ORDERS!J$1, products!$A$1:$G$1, 0))</f>
        <v>D</v>
      </c>
      <c r="K863" s="6">
        <f>INDEX(products!$A:$G, MATCH(ORDERS!$D863, products!$A:$A, 0), MATCH(ORDERS!K$1, products!$A$1:$G$1, 0))</f>
        <v>1</v>
      </c>
      <c r="L863" s="8">
        <f>INDEX(products!$A:$G, MATCH(ORDERS!$D863, products!$A:$A, 0), MATCH(ORDERS!L$1, products!$A$1:$G$1, 0))</f>
        <v>12.95</v>
      </c>
      <c r="M863" s="8">
        <f t="shared" si="13"/>
        <v>77.699999999999989</v>
      </c>
      <c r="N863" t="str" cm="1">
        <f t="array" ref="N863">_xlfn.IFS(I863="Rob", "Robusta", I863="Exc", "Excelsa", I863="Ara", "Arabica", I863="Lib", "Liberica")</f>
        <v>Liberica</v>
      </c>
      <c r="O863" t="str" cm="1">
        <f t="array" ref="O863">_xlfn.IFS(J863="M", "Medium", J863="L", "Light", J863="D", "Dark")</f>
        <v>Dark</v>
      </c>
    </row>
    <row r="864" spans="1:15" x14ac:dyDescent="0.3">
      <c r="A864" s="2" t="s">
        <v>5362</v>
      </c>
      <c r="B864" s="5">
        <v>43725</v>
      </c>
      <c r="C864" s="2" t="s">
        <v>5363</v>
      </c>
      <c r="D864" t="s">
        <v>6138</v>
      </c>
      <c r="E864" s="2">
        <v>1</v>
      </c>
      <c r="F864" s="2" t="str">
        <f>_xlfn.XLOOKUP(C864, customers!$A:$A, customers!$B:$B, 0)</f>
        <v>Grazia Oats</v>
      </c>
      <c r="G864" s="2" t="str">
        <f>IF(_xlfn.XLOOKUP(C864, customers!$A:$A, customers!$C:$C, "")="", "", _xlfn.XLOOKUP(C864, customers!$A:$A, customers!$C:$C, ""))</f>
        <v>goatsny@live.com</v>
      </c>
      <c r="H864" s="2" t="str">
        <f>_xlfn.XLOOKUP(C864, customers!$A:$A, customers!$G:$G, 0)</f>
        <v>United States</v>
      </c>
      <c r="I864" t="str">
        <f>INDEX(products!$A:$G, MATCH(ORDERS!$D864, products!$A:$A, 0), MATCH(ORDERS!I$1, products!$A$1:$G$1, 0))</f>
        <v>Rob</v>
      </c>
      <c r="J864" t="str">
        <f>INDEX(products!$A:$G, MATCH(ORDERS!$D864, products!$A:$A, 0), MATCH(ORDERS!J$1, products!$A$1:$G$1, 0))</f>
        <v>M</v>
      </c>
      <c r="K864" s="6">
        <f>INDEX(products!$A:$G, MATCH(ORDERS!$D864, products!$A:$A, 0), MATCH(ORDERS!K$1, products!$A$1:$G$1, 0))</f>
        <v>1</v>
      </c>
      <c r="L864" s="8">
        <f>INDEX(products!$A:$G, MATCH(ORDERS!$D864, products!$A:$A, 0), MATCH(ORDERS!L$1, products!$A$1:$G$1, 0))</f>
        <v>9.9499999999999993</v>
      </c>
      <c r="M864" s="8">
        <f t="shared" si="13"/>
        <v>9.9499999999999993</v>
      </c>
      <c r="N864" t="str" cm="1">
        <f t="array" ref="N864">_xlfn.IFS(I864="Rob", "Robusta", I864="Exc", "Excelsa", I864="Ara", "Arabica", I864="Lib", "Liberica")</f>
        <v>Robusta</v>
      </c>
      <c r="O864" t="str" cm="1">
        <f t="array" ref="O864">_xlfn.IFS(J864="M", "Medium", J864="L", "Light", J864="D", "Dark")</f>
        <v>Medium</v>
      </c>
    </row>
    <row r="865" spans="1:15" x14ac:dyDescent="0.3">
      <c r="A865" s="2" t="s">
        <v>5368</v>
      </c>
      <c r="B865" s="5">
        <v>44712</v>
      </c>
      <c r="C865" s="2" t="s">
        <v>5369</v>
      </c>
      <c r="D865" t="s">
        <v>6162</v>
      </c>
      <c r="E865" s="2">
        <v>2</v>
      </c>
      <c r="F865" s="2" t="str">
        <f>_xlfn.XLOOKUP(C865, customers!$A:$A, customers!$B:$B, 0)</f>
        <v>Meade Birkin</v>
      </c>
      <c r="G865" s="2" t="str">
        <f>IF(_xlfn.XLOOKUP(C865, customers!$A:$A, customers!$C:$C, "")="", "", _xlfn.XLOOKUP(C865, customers!$A:$A, customers!$C:$C, ""))</f>
        <v>mbirkinnz@java.com</v>
      </c>
      <c r="H865" s="2" t="str">
        <f>_xlfn.XLOOKUP(C865, customers!$A:$A, customers!$G:$G, 0)</f>
        <v>United States</v>
      </c>
      <c r="I865" t="str">
        <f>INDEX(products!$A:$G, MATCH(ORDERS!$D865, products!$A:$A, 0), MATCH(ORDERS!I$1, products!$A$1:$G$1, 0))</f>
        <v>Lib</v>
      </c>
      <c r="J865" t="str">
        <f>INDEX(products!$A:$G, MATCH(ORDERS!$D865, products!$A:$A, 0), MATCH(ORDERS!J$1, products!$A$1:$G$1, 0))</f>
        <v>M</v>
      </c>
      <c r="K865" s="6">
        <f>INDEX(products!$A:$G, MATCH(ORDERS!$D865, products!$A:$A, 0), MATCH(ORDERS!K$1, products!$A$1:$G$1, 0))</f>
        <v>1</v>
      </c>
      <c r="L865" s="8">
        <f>INDEX(products!$A:$G, MATCH(ORDERS!$D865, products!$A:$A, 0), MATCH(ORDERS!L$1, products!$A$1:$G$1, 0))</f>
        <v>14.55</v>
      </c>
      <c r="M865" s="8">
        <f t="shared" si="13"/>
        <v>29.1</v>
      </c>
      <c r="N865" t="str" cm="1">
        <f t="array" ref="N865">_xlfn.IFS(I865="Rob", "Robusta", I865="Exc", "Excelsa", I865="Ara", "Arabica", I865="Lib", "Liberica")</f>
        <v>Liberica</v>
      </c>
      <c r="O865" t="str" cm="1">
        <f t="array" ref="O865">_xlfn.IFS(J865="M", "Medium", J865="L", "Light", J865="D", "Dark")</f>
        <v>Medium</v>
      </c>
    </row>
    <row r="866" spans="1:15" x14ac:dyDescent="0.3">
      <c r="A866" s="2" t="s">
        <v>5374</v>
      </c>
      <c r="B866" s="5">
        <v>43759</v>
      </c>
      <c r="C866" s="2" t="s">
        <v>5375</v>
      </c>
      <c r="D866" t="s">
        <v>6178</v>
      </c>
      <c r="E866" s="2">
        <v>6</v>
      </c>
      <c r="F866" s="2" t="str">
        <f>_xlfn.XLOOKUP(C866, customers!$A:$A, customers!$B:$B, 0)</f>
        <v>Ronda Pyson</v>
      </c>
      <c r="G866" s="2" t="str">
        <f>IF(_xlfn.XLOOKUP(C866, customers!$A:$A, customers!$C:$C, "")="", "", _xlfn.XLOOKUP(C866, customers!$A:$A, customers!$C:$C, ""))</f>
        <v>rpysono0@constantcontact.com</v>
      </c>
      <c r="H866" s="2" t="str">
        <f>_xlfn.XLOOKUP(C866, customers!$A:$A, customers!$G:$G, 0)</f>
        <v>Ireland</v>
      </c>
      <c r="I866" t="str">
        <f>INDEX(products!$A:$G, MATCH(ORDERS!$D866, products!$A:$A, 0), MATCH(ORDERS!I$1, products!$A$1:$G$1, 0))</f>
        <v>Rob</v>
      </c>
      <c r="J866" t="str">
        <f>INDEX(products!$A:$G, MATCH(ORDERS!$D866, products!$A:$A, 0), MATCH(ORDERS!J$1, products!$A$1:$G$1, 0))</f>
        <v>L</v>
      </c>
      <c r="K866" s="6">
        <f>INDEX(products!$A:$G, MATCH(ORDERS!$D866, products!$A:$A, 0), MATCH(ORDERS!K$1, products!$A$1:$G$1, 0))</f>
        <v>0.2</v>
      </c>
      <c r="L866" s="8">
        <f>INDEX(products!$A:$G, MATCH(ORDERS!$D866, products!$A:$A, 0), MATCH(ORDERS!L$1, products!$A$1:$G$1, 0))</f>
        <v>3.5849999999999995</v>
      </c>
      <c r="M866" s="8">
        <f t="shared" si="13"/>
        <v>21.509999999999998</v>
      </c>
      <c r="N866" t="str" cm="1">
        <f t="array" ref="N866">_xlfn.IFS(I866="Rob", "Robusta", I866="Exc", "Excelsa", I866="Ara", "Arabica", I866="Lib", "Liberica")</f>
        <v>Robusta</v>
      </c>
      <c r="O866" t="str" cm="1">
        <f t="array" ref="O866">_xlfn.IFS(J866="M", "Medium", J866="L", "Light", J866="D", "Dark")</f>
        <v>Light</v>
      </c>
    </row>
    <row r="867" spans="1:15" x14ac:dyDescent="0.3">
      <c r="A867" s="2" t="s">
        <v>5380</v>
      </c>
      <c r="B867" s="5">
        <v>44675</v>
      </c>
      <c r="C867" s="2" t="s">
        <v>5428</v>
      </c>
      <c r="D867" t="s">
        <v>6157</v>
      </c>
      <c r="E867" s="2">
        <v>1</v>
      </c>
      <c r="F867" s="2" t="str">
        <f>_xlfn.XLOOKUP(C867, customers!$A:$A, customers!$B:$B, 0)</f>
        <v>Modesty MacConnechie</v>
      </c>
      <c r="G867" s="2" t="str">
        <f>IF(_xlfn.XLOOKUP(C867, customers!$A:$A, customers!$C:$C, "")="", "", _xlfn.XLOOKUP(C867, customers!$A:$A, customers!$C:$C, ""))</f>
        <v>mmacconnechieo9@reuters.com</v>
      </c>
      <c r="H867" s="2" t="str">
        <f>_xlfn.XLOOKUP(C867, customers!$A:$A, customers!$G:$G, 0)</f>
        <v>United States</v>
      </c>
      <c r="I867" t="str">
        <f>INDEX(products!$A:$G, MATCH(ORDERS!$D867, products!$A:$A, 0), MATCH(ORDERS!I$1, products!$A$1:$G$1, 0))</f>
        <v>Ara</v>
      </c>
      <c r="J867" t="str">
        <f>INDEX(products!$A:$G, MATCH(ORDERS!$D867, products!$A:$A, 0), MATCH(ORDERS!J$1, products!$A$1:$G$1, 0))</f>
        <v>M</v>
      </c>
      <c r="K867" s="6">
        <f>INDEX(products!$A:$G, MATCH(ORDERS!$D867, products!$A:$A, 0), MATCH(ORDERS!K$1, products!$A$1:$G$1, 0))</f>
        <v>0.5</v>
      </c>
      <c r="L867" s="8">
        <f>INDEX(products!$A:$G, MATCH(ORDERS!$D867, products!$A:$A, 0), MATCH(ORDERS!L$1, products!$A$1:$G$1, 0))</f>
        <v>6.75</v>
      </c>
      <c r="M867" s="8">
        <f t="shared" si="13"/>
        <v>6.75</v>
      </c>
      <c r="N867" t="str" cm="1">
        <f t="array" ref="N867">_xlfn.IFS(I867="Rob", "Robusta", I867="Exc", "Excelsa", I867="Ara", "Arabica", I867="Lib", "Liberica")</f>
        <v>Arabica</v>
      </c>
      <c r="O867" t="str" cm="1">
        <f t="array" ref="O867">_xlfn.IFS(J867="M", "Medium", J867="L", "Light", J867="D", "Dark")</f>
        <v>Medium</v>
      </c>
    </row>
    <row r="868" spans="1:15" x14ac:dyDescent="0.3">
      <c r="A868" s="2" t="s">
        <v>5385</v>
      </c>
      <c r="B868" s="5">
        <v>44209</v>
      </c>
      <c r="C868" s="2" t="s">
        <v>5386</v>
      </c>
      <c r="D868" t="s">
        <v>6158</v>
      </c>
      <c r="E868" s="2">
        <v>3</v>
      </c>
      <c r="F868" s="2" t="str">
        <f>_xlfn.XLOOKUP(C868, customers!$A:$A, customers!$B:$B, 0)</f>
        <v>Rafaela Treacher</v>
      </c>
      <c r="G868" s="2" t="str">
        <f>IF(_xlfn.XLOOKUP(C868, customers!$A:$A, customers!$C:$C, "")="", "", _xlfn.XLOOKUP(C868, customers!$A:$A, customers!$C:$C, ""))</f>
        <v>rtreachero2@usa.gov</v>
      </c>
      <c r="H868" s="2" t="str">
        <f>_xlfn.XLOOKUP(C868, customers!$A:$A, customers!$G:$G, 0)</f>
        <v>Ireland</v>
      </c>
      <c r="I868" t="str">
        <f>INDEX(products!$A:$G, MATCH(ORDERS!$D868, products!$A:$A, 0), MATCH(ORDERS!I$1, products!$A$1:$G$1, 0))</f>
        <v>Ara</v>
      </c>
      <c r="J868" t="str">
        <f>INDEX(products!$A:$G, MATCH(ORDERS!$D868, products!$A:$A, 0), MATCH(ORDERS!J$1, products!$A$1:$G$1, 0))</f>
        <v>D</v>
      </c>
      <c r="K868" s="6">
        <f>INDEX(products!$A:$G, MATCH(ORDERS!$D868, products!$A:$A, 0), MATCH(ORDERS!K$1, products!$A$1:$G$1, 0))</f>
        <v>0.5</v>
      </c>
      <c r="L868" s="8">
        <f>INDEX(products!$A:$G, MATCH(ORDERS!$D868, products!$A:$A, 0), MATCH(ORDERS!L$1, products!$A$1:$G$1, 0))</f>
        <v>5.97</v>
      </c>
      <c r="M868" s="8">
        <f t="shared" si="13"/>
        <v>17.91</v>
      </c>
      <c r="N868" t="str" cm="1">
        <f t="array" ref="N868">_xlfn.IFS(I868="Rob", "Robusta", I868="Exc", "Excelsa", I868="Ara", "Arabica", I868="Lib", "Liberica")</f>
        <v>Arabica</v>
      </c>
      <c r="O868" t="str" cm="1">
        <f t="array" ref="O868">_xlfn.IFS(J868="M", "Medium", J868="L", "Light", J868="D", "Dark")</f>
        <v>Dark</v>
      </c>
    </row>
    <row r="869" spans="1:15" x14ac:dyDescent="0.3">
      <c r="A869" s="2" t="s">
        <v>5391</v>
      </c>
      <c r="B869" s="5">
        <v>44792</v>
      </c>
      <c r="C869" s="2" t="s">
        <v>5392</v>
      </c>
      <c r="D869" t="s">
        <v>6182</v>
      </c>
      <c r="E869" s="2">
        <v>1</v>
      </c>
      <c r="F869" s="2" t="str">
        <f>_xlfn.XLOOKUP(C869, customers!$A:$A, customers!$B:$B, 0)</f>
        <v>Bee Fattorini</v>
      </c>
      <c r="G869" s="2" t="str">
        <f>IF(_xlfn.XLOOKUP(C869, customers!$A:$A, customers!$C:$C, "")="", "", _xlfn.XLOOKUP(C869, customers!$A:$A, customers!$C:$C, ""))</f>
        <v>bfattorinio3@quantcast.com</v>
      </c>
      <c r="H869" s="2" t="str">
        <f>_xlfn.XLOOKUP(C869, customers!$A:$A, customers!$G:$G, 0)</f>
        <v>Ireland</v>
      </c>
      <c r="I869" t="str">
        <f>INDEX(products!$A:$G, MATCH(ORDERS!$D869, products!$A:$A, 0), MATCH(ORDERS!I$1, products!$A$1:$G$1, 0))</f>
        <v>Ara</v>
      </c>
      <c r="J869" t="str">
        <f>INDEX(products!$A:$G, MATCH(ORDERS!$D869, products!$A:$A, 0), MATCH(ORDERS!J$1, products!$A$1:$G$1, 0))</f>
        <v>L</v>
      </c>
      <c r="K869" s="6">
        <f>INDEX(products!$A:$G, MATCH(ORDERS!$D869, products!$A:$A, 0), MATCH(ORDERS!K$1, products!$A$1:$G$1, 0))</f>
        <v>2.5</v>
      </c>
      <c r="L869" s="8">
        <f>INDEX(products!$A:$G, MATCH(ORDERS!$D869, products!$A:$A, 0), MATCH(ORDERS!L$1, products!$A$1:$G$1, 0))</f>
        <v>29.784999999999997</v>
      </c>
      <c r="M869" s="8">
        <f t="shared" si="13"/>
        <v>29.784999999999997</v>
      </c>
      <c r="N869" t="str" cm="1">
        <f t="array" ref="N869">_xlfn.IFS(I869="Rob", "Robusta", I869="Exc", "Excelsa", I869="Ara", "Arabica", I869="Lib", "Liberica")</f>
        <v>Arabica</v>
      </c>
      <c r="O869" t="str" cm="1">
        <f t="array" ref="O869">_xlfn.IFS(J869="M", "Medium", J869="L", "Light", J869="D", "Dark")</f>
        <v>Light</v>
      </c>
    </row>
    <row r="870" spans="1:15" x14ac:dyDescent="0.3">
      <c r="A870" s="2" t="s">
        <v>5396</v>
      </c>
      <c r="B870" s="5">
        <v>43526</v>
      </c>
      <c r="C870" s="2" t="s">
        <v>5397</v>
      </c>
      <c r="D870" t="s">
        <v>6139</v>
      </c>
      <c r="E870" s="2">
        <v>5</v>
      </c>
      <c r="F870" s="2" t="str">
        <f>_xlfn.XLOOKUP(C870, customers!$A:$A, customers!$B:$B, 0)</f>
        <v>Margie Palleske</v>
      </c>
      <c r="G870" s="2" t="str">
        <f>IF(_xlfn.XLOOKUP(C870, customers!$A:$A, customers!$C:$C, "")="", "", _xlfn.XLOOKUP(C870, customers!$A:$A, customers!$C:$C, ""))</f>
        <v>mpalleskeo4@nyu.edu</v>
      </c>
      <c r="H870" s="2" t="str">
        <f>_xlfn.XLOOKUP(C870, customers!$A:$A, customers!$G:$G, 0)</f>
        <v>United States</v>
      </c>
      <c r="I870" t="str">
        <f>INDEX(products!$A:$G, MATCH(ORDERS!$D870, products!$A:$A, 0), MATCH(ORDERS!I$1, products!$A$1:$G$1, 0))</f>
        <v>Exc</v>
      </c>
      <c r="J870" t="str">
        <f>INDEX(products!$A:$G, MATCH(ORDERS!$D870, products!$A:$A, 0), MATCH(ORDERS!J$1, products!$A$1:$G$1, 0))</f>
        <v>M</v>
      </c>
      <c r="K870" s="6">
        <f>INDEX(products!$A:$G, MATCH(ORDERS!$D870, products!$A:$A, 0), MATCH(ORDERS!K$1, products!$A$1:$G$1, 0))</f>
        <v>0.5</v>
      </c>
      <c r="L870" s="8">
        <f>INDEX(products!$A:$G, MATCH(ORDERS!$D870, products!$A:$A, 0), MATCH(ORDERS!L$1, products!$A$1:$G$1, 0))</f>
        <v>8.25</v>
      </c>
      <c r="M870" s="8">
        <f t="shared" si="13"/>
        <v>41.25</v>
      </c>
      <c r="N870" t="str" cm="1">
        <f t="array" ref="N870">_xlfn.IFS(I870="Rob", "Robusta", I870="Exc", "Excelsa", I870="Ara", "Arabica", I870="Lib", "Liberica")</f>
        <v>Excelsa</v>
      </c>
      <c r="O870" t="str" cm="1">
        <f t="array" ref="O870">_xlfn.IFS(J870="M", "Medium", J870="L", "Light", J870="D", "Dark")</f>
        <v>Medium</v>
      </c>
    </row>
    <row r="871" spans="1:15" x14ac:dyDescent="0.3">
      <c r="A871" s="2" t="s">
        <v>5402</v>
      </c>
      <c r="B871" s="5">
        <v>43851</v>
      </c>
      <c r="C871" s="2" t="s">
        <v>5403</v>
      </c>
      <c r="D871" t="s">
        <v>6146</v>
      </c>
      <c r="E871" s="2">
        <v>3</v>
      </c>
      <c r="F871" s="2" t="str">
        <f>_xlfn.XLOOKUP(C871, customers!$A:$A, customers!$B:$B, 0)</f>
        <v>Alexina Randals</v>
      </c>
      <c r="G871" s="2" t="str">
        <f>IF(_xlfn.XLOOKUP(C871, customers!$A:$A, customers!$C:$C, "")="", "", _xlfn.XLOOKUP(C871, customers!$A:$A, customers!$C:$C, ""))</f>
        <v/>
      </c>
      <c r="H871" s="2" t="str">
        <f>_xlfn.XLOOKUP(C871, customers!$A:$A, customers!$G:$G, 0)</f>
        <v>United States</v>
      </c>
      <c r="I871" t="str">
        <f>INDEX(products!$A:$G, MATCH(ORDERS!$D871, products!$A:$A, 0), MATCH(ORDERS!I$1, products!$A$1:$G$1, 0))</f>
        <v>Rob</v>
      </c>
      <c r="J871" t="str">
        <f>INDEX(products!$A:$G, MATCH(ORDERS!$D871, products!$A:$A, 0), MATCH(ORDERS!J$1, products!$A$1:$G$1, 0))</f>
        <v>M</v>
      </c>
      <c r="K871" s="6">
        <f>INDEX(products!$A:$G, MATCH(ORDERS!$D871, products!$A:$A, 0), MATCH(ORDERS!K$1, products!$A$1:$G$1, 0))</f>
        <v>0.5</v>
      </c>
      <c r="L871" s="8">
        <f>INDEX(products!$A:$G, MATCH(ORDERS!$D871, products!$A:$A, 0), MATCH(ORDERS!L$1, products!$A$1:$G$1, 0))</f>
        <v>5.97</v>
      </c>
      <c r="M871" s="8">
        <f t="shared" si="13"/>
        <v>17.91</v>
      </c>
      <c r="N871" t="str" cm="1">
        <f t="array" ref="N871">_xlfn.IFS(I871="Rob", "Robusta", I871="Exc", "Excelsa", I871="Ara", "Arabica", I871="Lib", "Liberica")</f>
        <v>Robusta</v>
      </c>
      <c r="O871" t="str" cm="1">
        <f t="array" ref="O871">_xlfn.IFS(J871="M", "Medium", J871="L", "Light", J871="D", "Dark")</f>
        <v>Medium</v>
      </c>
    </row>
    <row r="872" spans="1:15" x14ac:dyDescent="0.3">
      <c r="A872" s="2" t="s">
        <v>5407</v>
      </c>
      <c r="B872" s="5">
        <v>44460</v>
      </c>
      <c r="C872" s="2" t="s">
        <v>5408</v>
      </c>
      <c r="D872" t="s">
        <v>6144</v>
      </c>
      <c r="E872" s="2">
        <v>1</v>
      </c>
      <c r="F872" s="2" t="str">
        <f>_xlfn.XLOOKUP(C872, customers!$A:$A, customers!$B:$B, 0)</f>
        <v>Filip Antcliffe</v>
      </c>
      <c r="G872" s="2" t="str">
        <f>IF(_xlfn.XLOOKUP(C872, customers!$A:$A, customers!$C:$C, "")="", "", _xlfn.XLOOKUP(C872, customers!$A:$A, customers!$C:$C, ""))</f>
        <v>fantcliffeo6@amazon.co.jp</v>
      </c>
      <c r="H872" s="2" t="str">
        <f>_xlfn.XLOOKUP(C872, customers!$A:$A, customers!$G:$G, 0)</f>
        <v>Ireland</v>
      </c>
      <c r="I872" t="str">
        <f>INDEX(products!$A:$G, MATCH(ORDERS!$D872, products!$A:$A, 0), MATCH(ORDERS!I$1, products!$A$1:$G$1, 0))</f>
        <v>Exc</v>
      </c>
      <c r="J872" t="str">
        <f>INDEX(products!$A:$G, MATCH(ORDERS!$D872, products!$A:$A, 0), MATCH(ORDERS!J$1, products!$A$1:$G$1, 0))</f>
        <v>D</v>
      </c>
      <c r="K872" s="6">
        <f>INDEX(products!$A:$G, MATCH(ORDERS!$D872, products!$A:$A, 0), MATCH(ORDERS!K$1, products!$A$1:$G$1, 0))</f>
        <v>0.5</v>
      </c>
      <c r="L872" s="8">
        <f>INDEX(products!$A:$G, MATCH(ORDERS!$D872, products!$A:$A, 0), MATCH(ORDERS!L$1, products!$A$1:$G$1, 0))</f>
        <v>7.29</v>
      </c>
      <c r="M872" s="8">
        <f t="shared" si="13"/>
        <v>7.29</v>
      </c>
      <c r="N872" t="str" cm="1">
        <f t="array" ref="N872">_xlfn.IFS(I872="Rob", "Robusta", I872="Exc", "Excelsa", I872="Ara", "Arabica", I872="Lib", "Liberica")</f>
        <v>Excelsa</v>
      </c>
      <c r="O872" t="str" cm="1">
        <f t="array" ref="O872">_xlfn.IFS(J872="M", "Medium", J872="L", "Light", J872="D", "Dark")</f>
        <v>Dark</v>
      </c>
    </row>
    <row r="873" spans="1:15" x14ac:dyDescent="0.3">
      <c r="A873" s="2" t="s">
        <v>5413</v>
      </c>
      <c r="B873" s="5">
        <v>43707</v>
      </c>
      <c r="C873" s="2" t="s">
        <v>5414</v>
      </c>
      <c r="D873" t="s">
        <v>6171</v>
      </c>
      <c r="E873" s="2">
        <v>2</v>
      </c>
      <c r="F873" s="2" t="str">
        <f>_xlfn.XLOOKUP(C873, customers!$A:$A, customers!$B:$B, 0)</f>
        <v>Peyter Matignon</v>
      </c>
      <c r="G873" s="2" t="str">
        <f>IF(_xlfn.XLOOKUP(C873, customers!$A:$A, customers!$C:$C, "")="", "", _xlfn.XLOOKUP(C873, customers!$A:$A, customers!$C:$C, ""))</f>
        <v>pmatignono7@harvard.edu</v>
      </c>
      <c r="H873" s="2" t="str">
        <f>_xlfn.XLOOKUP(C873, customers!$A:$A, customers!$G:$G, 0)</f>
        <v>United Kingdom</v>
      </c>
      <c r="I873" t="str">
        <f>INDEX(products!$A:$G, MATCH(ORDERS!$D873, products!$A:$A, 0), MATCH(ORDERS!I$1, products!$A$1:$G$1, 0))</f>
        <v>Exc</v>
      </c>
      <c r="J873" t="str">
        <f>INDEX(products!$A:$G, MATCH(ORDERS!$D873, products!$A:$A, 0), MATCH(ORDERS!J$1, products!$A$1:$G$1, 0))</f>
        <v>L</v>
      </c>
      <c r="K873" s="6">
        <f>INDEX(products!$A:$G, MATCH(ORDERS!$D873, products!$A:$A, 0), MATCH(ORDERS!K$1, products!$A$1:$G$1, 0))</f>
        <v>1</v>
      </c>
      <c r="L873" s="8">
        <f>INDEX(products!$A:$G, MATCH(ORDERS!$D873, products!$A:$A, 0), MATCH(ORDERS!L$1, products!$A$1:$G$1, 0))</f>
        <v>14.85</v>
      </c>
      <c r="M873" s="8">
        <f t="shared" si="13"/>
        <v>29.7</v>
      </c>
      <c r="N873" t="str" cm="1">
        <f t="array" ref="N873">_xlfn.IFS(I873="Rob", "Robusta", I873="Exc", "Excelsa", I873="Ara", "Arabica", I873="Lib", "Liberica")</f>
        <v>Excelsa</v>
      </c>
      <c r="O873" t="str" cm="1">
        <f t="array" ref="O873">_xlfn.IFS(J873="M", "Medium", J873="L", "Light", J873="D", "Dark")</f>
        <v>Light</v>
      </c>
    </row>
    <row r="874" spans="1:15" x14ac:dyDescent="0.3">
      <c r="A874" s="2" t="s">
        <v>5421</v>
      </c>
      <c r="B874" s="5">
        <v>43521</v>
      </c>
      <c r="C874" s="2" t="s">
        <v>5422</v>
      </c>
      <c r="D874" t="s">
        <v>6155</v>
      </c>
      <c r="E874" s="2">
        <v>2</v>
      </c>
      <c r="F874" s="2" t="str">
        <f>_xlfn.XLOOKUP(C874, customers!$A:$A, customers!$B:$B, 0)</f>
        <v>Claudie Weond</v>
      </c>
      <c r="G874" s="2" t="str">
        <f>IF(_xlfn.XLOOKUP(C874, customers!$A:$A, customers!$C:$C, "")="", "", _xlfn.XLOOKUP(C874, customers!$A:$A, customers!$C:$C, ""))</f>
        <v>cweondo8@theglobeandmail.com</v>
      </c>
      <c r="H874" s="2" t="str">
        <f>_xlfn.XLOOKUP(C874, customers!$A:$A, customers!$G:$G, 0)</f>
        <v>United States</v>
      </c>
      <c r="I874" t="str">
        <f>INDEX(products!$A:$G, MATCH(ORDERS!$D874, products!$A:$A, 0), MATCH(ORDERS!I$1, products!$A$1:$G$1, 0))</f>
        <v>Ara</v>
      </c>
      <c r="J874" t="str">
        <f>INDEX(products!$A:$G, MATCH(ORDERS!$D874, products!$A:$A, 0), MATCH(ORDERS!J$1, products!$A$1:$G$1, 0))</f>
        <v>M</v>
      </c>
      <c r="K874" s="6">
        <f>INDEX(products!$A:$G, MATCH(ORDERS!$D874, products!$A:$A, 0), MATCH(ORDERS!K$1, products!$A$1:$G$1, 0))</f>
        <v>1</v>
      </c>
      <c r="L874" s="8">
        <f>INDEX(products!$A:$G, MATCH(ORDERS!$D874, products!$A:$A, 0), MATCH(ORDERS!L$1, products!$A$1:$G$1, 0))</f>
        <v>11.25</v>
      </c>
      <c r="M874" s="8">
        <f t="shared" si="13"/>
        <v>22.5</v>
      </c>
      <c r="N874" t="str" cm="1">
        <f t="array" ref="N874">_xlfn.IFS(I874="Rob", "Robusta", I874="Exc", "Excelsa", I874="Ara", "Arabica", I874="Lib", "Liberica")</f>
        <v>Arabica</v>
      </c>
      <c r="O874" t="str" cm="1">
        <f t="array" ref="O874">_xlfn.IFS(J874="M", "Medium", J874="L", "Light", J874="D", "Dark")</f>
        <v>Medium</v>
      </c>
    </row>
    <row r="875" spans="1:15" x14ac:dyDescent="0.3">
      <c r="A875" s="2" t="s">
        <v>5427</v>
      </c>
      <c r="B875" s="5">
        <v>43725</v>
      </c>
      <c r="C875" s="2" t="s">
        <v>5428</v>
      </c>
      <c r="D875" t="s">
        <v>6174</v>
      </c>
      <c r="E875" s="2">
        <v>4</v>
      </c>
      <c r="F875" s="2" t="str">
        <f>_xlfn.XLOOKUP(C875, customers!$A:$A, customers!$B:$B, 0)</f>
        <v>Modesty MacConnechie</v>
      </c>
      <c r="G875" s="2" t="str">
        <f>IF(_xlfn.XLOOKUP(C875, customers!$A:$A, customers!$C:$C, "")="", "", _xlfn.XLOOKUP(C875, customers!$A:$A, customers!$C:$C, ""))</f>
        <v>mmacconnechieo9@reuters.com</v>
      </c>
      <c r="H875" s="2" t="str">
        <f>_xlfn.XLOOKUP(C875, customers!$A:$A, customers!$G:$G, 0)</f>
        <v>United States</v>
      </c>
      <c r="I875" t="str">
        <f>INDEX(products!$A:$G, MATCH(ORDERS!$D875, products!$A:$A, 0), MATCH(ORDERS!I$1, products!$A$1:$G$1, 0))</f>
        <v>Rob</v>
      </c>
      <c r="J875" t="str">
        <f>INDEX(products!$A:$G, MATCH(ORDERS!$D875, products!$A:$A, 0), MATCH(ORDERS!J$1, products!$A$1:$G$1, 0))</f>
        <v>M</v>
      </c>
      <c r="K875" s="6">
        <f>INDEX(products!$A:$G, MATCH(ORDERS!$D875, products!$A:$A, 0), MATCH(ORDERS!K$1, products!$A$1:$G$1, 0))</f>
        <v>0.2</v>
      </c>
      <c r="L875" s="8">
        <f>INDEX(products!$A:$G, MATCH(ORDERS!$D875, products!$A:$A, 0), MATCH(ORDERS!L$1, products!$A$1:$G$1, 0))</f>
        <v>2.9849999999999999</v>
      </c>
      <c r="M875" s="8">
        <f t="shared" si="13"/>
        <v>11.94</v>
      </c>
      <c r="N875" t="str" cm="1">
        <f t="array" ref="N875">_xlfn.IFS(I875="Rob", "Robusta", I875="Exc", "Excelsa", I875="Ara", "Arabica", I875="Lib", "Liberica")</f>
        <v>Robusta</v>
      </c>
      <c r="O875" t="str" cm="1">
        <f t="array" ref="O875">_xlfn.IFS(J875="M", "Medium", J875="L", "Light", J875="D", "Dark")</f>
        <v>Medium</v>
      </c>
    </row>
    <row r="876" spans="1:15" x14ac:dyDescent="0.3">
      <c r="A876" s="2" t="s">
        <v>5433</v>
      </c>
      <c r="B876" s="5">
        <v>43680</v>
      </c>
      <c r="C876" s="2" t="s">
        <v>5434</v>
      </c>
      <c r="D876" t="s">
        <v>6140</v>
      </c>
      <c r="E876" s="2">
        <v>2</v>
      </c>
      <c r="F876" s="2" t="str">
        <f>_xlfn.XLOOKUP(C876, customers!$A:$A, customers!$B:$B, 0)</f>
        <v>Jaquenette Skentelbery</v>
      </c>
      <c r="G876" s="2" t="str">
        <f>IF(_xlfn.XLOOKUP(C876, customers!$A:$A, customers!$C:$C, "")="", "", _xlfn.XLOOKUP(C876, customers!$A:$A, customers!$C:$C, ""))</f>
        <v>jskentelberyoa@paypal.com</v>
      </c>
      <c r="H876" s="2" t="str">
        <f>_xlfn.XLOOKUP(C876, customers!$A:$A, customers!$G:$G, 0)</f>
        <v>United States</v>
      </c>
      <c r="I876" t="str">
        <f>INDEX(products!$A:$G, MATCH(ORDERS!$D876, products!$A:$A, 0), MATCH(ORDERS!I$1, products!$A$1:$G$1, 0))</f>
        <v>Ara</v>
      </c>
      <c r="J876" t="str">
        <f>INDEX(products!$A:$G, MATCH(ORDERS!$D876, products!$A:$A, 0), MATCH(ORDERS!J$1, products!$A$1:$G$1, 0))</f>
        <v>L</v>
      </c>
      <c r="K876" s="6">
        <f>INDEX(products!$A:$G, MATCH(ORDERS!$D876, products!$A:$A, 0), MATCH(ORDERS!K$1, products!$A$1:$G$1, 0))</f>
        <v>1</v>
      </c>
      <c r="L876" s="8">
        <f>INDEX(products!$A:$G, MATCH(ORDERS!$D876, products!$A:$A, 0), MATCH(ORDERS!L$1, products!$A$1:$G$1, 0))</f>
        <v>12.95</v>
      </c>
      <c r="M876" s="8">
        <f t="shared" si="13"/>
        <v>25.9</v>
      </c>
      <c r="N876" t="str" cm="1">
        <f t="array" ref="N876">_xlfn.IFS(I876="Rob", "Robusta", I876="Exc", "Excelsa", I876="Ara", "Arabica", I876="Lib", "Liberica")</f>
        <v>Arabica</v>
      </c>
      <c r="O876" t="str" cm="1">
        <f t="array" ref="O876">_xlfn.IFS(J876="M", "Medium", J876="L", "Light", J876="D", "Dark")</f>
        <v>Light</v>
      </c>
    </row>
    <row r="877" spans="1:15" x14ac:dyDescent="0.3">
      <c r="A877" s="2" t="s">
        <v>5439</v>
      </c>
      <c r="B877" s="5">
        <v>44253</v>
      </c>
      <c r="C877" s="2" t="s">
        <v>5440</v>
      </c>
      <c r="D877" t="s">
        <v>6160</v>
      </c>
      <c r="E877" s="2">
        <v>5</v>
      </c>
      <c r="F877" s="2" t="str">
        <f>_xlfn.XLOOKUP(C877, customers!$A:$A, customers!$B:$B, 0)</f>
        <v>Orazio Comber</v>
      </c>
      <c r="G877" s="2" t="str">
        <f>IF(_xlfn.XLOOKUP(C877, customers!$A:$A, customers!$C:$C, "")="", "", _xlfn.XLOOKUP(C877, customers!$A:$A, customers!$C:$C, ""))</f>
        <v>ocomberob@goo.gl</v>
      </c>
      <c r="H877" s="2" t="str">
        <f>_xlfn.XLOOKUP(C877, customers!$A:$A, customers!$G:$G, 0)</f>
        <v>Ireland</v>
      </c>
      <c r="I877" t="str">
        <f>INDEX(products!$A:$G, MATCH(ORDERS!$D877, products!$A:$A, 0), MATCH(ORDERS!I$1, products!$A$1:$G$1, 0))</f>
        <v>Lib</v>
      </c>
      <c r="J877" t="str">
        <f>INDEX(products!$A:$G, MATCH(ORDERS!$D877, products!$A:$A, 0), MATCH(ORDERS!J$1, products!$A$1:$G$1, 0))</f>
        <v>M</v>
      </c>
      <c r="K877" s="6">
        <f>INDEX(products!$A:$G, MATCH(ORDERS!$D877, products!$A:$A, 0), MATCH(ORDERS!K$1, products!$A$1:$G$1, 0))</f>
        <v>0.5</v>
      </c>
      <c r="L877" s="8">
        <f>INDEX(products!$A:$G, MATCH(ORDERS!$D877, products!$A:$A, 0), MATCH(ORDERS!L$1, products!$A$1:$G$1, 0))</f>
        <v>8.73</v>
      </c>
      <c r="M877" s="8">
        <f t="shared" si="13"/>
        <v>43.650000000000006</v>
      </c>
      <c r="N877" t="str" cm="1">
        <f t="array" ref="N877">_xlfn.IFS(I877="Rob", "Robusta", I877="Exc", "Excelsa", I877="Ara", "Arabica", I877="Lib", "Liberica")</f>
        <v>Liberica</v>
      </c>
      <c r="O877" t="str" cm="1">
        <f t="array" ref="O877">_xlfn.IFS(J877="M", "Medium", J877="L", "Light", J877="D", "Dark")</f>
        <v>Medium</v>
      </c>
    </row>
    <row r="878" spans="1:15" x14ac:dyDescent="0.3">
      <c r="A878" s="2" t="s">
        <v>5439</v>
      </c>
      <c r="B878" s="5">
        <v>44253</v>
      </c>
      <c r="C878" s="2" t="s">
        <v>5440</v>
      </c>
      <c r="D878" t="s">
        <v>6180</v>
      </c>
      <c r="E878" s="2">
        <v>6</v>
      </c>
      <c r="F878" s="2" t="str">
        <f>_xlfn.XLOOKUP(C878, customers!$A:$A, customers!$B:$B, 0)</f>
        <v>Orazio Comber</v>
      </c>
      <c r="G878" s="2" t="str">
        <f>IF(_xlfn.XLOOKUP(C878, customers!$A:$A, customers!$C:$C, "")="", "", _xlfn.XLOOKUP(C878, customers!$A:$A, customers!$C:$C, ""))</f>
        <v>ocomberob@goo.gl</v>
      </c>
      <c r="H878" s="2" t="str">
        <f>_xlfn.XLOOKUP(C878, customers!$A:$A, customers!$G:$G, 0)</f>
        <v>Ireland</v>
      </c>
      <c r="I878" t="str">
        <f>INDEX(products!$A:$G, MATCH(ORDERS!$D878, products!$A:$A, 0), MATCH(ORDERS!I$1, products!$A$1:$G$1, 0))</f>
        <v>Ara</v>
      </c>
      <c r="J878" t="str">
        <f>INDEX(products!$A:$G, MATCH(ORDERS!$D878, products!$A:$A, 0), MATCH(ORDERS!J$1, products!$A$1:$G$1, 0))</f>
        <v>L</v>
      </c>
      <c r="K878" s="6">
        <f>INDEX(products!$A:$G, MATCH(ORDERS!$D878, products!$A:$A, 0), MATCH(ORDERS!K$1, products!$A$1:$G$1, 0))</f>
        <v>0.5</v>
      </c>
      <c r="L878" s="8">
        <f>INDEX(products!$A:$G, MATCH(ORDERS!$D878, products!$A:$A, 0), MATCH(ORDERS!L$1, products!$A$1:$G$1, 0))</f>
        <v>7.77</v>
      </c>
      <c r="M878" s="8">
        <f t="shared" si="13"/>
        <v>46.62</v>
      </c>
      <c r="N878" t="str" cm="1">
        <f t="array" ref="N878">_xlfn.IFS(I878="Rob", "Robusta", I878="Exc", "Excelsa", I878="Ara", "Arabica", I878="Lib", "Liberica")</f>
        <v>Arabica</v>
      </c>
      <c r="O878" t="str" cm="1">
        <f t="array" ref="O878">_xlfn.IFS(J878="M", "Medium", J878="L", "Light", J878="D", "Dark")</f>
        <v>Light</v>
      </c>
    </row>
    <row r="879" spans="1:15" x14ac:dyDescent="0.3">
      <c r="A879" s="2" t="s">
        <v>5450</v>
      </c>
      <c r="B879" s="5">
        <v>44411</v>
      </c>
      <c r="C879" s="2" t="s">
        <v>5451</v>
      </c>
      <c r="D879" t="s">
        <v>6161</v>
      </c>
      <c r="E879" s="2">
        <v>3</v>
      </c>
      <c r="F879" s="2" t="str">
        <f>_xlfn.XLOOKUP(C879, customers!$A:$A, customers!$B:$B, 0)</f>
        <v>Zachary Tramel</v>
      </c>
      <c r="G879" s="2" t="str">
        <f>IF(_xlfn.XLOOKUP(C879, customers!$A:$A, customers!$C:$C, "")="", "", _xlfn.XLOOKUP(C879, customers!$A:$A, customers!$C:$C, ""))</f>
        <v>ztramelod@netlog.com</v>
      </c>
      <c r="H879" s="2" t="str">
        <f>_xlfn.XLOOKUP(C879, customers!$A:$A, customers!$G:$G, 0)</f>
        <v>United States</v>
      </c>
      <c r="I879" t="str">
        <f>INDEX(products!$A:$G, MATCH(ORDERS!$D879, products!$A:$A, 0), MATCH(ORDERS!I$1, products!$A$1:$G$1, 0))</f>
        <v>Lib</v>
      </c>
      <c r="J879" t="str">
        <f>INDEX(products!$A:$G, MATCH(ORDERS!$D879, products!$A:$A, 0), MATCH(ORDERS!J$1, products!$A$1:$G$1, 0))</f>
        <v>L</v>
      </c>
      <c r="K879" s="6">
        <f>INDEX(products!$A:$G, MATCH(ORDERS!$D879, products!$A:$A, 0), MATCH(ORDERS!K$1, products!$A$1:$G$1, 0))</f>
        <v>0.5</v>
      </c>
      <c r="L879" s="8">
        <f>INDEX(products!$A:$G, MATCH(ORDERS!$D879, products!$A:$A, 0), MATCH(ORDERS!L$1, products!$A$1:$G$1, 0))</f>
        <v>9.51</v>
      </c>
      <c r="M879" s="8">
        <f t="shared" si="13"/>
        <v>28.53</v>
      </c>
      <c r="N879" t="str" cm="1">
        <f t="array" ref="N879">_xlfn.IFS(I879="Rob", "Robusta", I879="Exc", "Excelsa", I879="Ara", "Arabica", I879="Lib", "Liberica")</f>
        <v>Liberica</v>
      </c>
      <c r="O879" t="str" cm="1">
        <f t="array" ref="O879">_xlfn.IFS(J879="M", "Medium", J879="L", "Light", J879="D", "Dark")</f>
        <v>Light</v>
      </c>
    </row>
    <row r="880" spans="1:15" x14ac:dyDescent="0.3">
      <c r="A880" s="2" t="s">
        <v>5456</v>
      </c>
      <c r="B880" s="5">
        <v>44323</v>
      </c>
      <c r="C880" s="2" t="s">
        <v>5457</v>
      </c>
      <c r="D880" t="s">
        <v>6142</v>
      </c>
      <c r="E880" s="2">
        <v>1</v>
      </c>
      <c r="F880" s="2" t="str">
        <f>_xlfn.XLOOKUP(C880, customers!$A:$A, customers!$B:$B, 0)</f>
        <v>Izaak Primak</v>
      </c>
      <c r="G880" s="2" t="str">
        <f>IF(_xlfn.XLOOKUP(C880, customers!$A:$A, customers!$C:$C, "")="", "", _xlfn.XLOOKUP(C880, customers!$A:$A, customers!$C:$C, ""))</f>
        <v/>
      </c>
      <c r="H880" s="2" t="str">
        <f>_xlfn.XLOOKUP(C880, customers!$A:$A, customers!$G:$G, 0)</f>
        <v>United States</v>
      </c>
      <c r="I880" t="str">
        <f>INDEX(products!$A:$G, MATCH(ORDERS!$D880, products!$A:$A, 0), MATCH(ORDERS!I$1, products!$A$1:$G$1, 0))</f>
        <v>Rob</v>
      </c>
      <c r="J880" t="str">
        <f>INDEX(products!$A:$G, MATCH(ORDERS!$D880, products!$A:$A, 0), MATCH(ORDERS!J$1, products!$A$1:$G$1, 0))</f>
        <v>L</v>
      </c>
      <c r="K880" s="6">
        <f>INDEX(products!$A:$G, MATCH(ORDERS!$D880, products!$A:$A, 0), MATCH(ORDERS!K$1, products!$A$1:$G$1, 0))</f>
        <v>2.5</v>
      </c>
      <c r="L880" s="8">
        <f>INDEX(products!$A:$G, MATCH(ORDERS!$D880, products!$A:$A, 0), MATCH(ORDERS!L$1, products!$A$1:$G$1, 0))</f>
        <v>27.484999999999996</v>
      </c>
      <c r="M880" s="8">
        <f t="shared" si="13"/>
        <v>27.484999999999996</v>
      </c>
      <c r="N880" t="str" cm="1">
        <f t="array" ref="N880">_xlfn.IFS(I880="Rob", "Robusta", I880="Exc", "Excelsa", I880="Ara", "Arabica", I880="Lib", "Liberica")</f>
        <v>Robusta</v>
      </c>
      <c r="O880" t="str" cm="1">
        <f t="array" ref="O880">_xlfn.IFS(J880="M", "Medium", J880="L", "Light", J880="D", "Dark")</f>
        <v>Light</v>
      </c>
    </row>
    <row r="881" spans="1:15" x14ac:dyDescent="0.3">
      <c r="A881" s="2" t="s">
        <v>5461</v>
      </c>
      <c r="B881" s="5">
        <v>43630</v>
      </c>
      <c r="C881" s="2" t="s">
        <v>5462</v>
      </c>
      <c r="D881" t="s">
        <v>6153</v>
      </c>
      <c r="E881" s="2">
        <v>3</v>
      </c>
      <c r="F881" s="2" t="str">
        <f>_xlfn.XLOOKUP(C881, customers!$A:$A, customers!$B:$B, 0)</f>
        <v>Brittani Thoresbie</v>
      </c>
      <c r="G881" s="2" t="str">
        <f>IF(_xlfn.XLOOKUP(C881, customers!$A:$A, customers!$C:$C, "")="", "", _xlfn.XLOOKUP(C881, customers!$A:$A, customers!$C:$C, ""))</f>
        <v/>
      </c>
      <c r="H881" s="2" t="str">
        <f>_xlfn.XLOOKUP(C881, customers!$A:$A, customers!$G:$G, 0)</f>
        <v>United States</v>
      </c>
      <c r="I881" t="str">
        <f>INDEX(products!$A:$G, MATCH(ORDERS!$D881, products!$A:$A, 0), MATCH(ORDERS!I$1, products!$A$1:$G$1, 0))</f>
        <v>Exc</v>
      </c>
      <c r="J881" t="str">
        <f>INDEX(products!$A:$G, MATCH(ORDERS!$D881, products!$A:$A, 0), MATCH(ORDERS!J$1, products!$A$1:$G$1, 0))</f>
        <v>D</v>
      </c>
      <c r="K881" s="6">
        <f>INDEX(products!$A:$G, MATCH(ORDERS!$D881, products!$A:$A, 0), MATCH(ORDERS!K$1, products!$A$1:$G$1, 0))</f>
        <v>0.2</v>
      </c>
      <c r="L881" s="8">
        <f>INDEX(products!$A:$G, MATCH(ORDERS!$D881, products!$A:$A, 0), MATCH(ORDERS!L$1, products!$A$1:$G$1, 0))</f>
        <v>3.645</v>
      </c>
      <c r="M881" s="8">
        <f t="shared" si="13"/>
        <v>10.935</v>
      </c>
      <c r="N881" t="str" cm="1">
        <f t="array" ref="N881">_xlfn.IFS(I881="Rob", "Robusta", I881="Exc", "Excelsa", I881="Ara", "Arabica", I881="Lib", "Liberica")</f>
        <v>Excelsa</v>
      </c>
      <c r="O881" t="str" cm="1">
        <f t="array" ref="O881">_xlfn.IFS(J881="M", "Medium", J881="L", "Light", J881="D", "Dark")</f>
        <v>Dark</v>
      </c>
    </row>
    <row r="882" spans="1:15" x14ac:dyDescent="0.3">
      <c r="A882" s="2" t="s">
        <v>5466</v>
      </c>
      <c r="B882" s="5">
        <v>43790</v>
      </c>
      <c r="C882" s="2" t="s">
        <v>5467</v>
      </c>
      <c r="D882" t="s">
        <v>6178</v>
      </c>
      <c r="E882" s="2">
        <v>2</v>
      </c>
      <c r="F882" s="2" t="str">
        <f>_xlfn.XLOOKUP(C882, customers!$A:$A, customers!$B:$B, 0)</f>
        <v>Constanta Hatfull</v>
      </c>
      <c r="G882" s="2" t="str">
        <f>IF(_xlfn.XLOOKUP(C882, customers!$A:$A, customers!$C:$C, "")="", "", _xlfn.XLOOKUP(C882, customers!$A:$A, customers!$C:$C, ""))</f>
        <v>chatfullog@ebay.com</v>
      </c>
      <c r="H882" s="2" t="str">
        <f>_xlfn.XLOOKUP(C882, customers!$A:$A, customers!$G:$G, 0)</f>
        <v>United States</v>
      </c>
      <c r="I882" t="str">
        <f>INDEX(products!$A:$G, MATCH(ORDERS!$D882, products!$A:$A, 0), MATCH(ORDERS!I$1, products!$A$1:$G$1, 0))</f>
        <v>Rob</v>
      </c>
      <c r="J882" t="str">
        <f>INDEX(products!$A:$G, MATCH(ORDERS!$D882, products!$A:$A, 0), MATCH(ORDERS!J$1, products!$A$1:$G$1, 0))</f>
        <v>L</v>
      </c>
      <c r="K882" s="6">
        <f>INDEX(products!$A:$G, MATCH(ORDERS!$D882, products!$A:$A, 0), MATCH(ORDERS!K$1, products!$A$1:$G$1, 0))</f>
        <v>0.2</v>
      </c>
      <c r="L882" s="8">
        <f>INDEX(products!$A:$G, MATCH(ORDERS!$D882, products!$A:$A, 0), MATCH(ORDERS!L$1, products!$A$1:$G$1, 0))</f>
        <v>3.5849999999999995</v>
      </c>
      <c r="M882" s="8">
        <f t="shared" si="13"/>
        <v>7.169999999999999</v>
      </c>
      <c r="N882" t="str" cm="1">
        <f t="array" ref="N882">_xlfn.IFS(I882="Rob", "Robusta", I882="Exc", "Excelsa", I882="Ara", "Arabica", I882="Lib", "Liberica")</f>
        <v>Robusta</v>
      </c>
      <c r="O882" t="str" cm="1">
        <f t="array" ref="O882">_xlfn.IFS(J882="M", "Medium", J882="L", "Light", J882="D", "Dark")</f>
        <v>Light</v>
      </c>
    </row>
    <row r="883" spans="1:15" x14ac:dyDescent="0.3">
      <c r="A883" s="2" t="s">
        <v>5472</v>
      </c>
      <c r="B883" s="5">
        <v>44286</v>
      </c>
      <c r="C883" s="2" t="s">
        <v>5473</v>
      </c>
      <c r="D883" t="s">
        <v>6167</v>
      </c>
      <c r="E883" s="2">
        <v>6</v>
      </c>
      <c r="F883" s="2" t="str">
        <f>_xlfn.XLOOKUP(C883, customers!$A:$A, customers!$B:$B, 0)</f>
        <v>Bobbe Castagneto</v>
      </c>
      <c r="G883" s="2" t="str">
        <f>IF(_xlfn.XLOOKUP(C883, customers!$A:$A, customers!$C:$C, "")="", "", _xlfn.XLOOKUP(C883, customers!$A:$A, customers!$C:$C, ""))</f>
        <v/>
      </c>
      <c r="H883" s="2" t="str">
        <f>_xlfn.XLOOKUP(C883, customers!$A:$A, customers!$G:$G, 0)</f>
        <v>United States</v>
      </c>
      <c r="I883" t="str">
        <f>INDEX(products!$A:$G, MATCH(ORDERS!$D883, products!$A:$A, 0), MATCH(ORDERS!I$1, products!$A$1:$G$1, 0))</f>
        <v>Ara</v>
      </c>
      <c r="J883" t="str">
        <f>INDEX(products!$A:$G, MATCH(ORDERS!$D883, products!$A:$A, 0), MATCH(ORDERS!J$1, products!$A$1:$G$1, 0))</f>
        <v>L</v>
      </c>
      <c r="K883" s="6">
        <f>INDEX(products!$A:$G, MATCH(ORDERS!$D883, products!$A:$A, 0), MATCH(ORDERS!K$1, products!$A$1:$G$1, 0))</f>
        <v>0.2</v>
      </c>
      <c r="L883" s="8">
        <f>INDEX(products!$A:$G, MATCH(ORDERS!$D883, products!$A:$A, 0), MATCH(ORDERS!L$1, products!$A$1:$G$1, 0))</f>
        <v>3.8849999999999998</v>
      </c>
      <c r="M883" s="8">
        <f t="shared" si="13"/>
        <v>23.31</v>
      </c>
      <c r="N883" t="str" cm="1">
        <f t="array" ref="N883">_xlfn.IFS(I883="Rob", "Robusta", I883="Exc", "Excelsa", I883="Ara", "Arabica", I883="Lib", "Liberica")</f>
        <v>Arabica</v>
      </c>
      <c r="O883" t="str" cm="1">
        <f t="array" ref="O883">_xlfn.IFS(J883="M", "Medium", J883="L", "Light", J883="D", "Dark")</f>
        <v>Light</v>
      </c>
    </row>
    <row r="884" spans="1:15" x14ac:dyDescent="0.3">
      <c r="A884" s="2" t="s">
        <v>5477</v>
      </c>
      <c r="B884" s="5">
        <v>43647</v>
      </c>
      <c r="C884" s="2" t="s">
        <v>5526</v>
      </c>
      <c r="D884" t="s">
        <v>6168</v>
      </c>
      <c r="E884" s="2">
        <v>5</v>
      </c>
      <c r="F884" s="2" t="str">
        <f>_xlfn.XLOOKUP(C884, customers!$A:$A, customers!$B:$B, 0)</f>
        <v>Kippie Marrison</v>
      </c>
      <c r="G884" s="2" t="str">
        <f>IF(_xlfn.XLOOKUP(C884, customers!$A:$A, customers!$C:$C, "")="", "", _xlfn.XLOOKUP(C884, customers!$A:$A, customers!$C:$C, ""))</f>
        <v>kmarrisonoq@dropbox.com</v>
      </c>
      <c r="H884" s="2" t="str">
        <f>_xlfn.XLOOKUP(C884, customers!$A:$A, customers!$G:$G, 0)</f>
        <v>United States</v>
      </c>
      <c r="I884" t="str">
        <f>INDEX(products!$A:$G, MATCH(ORDERS!$D884, products!$A:$A, 0), MATCH(ORDERS!I$1, products!$A$1:$G$1, 0))</f>
        <v>Ara</v>
      </c>
      <c r="J884" t="str">
        <f>INDEX(products!$A:$G, MATCH(ORDERS!$D884, products!$A:$A, 0), MATCH(ORDERS!J$1, products!$A$1:$G$1, 0))</f>
        <v>D</v>
      </c>
      <c r="K884" s="6">
        <f>INDEX(products!$A:$G, MATCH(ORDERS!$D884, products!$A:$A, 0), MATCH(ORDERS!K$1, products!$A$1:$G$1, 0))</f>
        <v>2.5</v>
      </c>
      <c r="L884" s="8">
        <f>INDEX(products!$A:$G, MATCH(ORDERS!$D884, products!$A:$A, 0), MATCH(ORDERS!L$1, products!$A$1:$G$1, 0))</f>
        <v>22.884999999999998</v>
      </c>
      <c r="M884" s="8">
        <f t="shared" si="13"/>
        <v>114.42499999999998</v>
      </c>
      <c r="N884" t="str" cm="1">
        <f t="array" ref="N884">_xlfn.IFS(I884="Rob", "Robusta", I884="Exc", "Excelsa", I884="Ara", "Arabica", I884="Lib", "Liberica")</f>
        <v>Arabica</v>
      </c>
      <c r="O884" t="str" cm="1">
        <f t="array" ref="O884">_xlfn.IFS(J884="M", "Medium", J884="L", "Light", J884="D", "Dark")</f>
        <v>Dark</v>
      </c>
    </row>
    <row r="885" spans="1:15" x14ac:dyDescent="0.3">
      <c r="A885" s="2" t="s">
        <v>5483</v>
      </c>
      <c r="B885" s="5">
        <v>43956</v>
      </c>
      <c r="C885" s="2" t="s">
        <v>5484</v>
      </c>
      <c r="D885" t="s">
        <v>6175</v>
      </c>
      <c r="E885" s="2">
        <v>3</v>
      </c>
      <c r="F885" s="2" t="str">
        <f>_xlfn.XLOOKUP(C885, customers!$A:$A, customers!$B:$B, 0)</f>
        <v>Lindon Agnolo</v>
      </c>
      <c r="G885" s="2" t="str">
        <f>IF(_xlfn.XLOOKUP(C885, customers!$A:$A, customers!$C:$C, "")="", "", _xlfn.XLOOKUP(C885, customers!$A:$A, customers!$C:$C, ""))</f>
        <v>lagnolooj@pinterest.com</v>
      </c>
      <c r="H885" s="2" t="str">
        <f>_xlfn.XLOOKUP(C885, customers!$A:$A, customers!$G:$G, 0)</f>
        <v>United States</v>
      </c>
      <c r="I885" t="str">
        <f>INDEX(products!$A:$G, MATCH(ORDERS!$D885, products!$A:$A, 0), MATCH(ORDERS!I$1, products!$A$1:$G$1, 0))</f>
        <v>Ara</v>
      </c>
      <c r="J885" t="str">
        <f>INDEX(products!$A:$G, MATCH(ORDERS!$D885, products!$A:$A, 0), MATCH(ORDERS!J$1, products!$A$1:$G$1, 0))</f>
        <v>M</v>
      </c>
      <c r="K885" s="6">
        <f>INDEX(products!$A:$G, MATCH(ORDERS!$D885, products!$A:$A, 0), MATCH(ORDERS!K$1, products!$A$1:$G$1, 0))</f>
        <v>2.5</v>
      </c>
      <c r="L885" s="8">
        <f>INDEX(products!$A:$G, MATCH(ORDERS!$D885, products!$A:$A, 0), MATCH(ORDERS!L$1, products!$A$1:$G$1, 0))</f>
        <v>25.874999999999996</v>
      </c>
      <c r="M885" s="8">
        <f t="shared" si="13"/>
        <v>77.624999999999986</v>
      </c>
      <c r="N885" t="str" cm="1">
        <f t="array" ref="N885">_xlfn.IFS(I885="Rob", "Robusta", I885="Exc", "Excelsa", I885="Ara", "Arabica", I885="Lib", "Liberica")</f>
        <v>Arabica</v>
      </c>
      <c r="O885" t="str" cm="1">
        <f t="array" ref="O885">_xlfn.IFS(J885="M", "Medium", J885="L", "Light", J885="D", "Dark")</f>
        <v>Medium</v>
      </c>
    </row>
    <row r="886" spans="1:15" x14ac:dyDescent="0.3">
      <c r="A886" s="2" t="s">
        <v>5489</v>
      </c>
      <c r="B886" s="5">
        <v>43941</v>
      </c>
      <c r="C886" s="2" t="s">
        <v>5490</v>
      </c>
      <c r="D886" t="s">
        <v>6172</v>
      </c>
      <c r="E886" s="2">
        <v>1</v>
      </c>
      <c r="F886" s="2" t="str">
        <f>_xlfn.XLOOKUP(C886, customers!$A:$A, customers!$B:$B, 0)</f>
        <v>Delainey Kiddy</v>
      </c>
      <c r="G886" s="2" t="str">
        <f>IF(_xlfn.XLOOKUP(C886, customers!$A:$A, customers!$C:$C, "")="", "", _xlfn.XLOOKUP(C886, customers!$A:$A, customers!$C:$C, ""))</f>
        <v>dkiddyok@fda.gov</v>
      </c>
      <c r="H886" s="2" t="str">
        <f>_xlfn.XLOOKUP(C886, customers!$A:$A, customers!$G:$G, 0)</f>
        <v>United States</v>
      </c>
      <c r="I886" t="str">
        <f>INDEX(products!$A:$G, MATCH(ORDERS!$D886, products!$A:$A, 0), MATCH(ORDERS!I$1, products!$A$1:$G$1, 0))</f>
        <v>Rob</v>
      </c>
      <c r="J886" t="str">
        <f>INDEX(products!$A:$G, MATCH(ORDERS!$D886, products!$A:$A, 0), MATCH(ORDERS!J$1, products!$A$1:$G$1, 0))</f>
        <v>D</v>
      </c>
      <c r="K886" s="6">
        <f>INDEX(products!$A:$G, MATCH(ORDERS!$D886, products!$A:$A, 0), MATCH(ORDERS!K$1, products!$A$1:$G$1, 0))</f>
        <v>0.5</v>
      </c>
      <c r="L886" s="8">
        <f>INDEX(products!$A:$G, MATCH(ORDERS!$D886, products!$A:$A, 0), MATCH(ORDERS!L$1, products!$A$1:$G$1, 0))</f>
        <v>5.3699999999999992</v>
      </c>
      <c r="M886" s="8">
        <f t="shared" si="13"/>
        <v>5.3699999999999992</v>
      </c>
      <c r="N886" t="str" cm="1">
        <f t="array" ref="N886">_xlfn.IFS(I886="Rob", "Robusta", I886="Exc", "Excelsa", I886="Ara", "Arabica", I886="Lib", "Liberica")</f>
        <v>Robusta</v>
      </c>
      <c r="O886" t="str" cm="1">
        <f t="array" ref="O886">_xlfn.IFS(J886="M", "Medium", J886="L", "Light", J886="D", "Dark")</f>
        <v>Dark</v>
      </c>
    </row>
    <row r="887" spans="1:15" x14ac:dyDescent="0.3">
      <c r="A887" s="2" t="s">
        <v>5495</v>
      </c>
      <c r="B887" s="5">
        <v>43664</v>
      </c>
      <c r="C887" s="2" t="s">
        <v>5496</v>
      </c>
      <c r="D887" t="s">
        <v>6149</v>
      </c>
      <c r="E887" s="2">
        <v>6</v>
      </c>
      <c r="F887" s="2" t="str">
        <f>_xlfn.XLOOKUP(C887, customers!$A:$A, customers!$B:$B, 0)</f>
        <v>Helli Petroulis</v>
      </c>
      <c r="G887" s="2" t="str">
        <f>IF(_xlfn.XLOOKUP(C887, customers!$A:$A, customers!$C:$C, "")="", "", _xlfn.XLOOKUP(C887, customers!$A:$A, customers!$C:$C, ""))</f>
        <v>hpetroulisol@state.tx.us</v>
      </c>
      <c r="H887" s="2" t="str">
        <f>_xlfn.XLOOKUP(C887, customers!$A:$A, customers!$G:$G, 0)</f>
        <v>Ireland</v>
      </c>
      <c r="I887" t="str">
        <f>INDEX(products!$A:$G, MATCH(ORDERS!$D887, products!$A:$A, 0), MATCH(ORDERS!I$1, products!$A$1:$G$1, 0))</f>
        <v>Rob</v>
      </c>
      <c r="J887" t="str">
        <f>INDEX(products!$A:$G, MATCH(ORDERS!$D887, products!$A:$A, 0), MATCH(ORDERS!J$1, products!$A$1:$G$1, 0))</f>
        <v>D</v>
      </c>
      <c r="K887" s="6">
        <f>INDEX(products!$A:$G, MATCH(ORDERS!$D887, products!$A:$A, 0), MATCH(ORDERS!K$1, products!$A$1:$G$1, 0))</f>
        <v>2.5</v>
      </c>
      <c r="L887" s="8">
        <f>INDEX(products!$A:$G, MATCH(ORDERS!$D887, products!$A:$A, 0), MATCH(ORDERS!L$1, products!$A$1:$G$1, 0))</f>
        <v>20.584999999999997</v>
      </c>
      <c r="M887" s="8">
        <f t="shared" si="13"/>
        <v>123.50999999999999</v>
      </c>
      <c r="N887" t="str" cm="1">
        <f t="array" ref="N887">_xlfn.IFS(I887="Rob", "Robusta", I887="Exc", "Excelsa", I887="Ara", "Arabica", I887="Lib", "Liberica")</f>
        <v>Robusta</v>
      </c>
      <c r="O887" t="str" cm="1">
        <f t="array" ref="O887">_xlfn.IFS(J887="M", "Medium", J887="L", "Light", J887="D", "Dark")</f>
        <v>Dark</v>
      </c>
    </row>
    <row r="888" spans="1:15" x14ac:dyDescent="0.3">
      <c r="A888" s="2" t="s">
        <v>5501</v>
      </c>
      <c r="B888" s="5">
        <v>44518</v>
      </c>
      <c r="C888" s="2" t="s">
        <v>5502</v>
      </c>
      <c r="D888" t="s">
        <v>6160</v>
      </c>
      <c r="E888" s="2">
        <v>2</v>
      </c>
      <c r="F888" s="2" t="str">
        <f>_xlfn.XLOOKUP(C888, customers!$A:$A, customers!$B:$B, 0)</f>
        <v>Marty Scholl</v>
      </c>
      <c r="G888" s="2" t="str">
        <f>IF(_xlfn.XLOOKUP(C888, customers!$A:$A, customers!$C:$C, "")="", "", _xlfn.XLOOKUP(C888, customers!$A:$A, customers!$C:$C, ""))</f>
        <v>mschollom@taobao.com</v>
      </c>
      <c r="H888" s="2" t="str">
        <f>_xlfn.XLOOKUP(C888, customers!$A:$A, customers!$G:$G, 0)</f>
        <v>United States</v>
      </c>
      <c r="I888" t="str">
        <f>INDEX(products!$A:$G, MATCH(ORDERS!$D888, products!$A:$A, 0), MATCH(ORDERS!I$1, products!$A$1:$G$1, 0))</f>
        <v>Lib</v>
      </c>
      <c r="J888" t="str">
        <f>INDEX(products!$A:$G, MATCH(ORDERS!$D888, products!$A:$A, 0), MATCH(ORDERS!J$1, products!$A$1:$G$1, 0))</f>
        <v>M</v>
      </c>
      <c r="K888" s="6">
        <f>INDEX(products!$A:$G, MATCH(ORDERS!$D888, products!$A:$A, 0), MATCH(ORDERS!K$1, products!$A$1:$G$1, 0))</f>
        <v>0.5</v>
      </c>
      <c r="L888" s="8">
        <f>INDEX(products!$A:$G, MATCH(ORDERS!$D888, products!$A:$A, 0), MATCH(ORDERS!L$1, products!$A$1:$G$1, 0))</f>
        <v>8.73</v>
      </c>
      <c r="M888" s="8">
        <f t="shared" si="13"/>
        <v>17.46</v>
      </c>
      <c r="N888" t="str" cm="1">
        <f t="array" ref="N888">_xlfn.IFS(I888="Rob", "Robusta", I888="Exc", "Excelsa", I888="Ara", "Arabica", I888="Lib", "Liberica")</f>
        <v>Liberica</v>
      </c>
      <c r="O888" t="str" cm="1">
        <f t="array" ref="O888">_xlfn.IFS(J888="M", "Medium", J888="L", "Light", J888="D", "Dark")</f>
        <v>Medium</v>
      </c>
    </row>
    <row r="889" spans="1:15" x14ac:dyDescent="0.3">
      <c r="A889" s="2" t="s">
        <v>5507</v>
      </c>
      <c r="B889" s="5">
        <v>44002</v>
      </c>
      <c r="C889" s="2" t="s">
        <v>5508</v>
      </c>
      <c r="D889" t="s">
        <v>6184</v>
      </c>
      <c r="E889" s="2">
        <v>3</v>
      </c>
      <c r="F889" s="2" t="str">
        <f>_xlfn.XLOOKUP(C889, customers!$A:$A, customers!$B:$B, 0)</f>
        <v>Kienan Ferson</v>
      </c>
      <c r="G889" s="2" t="str">
        <f>IF(_xlfn.XLOOKUP(C889, customers!$A:$A, customers!$C:$C, "")="", "", _xlfn.XLOOKUP(C889, customers!$A:$A, customers!$C:$C, ""))</f>
        <v>kfersonon@g.co</v>
      </c>
      <c r="H889" s="2" t="str">
        <f>_xlfn.XLOOKUP(C889, customers!$A:$A, customers!$G:$G, 0)</f>
        <v>United States</v>
      </c>
      <c r="I889" t="str">
        <f>INDEX(products!$A:$G, MATCH(ORDERS!$D889, products!$A:$A, 0), MATCH(ORDERS!I$1, products!$A$1:$G$1, 0))</f>
        <v>Exc</v>
      </c>
      <c r="J889" t="str">
        <f>INDEX(products!$A:$G, MATCH(ORDERS!$D889, products!$A:$A, 0), MATCH(ORDERS!J$1, products!$A$1:$G$1, 0))</f>
        <v>L</v>
      </c>
      <c r="K889" s="6">
        <f>INDEX(products!$A:$G, MATCH(ORDERS!$D889, products!$A:$A, 0), MATCH(ORDERS!K$1, products!$A$1:$G$1, 0))</f>
        <v>0.2</v>
      </c>
      <c r="L889" s="8">
        <f>INDEX(products!$A:$G, MATCH(ORDERS!$D889, products!$A:$A, 0), MATCH(ORDERS!L$1, products!$A$1:$G$1, 0))</f>
        <v>4.4550000000000001</v>
      </c>
      <c r="M889" s="8">
        <f t="shared" si="13"/>
        <v>13.365</v>
      </c>
      <c r="N889" t="str" cm="1">
        <f t="array" ref="N889">_xlfn.IFS(I889="Rob", "Robusta", I889="Exc", "Excelsa", I889="Ara", "Arabica", I889="Lib", "Liberica")</f>
        <v>Excelsa</v>
      </c>
      <c r="O889" t="str" cm="1">
        <f t="array" ref="O889">_xlfn.IFS(J889="M", "Medium", J889="L", "Light", J889="D", "Dark")</f>
        <v>Light</v>
      </c>
    </row>
    <row r="890" spans="1:15" x14ac:dyDescent="0.3">
      <c r="A890" s="2" t="s">
        <v>5513</v>
      </c>
      <c r="B890" s="5">
        <v>44292</v>
      </c>
      <c r="C890" s="2" t="s">
        <v>5514</v>
      </c>
      <c r="D890" t="s">
        <v>6167</v>
      </c>
      <c r="E890" s="2">
        <v>2</v>
      </c>
      <c r="F890" s="2" t="str">
        <f>_xlfn.XLOOKUP(C890, customers!$A:$A, customers!$B:$B, 0)</f>
        <v>Blake Kelloway</v>
      </c>
      <c r="G890" s="2" t="str">
        <f>IF(_xlfn.XLOOKUP(C890, customers!$A:$A, customers!$C:$C, "")="", "", _xlfn.XLOOKUP(C890, customers!$A:$A, customers!$C:$C, ""))</f>
        <v>bkellowayoo@omniture.com</v>
      </c>
      <c r="H890" s="2" t="str">
        <f>_xlfn.XLOOKUP(C890, customers!$A:$A, customers!$G:$G, 0)</f>
        <v>United States</v>
      </c>
      <c r="I890" t="str">
        <f>INDEX(products!$A:$G, MATCH(ORDERS!$D890, products!$A:$A, 0), MATCH(ORDERS!I$1, products!$A$1:$G$1, 0))</f>
        <v>Ara</v>
      </c>
      <c r="J890" t="str">
        <f>INDEX(products!$A:$G, MATCH(ORDERS!$D890, products!$A:$A, 0), MATCH(ORDERS!J$1, products!$A$1:$G$1, 0))</f>
        <v>L</v>
      </c>
      <c r="K890" s="6">
        <f>INDEX(products!$A:$G, MATCH(ORDERS!$D890, products!$A:$A, 0), MATCH(ORDERS!K$1, products!$A$1:$G$1, 0))</f>
        <v>0.2</v>
      </c>
      <c r="L890" s="8">
        <f>INDEX(products!$A:$G, MATCH(ORDERS!$D890, products!$A:$A, 0), MATCH(ORDERS!L$1, products!$A$1:$G$1, 0))</f>
        <v>3.8849999999999998</v>
      </c>
      <c r="M890" s="8">
        <f t="shared" si="13"/>
        <v>7.77</v>
      </c>
      <c r="N890" t="str" cm="1">
        <f t="array" ref="N890">_xlfn.IFS(I890="Rob", "Robusta", I890="Exc", "Excelsa", I890="Ara", "Arabica", I890="Lib", "Liberica")</f>
        <v>Arabica</v>
      </c>
      <c r="O890" t="str" cm="1">
        <f t="array" ref="O890">_xlfn.IFS(J890="M", "Medium", J890="L", "Light", J890="D", "Dark")</f>
        <v>Light</v>
      </c>
    </row>
    <row r="891" spans="1:15" x14ac:dyDescent="0.3">
      <c r="A891" s="2" t="s">
        <v>5519</v>
      </c>
      <c r="B891" s="5">
        <v>43633</v>
      </c>
      <c r="C891" s="2" t="s">
        <v>5520</v>
      </c>
      <c r="D891" t="s">
        <v>6163</v>
      </c>
      <c r="E891" s="2">
        <v>1</v>
      </c>
      <c r="F891" s="2" t="str">
        <f>_xlfn.XLOOKUP(C891, customers!$A:$A, customers!$B:$B, 0)</f>
        <v>Scarlett Oliffe</v>
      </c>
      <c r="G891" s="2" t="str">
        <f>IF(_xlfn.XLOOKUP(C891, customers!$A:$A, customers!$C:$C, "")="", "", _xlfn.XLOOKUP(C891, customers!$A:$A, customers!$C:$C, ""))</f>
        <v>soliffeop@yellowbook.com</v>
      </c>
      <c r="H891" s="2" t="str">
        <f>_xlfn.XLOOKUP(C891, customers!$A:$A, customers!$G:$G, 0)</f>
        <v>United States</v>
      </c>
      <c r="I891" t="str">
        <f>INDEX(products!$A:$G, MATCH(ORDERS!$D891, products!$A:$A, 0), MATCH(ORDERS!I$1, products!$A$1:$G$1, 0))</f>
        <v>Rob</v>
      </c>
      <c r="J891" t="str">
        <f>INDEX(products!$A:$G, MATCH(ORDERS!$D891, products!$A:$A, 0), MATCH(ORDERS!J$1, products!$A$1:$G$1, 0))</f>
        <v>D</v>
      </c>
      <c r="K891" s="6">
        <f>INDEX(products!$A:$G, MATCH(ORDERS!$D891, products!$A:$A, 0), MATCH(ORDERS!K$1, products!$A$1:$G$1, 0))</f>
        <v>0.2</v>
      </c>
      <c r="L891" s="8">
        <f>INDEX(products!$A:$G, MATCH(ORDERS!$D891, products!$A:$A, 0), MATCH(ORDERS!L$1, products!$A$1:$G$1, 0))</f>
        <v>2.6849999999999996</v>
      </c>
      <c r="M891" s="8">
        <f t="shared" si="13"/>
        <v>2.6849999999999996</v>
      </c>
      <c r="N891" t="str" cm="1">
        <f t="array" ref="N891">_xlfn.IFS(I891="Rob", "Robusta", I891="Exc", "Excelsa", I891="Ara", "Arabica", I891="Lib", "Liberica")</f>
        <v>Robusta</v>
      </c>
      <c r="O891" t="str" cm="1">
        <f t="array" ref="O891">_xlfn.IFS(J891="M", "Medium", J891="L", "Light", J891="D", "Dark")</f>
        <v>Dark</v>
      </c>
    </row>
    <row r="892" spans="1:15" x14ac:dyDescent="0.3">
      <c r="A892" s="2" t="s">
        <v>5525</v>
      </c>
      <c r="B892" s="5">
        <v>44646</v>
      </c>
      <c r="C892" s="2" t="s">
        <v>5526</v>
      </c>
      <c r="D892" t="s">
        <v>6149</v>
      </c>
      <c r="E892" s="2">
        <v>1</v>
      </c>
      <c r="F892" s="2" t="str">
        <f>_xlfn.XLOOKUP(C892, customers!$A:$A, customers!$B:$B, 0)</f>
        <v>Kippie Marrison</v>
      </c>
      <c r="G892" s="2" t="str">
        <f>IF(_xlfn.XLOOKUP(C892, customers!$A:$A, customers!$C:$C, "")="", "", _xlfn.XLOOKUP(C892, customers!$A:$A, customers!$C:$C, ""))</f>
        <v>kmarrisonoq@dropbox.com</v>
      </c>
      <c r="H892" s="2" t="str">
        <f>_xlfn.XLOOKUP(C892, customers!$A:$A, customers!$G:$G, 0)</f>
        <v>United States</v>
      </c>
      <c r="I892" t="str">
        <f>INDEX(products!$A:$G, MATCH(ORDERS!$D892, products!$A:$A, 0), MATCH(ORDERS!I$1, products!$A$1:$G$1, 0))</f>
        <v>Rob</v>
      </c>
      <c r="J892" t="str">
        <f>INDEX(products!$A:$G, MATCH(ORDERS!$D892, products!$A:$A, 0), MATCH(ORDERS!J$1, products!$A$1:$G$1, 0))</f>
        <v>D</v>
      </c>
      <c r="K892" s="6">
        <f>INDEX(products!$A:$G, MATCH(ORDERS!$D892, products!$A:$A, 0), MATCH(ORDERS!K$1, products!$A$1:$G$1, 0))</f>
        <v>2.5</v>
      </c>
      <c r="L892" s="8">
        <f>INDEX(products!$A:$G, MATCH(ORDERS!$D892, products!$A:$A, 0), MATCH(ORDERS!L$1, products!$A$1:$G$1, 0))</f>
        <v>20.584999999999997</v>
      </c>
      <c r="M892" s="8">
        <f t="shared" si="13"/>
        <v>20.584999999999997</v>
      </c>
      <c r="N892" t="str" cm="1">
        <f t="array" ref="N892">_xlfn.IFS(I892="Rob", "Robusta", I892="Exc", "Excelsa", I892="Ara", "Arabica", I892="Lib", "Liberica")</f>
        <v>Robusta</v>
      </c>
      <c r="O892" t="str" cm="1">
        <f t="array" ref="O892">_xlfn.IFS(J892="M", "Medium", J892="L", "Light", J892="D", "Dark")</f>
        <v>Dark</v>
      </c>
    </row>
    <row r="893" spans="1:15" x14ac:dyDescent="0.3">
      <c r="A893" s="2" t="s">
        <v>5531</v>
      </c>
      <c r="B893" s="5">
        <v>44469</v>
      </c>
      <c r="C893" s="2" t="s">
        <v>5532</v>
      </c>
      <c r="D893" t="s">
        <v>6168</v>
      </c>
      <c r="E893" s="2">
        <v>5</v>
      </c>
      <c r="F893" s="2" t="str">
        <f>_xlfn.XLOOKUP(C893, customers!$A:$A, customers!$B:$B, 0)</f>
        <v>Celestia Dolohunty</v>
      </c>
      <c r="G893" s="2" t="str">
        <f>IF(_xlfn.XLOOKUP(C893, customers!$A:$A, customers!$C:$C, "")="", "", _xlfn.XLOOKUP(C893, customers!$A:$A, customers!$C:$C, ""))</f>
        <v>cdolohuntyor@dailymail.co.uk</v>
      </c>
      <c r="H893" s="2" t="str">
        <f>_xlfn.XLOOKUP(C893, customers!$A:$A, customers!$G:$G, 0)</f>
        <v>United States</v>
      </c>
      <c r="I893" t="str">
        <f>INDEX(products!$A:$G, MATCH(ORDERS!$D893, products!$A:$A, 0), MATCH(ORDERS!I$1, products!$A$1:$G$1, 0))</f>
        <v>Ara</v>
      </c>
      <c r="J893" t="str">
        <f>INDEX(products!$A:$G, MATCH(ORDERS!$D893, products!$A:$A, 0), MATCH(ORDERS!J$1, products!$A$1:$G$1, 0))</f>
        <v>D</v>
      </c>
      <c r="K893" s="6">
        <f>INDEX(products!$A:$G, MATCH(ORDERS!$D893, products!$A:$A, 0), MATCH(ORDERS!K$1, products!$A$1:$G$1, 0))</f>
        <v>2.5</v>
      </c>
      <c r="L893" s="8">
        <f>INDEX(products!$A:$G, MATCH(ORDERS!$D893, products!$A:$A, 0), MATCH(ORDERS!L$1, products!$A$1:$G$1, 0))</f>
        <v>22.884999999999998</v>
      </c>
      <c r="M893" s="8">
        <f t="shared" si="13"/>
        <v>114.42499999999998</v>
      </c>
      <c r="N893" t="str" cm="1">
        <f t="array" ref="N893">_xlfn.IFS(I893="Rob", "Robusta", I893="Exc", "Excelsa", I893="Ara", "Arabica", I893="Lib", "Liberica")</f>
        <v>Arabica</v>
      </c>
      <c r="O893" t="str" cm="1">
        <f t="array" ref="O893">_xlfn.IFS(J893="M", "Medium", J893="L", "Light", J893="D", "Dark")</f>
        <v>Dark</v>
      </c>
    </row>
    <row r="894" spans="1:15" x14ac:dyDescent="0.3">
      <c r="A894" s="2" t="s">
        <v>5537</v>
      </c>
      <c r="B894" s="5">
        <v>43635</v>
      </c>
      <c r="C894" s="2" t="s">
        <v>5538</v>
      </c>
      <c r="D894" t="s">
        <v>6156</v>
      </c>
      <c r="E894" s="2">
        <v>5</v>
      </c>
      <c r="F894" s="2" t="str">
        <f>_xlfn.XLOOKUP(C894, customers!$A:$A, customers!$B:$B, 0)</f>
        <v>Patsy Vasilenko</v>
      </c>
      <c r="G894" s="2" t="str">
        <f>IF(_xlfn.XLOOKUP(C894, customers!$A:$A, customers!$C:$C, "")="", "", _xlfn.XLOOKUP(C894, customers!$A:$A, customers!$C:$C, ""))</f>
        <v>pvasilenkoos@addtoany.com</v>
      </c>
      <c r="H894" s="2" t="str">
        <f>_xlfn.XLOOKUP(C894, customers!$A:$A, customers!$G:$G, 0)</f>
        <v>United Kingdom</v>
      </c>
      <c r="I894" t="str">
        <f>INDEX(products!$A:$G, MATCH(ORDERS!$D894, products!$A:$A, 0), MATCH(ORDERS!I$1, products!$A$1:$G$1, 0))</f>
        <v>Exc</v>
      </c>
      <c r="J894" t="str">
        <f>INDEX(products!$A:$G, MATCH(ORDERS!$D894, products!$A:$A, 0), MATCH(ORDERS!J$1, products!$A$1:$G$1, 0))</f>
        <v>M</v>
      </c>
      <c r="K894" s="6">
        <f>INDEX(products!$A:$G, MATCH(ORDERS!$D894, products!$A:$A, 0), MATCH(ORDERS!K$1, products!$A$1:$G$1, 0))</f>
        <v>0.2</v>
      </c>
      <c r="L894" s="8">
        <f>INDEX(products!$A:$G, MATCH(ORDERS!$D894, products!$A:$A, 0), MATCH(ORDERS!L$1, products!$A$1:$G$1, 0))</f>
        <v>4.125</v>
      </c>
      <c r="M894" s="8">
        <f t="shared" si="13"/>
        <v>20.625</v>
      </c>
      <c r="N894" t="str" cm="1">
        <f t="array" ref="N894">_xlfn.IFS(I894="Rob", "Robusta", I894="Exc", "Excelsa", I894="Ara", "Arabica", I894="Lib", "Liberica")</f>
        <v>Excelsa</v>
      </c>
      <c r="O894" t="str" cm="1">
        <f t="array" ref="O894">_xlfn.IFS(J894="M", "Medium", J894="L", "Light", J894="D", "Dark")</f>
        <v>Medium</v>
      </c>
    </row>
    <row r="895" spans="1:15" x14ac:dyDescent="0.3">
      <c r="A895" s="2" t="s">
        <v>5543</v>
      </c>
      <c r="B895" s="5">
        <v>44651</v>
      </c>
      <c r="C895" s="2" t="s">
        <v>5544</v>
      </c>
      <c r="D895" t="s">
        <v>6161</v>
      </c>
      <c r="E895" s="2">
        <v>6</v>
      </c>
      <c r="F895" s="2" t="str">
        <f>_xlfn.XLOOKUP(C895, customers!$A:$A, customers!$B:$B, 0)</f>
        <v>Raphaela Schankelborg</v>
      </c>
      <c r="G895" s="2" t="str">
        <f>IF(_xlfn.XLOOKUP(C895, customers!$A:$A, customers!$C:$C, "")="", "", _xlfn.XLOOKUP(C895, customers!$A:$A, customers!$C:$C, ""))</f>
        <v>rschankelborgot@ameblo.jp</v>
      </c>
      <c r="H895" s="2" t="str">
        <f>_xlfn.XLOOKUP(C895, customers!$A:$A, customers!$G:$G, 0)</f>
        <v>United States</v>
      </c>
      <c r="I895" t="str">
        <f>INDEX(products!$A:$G, MATCH(ORDERS!$D895, products!$A:$A, 0), MATCH(ORDERS!I$1, products!$A$1:$G$1, 0))</f>
        <v>Lib</v>
      </c>
      <c r="J895" t="str">
        <f>INDEX(products!$A:$G, MATCH(ORDERS!$D895, products!$A:$A, 0), MATCH(ORDERS!J$1, products!$A$1:$G$1, 0))</f>
        <v>L</v>
      </c>
      <c r="K895" s="6">
        <f>INDEX(products!$A:$G, MATCH(ORDERS!$D895, products!$A:$A, 0), MATCH(ORDERS!K$1, products!$A$1:$G$1, 0))</f>
        <v>0.5</v>
      </c>
      <c r="L895" s="8">
        <f>INDEX(products!$A:$G, MATCH(ORDERS!$D895, products!$A:$A, 0), MATCH(ORDERS!L$1, products!$A$1:$G$1, 0))</f>
        <v>9.51</v>
      </c>
      <c r="M895" s="8">
        <f t="shared" si="13"/>
        <v>57.06</v>
      </c>
      <c r="N895" t="str" cm="1">
        <f t="array" ref="N895">_xlfn.IFS(I895="Rob", "Robusta", I895="Exc", "Excelsa", I895="Ara", "Arabica", I895="Lib", "Liberica")</f>
        <v>Liberica</v>
      </c>
      <c r="O895" t="str" cm="1">
        <f t="array" ref="O895">_xlfn.IFS(J895="M", "Medium", J895="L", "Light", J895="D", "Dark")</f>
        <v>Light</v>
      </c>
    </row>
    <row r="896" spans="1:15" x14ac:dyDescent="0.3">
      <c r="A896" s="2" t="s">
        <v>5548</v>
      </c>
      <c r="B896" s="5">
        <v>44016</v>
      </c>
      <c r="C896" s="2" t="s">
        <v>5549</v>
      </c>
      <c r="D896" t="s">
        <v>6149</v>
      </c>
      <c r="E896" s="2">
        <v>4</v>
      </c>
      <c r="F896" s="2" t="str">
        <f>_xlfn.XLOOKUP(C896, customers!$A:$A, customers!$B:$B, 0)</f>
        <v>Sharity Wickens</v>
      </c>
      <c r="G896" s="2" t="str">
        <f>IF(_xlfn.XLOOKUP(C896, customers!$A:$A, customers!$C:$C, "")="", "", _xlfn.XLOOKUP(C896, customers!$A:$A, customers!$C:$C, ""))</f>
        <v/>
      </c>
      <c r="H896" s="2" t="str">
        <f>_xlfn.XLOOKUP(C896, customers!$A:$A, customers!$G:$G, 0)</f>
        <v>Ireland</v>
      </c>
      <c r="I896" t="str">
        <f>INDEX(products!$A:$G, MATCH(ORDERS!$D896, products!$A:$A, 0), MATCH(ORDERS!I$1, products!$A$1:$G$1, 0))</f>
        <v>Rob</v>
      </c>
      <c r="J896" t="str">
        <f>INDEX(products!$A:$G, MATCH(ORDERS!$D896, products!$A:$A, 0), MATCH(ORDERS!J$1, products!$A$1:$G$1, 0))</f>
        <v>D</v>
      </c>
      <c r="K896" s="6">
        <f>INDEX(products!$A:$G, MATCH(ORDERS!$D896, products!$A:$A, 0), MATCH(ORDERS!K$1, products!$A$1:$G$1, 0))</f>
        <v>2.5</v>
      </c>
      <c r="L896" s="8">
        <f>INDEX(products!$A:$G, MATCH(ORDERS!$D896, products!$A:$A, 0), MATCH(ORDERS!L$1, products!$A$1:$G$1, 0))</f>
        <v>20.584999999999997</v>
      </c>
      <c r="M896" s="8">
        <f t="shared" si="13"/>
        <v>82.339999999999989</v>
      </c>
      <c r="N896" t="str" cm="1">
        <f t="array" ref="N896">_xlfn.IFS(I896="Rob", "Robusta", I896="Exc", "Excelsa", I896="Ara", "Arabica", I896="Lib", "Liberica")</f>
        <v>Robusta</v>
      </c>
      <c r="O896" t="str" cm="1">
        <f t="array" ref="O896">_xlfn.IFS(J896="M", "Medium", J896="L", "Light", J896="D", "Dark")</f>
        <v>Dark</v>
      </c>
    </row>
    <row r="897" spans="1:15" x14ac:dyDescent="0.3">
      <c r="A897" s="2" t="s">
        <v>5553</v>
      </c>
      <c r="B897" s="5">
        <v>44521</v>
      </c>
      <c r="C897" s="2" t="s">
        <v>5554</v>
      </c>
      <c r="D897" t="s">
        <v>6166</v>
      </c>
      <c r="E897" s="2">
        <v>5</v>
      </c>
      <c r="F897" s="2" t="str">
        <f>_xlfn.XLOOKUP(C897, customers!$A:$A, customers!$B:$B, 0)</f>
        <v>Derick Snow</v>
      </c>
      <c r="G897" s="2" t="str">
        <f>IF(_xlfn.XLOOKUP(C897, customers!$A:$A, customers!$C:$C, "")="", "", _xlfn.XLOOKUP(C897, customers!$A:$A, customers!$C:$C, ""))</f>
        <v/>
      </c>
      <c r="H897" s="2" t="str">
        <f>_xlfn.XLOOKUP(C897, customers!$A:$A, customers!$G:$G, 0)</f>
        <v>United States</v>
      </c>
      <c r="I897" t="str">
        <f>INDEX(products!$A:$G, MATCH(ORDERS!$D897, products!$A:$A, 0), MATCH(ORDERS!I$1, products!$A$1:$G$1, 0))</f>
        <v>Exc</v>
      </c>
      <c r="J897" t="str">
        <f>INDEX(products!$A:$G, MATCH(ORDERS!$D897, products!$A:$A, 0), MATCH(ORDERS!J$1, products!$A$1:$G$1, 0))</f>
        <v>M</v>
      </c>
      <c r="K897" s="6">
        <f>INDEX(products!$A:$G, MATCH(ORDERS!$D897, products!$A:$A, 0), MATCH(ORDERS!K$1, products!$A$1:$G$1, 0))</f>
        <v>2.5</v>
      </c>
      <c r="L897" s="8">
        <f>INDEX(products!$A:$G, MATCH(ORDERS!$D897, products!$A:$A, 0), MATCH(ORDERS!L$1, products!$A$1:$G$1, 0))</f>
        <v>31.624999999999996</v>
      </c>
      <c r="M897" s="8">
        <f t="shared" si="13"/>
        <v>158.12499999999997</v>
      </c>
      <c r="N897" t="str" cm="1">
        <f t="array" ref="N897">_xlfn.IFS(I897="Rob", "Robusta", I897="Exc", "Excelsa", I897="Ara", "Arabica", I897="Lib", "Liberica")</f>
        <v>Excelsa</v>
      </c>
      <c r="O897" t="str" cm="1">
        <f t="array" ref="O897">_xlfn.IFS(J897="M", "Medium", J897="L", "Light", J897="D", "Dark")</f>
        <v>Medium</v>
      </c>
    </row>
    <row r="898" spans="1:15" x14ac:dyDescent="0.3">
      <c r="A898" s="2" t="s">
        <v>5558</v>
      </c>
      <c r="B898" s="5">
        <v>44347</v>
      </c>
      <c r="C898" s="2" t="s">
        <v>5559</v>
      </c>
      <c r="D898" t="s">
        <v>6172</v>
      </c>
      <c r="E898" s="2">
        <v>6</v>
      </c>
      <c r="F898" s="2" t="str">
        <f>_xlfn.XLOOKUP(C898, customers!$A:$A, customers!$B:$B, 0)</f>
        <v>Baxy Cargen</v>
      </c>
      <c r="G898" s="2" t="str">
        <f>IF(_xlfn.XLOOKUP(C898, customers!$A:$A, customers!$C:$C, "")="", "", _xlfn.XLOOKUP(C898, customers!$A:$A, customers!$C:$C, ""))</f>
        <v>bcargenow@geocities.jp</v>
      </c>
      <c r="H898" s="2" t="str">
        <f>_xlfn.XLOOKUP(C898, customers!$A:$A, customers!$G:$G, 0)</f>
        <v>United States</v>
      </c>
      <c r="I898" t="str">
        <f>INDEX(products!$A:$G, MATCH(ORDERS!$D898, products!$A:$A, 0), MATCH(ORDERS!I$1, products!$A$1:$G$1, 0))</f>
        <v>Rob</v>
      </c>
      <c r="J898" t="str">
        <f>INDEX(products!$A:$G, MATCH(ORDERS!$D898, products!$A:$A, 0), MATCH(ORDERS!J$1, products!$A$1:$G$1, 0))</f>
        <v>D</v>
      </c>
      <c r="K898" s="6">
        <f>INDEX(products!$A:$G, MATCH(ORDERS!$D898, products!$A:$A, 0), MATCH(ORDERS!K$1, products!$A$1:$G$1, 0))</f>
        <v>0.5</v>
      </c>
      <c r="L898" s="8">
        <f>INDEX(products!$A:$G, MATCH(ORDERS!$D898, products!$A:$A, 0), MATCH(ORDERS!L$1, products!$A$1:$G$1, 0))</f>
        <v>5.3699999999999992</v>
      </c>
      <c r="M898" s="8">
        <f t="shared" si="13"/>
        <v>32.22</v>
      </c>
      <c r="N898" t="str" cm="1">
        <f t="array" ref="N898">_xlfn.IFS(I898="Rob", "Robusta", I898="Exc", "Excelsa", I898="Ara", "Arabica", I898="Lib", "Liberica")</f>
        <v>Robusta</v>
      </c>
      <c r="O898" t="str" cm="1">
        <f t="array" ref="O898">_xlfn.IFS(J898="M", "Medium", J898="L", "Light", J898="D", "Dark")</f>
        <v>Dark</v>
      </c>
    </row>
    <row r="899" spans="1:15" x14ac:dyDescent="0.3">
      <c r="A899" s="2" t="s">
        <v>5564</v>
      </c>
      <c r="B899" s="5">
        <v>43932</v>
      </c>
      <c r="C899" s="2" t="s">
        <v>5565</v>
      </c>
      <c r="D899" t="s">
        <v>6183</v>
      </c>
      <c r="E899" s="2">
        <v>2</v>
      </c>
      <c r="F899" s="2" t="str">
        <f>_xlfn.XLOOKUP(C899, customers!$A:$A, customers!$B:$B, 0)</f>
        <v>Ryann Stickler</v>
      </c>
      <c r="G899" s="2" t="str">
        <f>IF(_xlfn.XLOOKUP(C899, customers!$A:$A, customers!$C:$C, "")="", "", _xlfn.XLOOKUP(C899, customers!$A:$A, customers!$C:$C, ""))</f>
        <v>rsticklerox@printfriendly.com</v>
      </c>
      <c r="H899" s="2" t="str">
        <f>_xlfn.XLOOKUP(C899, customers!$A:$A, customers!$G:$G, 0)</f>
        <v>United Kingdom</v>
      </c>
      <c r="I899" t="str">
        <f>INDEX(products!$A:$G, MATCH(ORDERS!$D899, products!$A:$A, 0), MATCH(ORDERS!I$1, products!$A$1:$G$1, 0))</f>
        <v>Exc</v>
      </c>
      <c r="J899" t="str">
        <f>INDEX(products!$A:$G, MATCH(ORDERS!$D899, products!$A:$A, 0), MATCH(ORDERS!J$1, products!$A$1:$G$1, 0))</f>
        <v>D</v>
      </c>
      <c r="K899" s="6">
        <f>INDEX(products!$A:$G, MATCH(ORDERS!$D899, products!$A:$A, 0), MATCH(ORDERS!K$1, products!$A$1:$G$1, 0))</f>
        <v>1</v>
      </c>
      <c r="L899" s="8">
        <f>INDEX(products!$A:$G, MATCH(ORDERS!$D899, products!$A:$A, 0), MATCH(ORDERS!L$1, products!$A$1:$G$1, 0))</f>
        <v>12.15</v>
      </c>
      <c r="M899" s="8">
        <f t="shared" ref="M899:M962" si="14">L899*E899</f>
        <v>24.3</v>
      </c>
      <c r="N899" t="str" cm="1">
        <f t="array" ref="N899">_xlfn.IFS(I899="Rob", "Robusta", I899="Exc", "Excelsa", I899="Ara", "Arabica", I899="Lib", "Liberica")</f>
        <v>Excelsa</v>
      </c>
      <c r="O899" t="str" cm="1">
        <f t="array" ref="O899">_xlfn.IFS(J899="M", "Medium", J899="L", "Light", J899="D", "Dark")</f>
        <v>Dark</v>
      </c>
    </row>
    <row r="900" spans="1:15" x14ac:dyDescent="0.3">
      <c r="A900" s="2" t="s">
        <v>5570</v>
      </c>
      <c r="B900" s="5">
        <v>44089</v>
      </c>
      <c r="C900" s="2" t="s">
        <v>5571</v>
      </c>
      <c r="D900" t="s">
        <v>6173</v>
      </c>
      <c r="E900" s="2">
        <v>5</v>
      </c>
      <c r="F900" s="2" t="str">
        <f>_xlfn.XLOOKUP(C900, customers!$A:$A, customers!$B:$B, 0)</f>
        <v>Daryn Cassius</v>
      </c>
      <c r="G900" s="2" t="str">
        <f>IF(_xlfn.XLOOKUP(C900, customers!$A:$A, customers!$C:$C, "")="", "", _xlfn.XLOOKUP(C900, customers!$A:$A, customers!$C:$C, ""))</f>
        <v/>
      </c>
      <c r="H900" s="2" t="str">
        <f>_xlfn.XLOOKUP(C900, customers!$A:$A, customers!$G:$G, 0)</f>
        <v>United States</v>
      </c>
      <c r="I900" t="str">
        <f>INDEX(products!$A:$G, MATCH(ORDERS!$D900, products!$A:$A, 0), MATCH(ORDERS!I$1, products!$A$1:$G$1, 0))</f>
        <v>Rob</v>
      </c>
      <c r="J900" t="str">
        <f>INDEX(products!$A:$G, MATCH(ORDERS!$D900, products!$A:$A, 0), MATCH(ORDERS!J$1, products!$A$1:$G$1, 0))</f>
        <v>L</v>
      </c>
      <c r="K900" s="6">
        <f>INDEX(products!$A:$G, MATCH(ORDERS!$D900, products!$A:$A, 0), MATCH(ORDERS!K$1, products!$A$1:$G$1, 0))</f>
        <v>0.5</v>
      </c>
      <c r="L900" s="8">
        <f>INDEX(products!$A:$G, MATCH(ORDERS!$D900, products!$A:$A, 0), MATCH(ORDERS!L$1, products!$A$1:$G$1, 0))</f>
        <v>7.169999999999999</v>
      </c>
      <c r="M900" s="8">
        <f t="shared" si="14"/>
        <v>35.849999999999994</v>
      </c>
      <c r="N900" t="str" cm="1">
        <f t="array" ref="N900">_xlfn.IFS(I900="Rob", "Robusta", I900="Exc", "Excelsa", I900="Ara", "Arabica", I900="Lib", "Liberica")</f>
        <v>Robusta</v>
      </c>
      <c r="O900" t="str" cm="1">
        <f t="array" ref="O900">_xlfn.IFS(J900="M", "Medium", J900="L", "Light", J900="D", "Dark")</f>
        <v>Light</v>
      </c>
    </row>
    <row r="901" spans="1:15" x14ac:dyDescent="0.3">
      <c r="A901" s="2" t="s">
        <v>5575</v>
      </c>
      <c r="B901" s="5">
        <v>44523</v>
      </c>
      <c r="C901" s="2" t="s">
        <v>5554</v>
      </c>
      <c r="D901" t="s">
        <v>6162</v>
      </c>
      <c r="E901" s="2">
        <v>5</v>
      </c>
      <c r="F901" s="2" t="str">
        <f>_xlfn.XLOOKUP(C901, customers!$A:$A, customers!$B:$B, 0)</f>
        <v>Derick Snow</v>
      </c>
      <c r="G901" s="2" t="str">
        <f>IF(_xlfn.XLOOKUP(C901, customers!$A:$A, customers!$C:$C, "")="", "", _xlfn.XLOOKUP(C901, customers!$A:$A, customers!$C:$C, ""))</f>
        <v/>
      </c>
      <c r="H901" s="2" t="str">
        <f>_xlfn.XLOOKUP(C901, customers!$A:$A, customers!$G:$G, 0)</f>
        <v>United States</v>
      </c>
      <c r="I901" t="str">
        <f>INDEX(products!$A:$G, MATCH(ORDERS!$D901, products!$A:$A, 0), MATCH(ORDERS!I$1, products!$A$1:$G$1, 0))</f>
        <v>Lib</v>
      </c>
      <c r="J901" t="str">
        <f>INDEX(products!$A:$G, MATCH(ORDERS!$D901, products!$A:$A, 0), MATCH(ORDERS!J$1, products!$A$1:$G$1, 0))</f>
        <v>M</v>
      </c>
      <c r="K901" s="6">
        <f>INDEX(products!$A:$G, MATCH(ORDERS!$D901, products!$A:$A, 0), MATCH(ORDERS!K$1, products!$A$1:$G$1, 0))</f>
        <v>1</v>
      </c>
      <c r="L901" s="8">
        <f>INDEX(products!$A:$G, MATCH(ORDERS!$D901, products!$A:$A, 0), MATCH(ORDERS!L$1, products!$A$1:$G$1, 0))</f>
        <v>14.55</v>
      </c>
      <c r="M901" s="8">
        <f t="shared" si="14"/>
        <v>72.75</v>
      </c>
      <c r="N901" t="str" cm="1">
        <f t="array" ref="N901">_xlfn.IFS(I901="Rob", "Robusta", I901="Exc", "Excelsa", I901="Ara", "Arabica", I901="Lib", "Liberica")</f>
        <v>Liberica</v>
      </c>
      <c r="O901" t="str" cm="1">
        <f t="array" ref="O901">_xlfn.IFS(J901="M", "Medium", J901="L", "Light", J901="D", "Dark")</f>
        <v>Medium</v>
      </c>
    </row>
    <row r="902" spans="1:15" x14ac:dyDescent="0.3">
      <c r="A902" s="2" t="s">
        <v>5580</v>
      </c>
      <c r="B902" s="5">
        <v>44584</v>
      </c>
      <c r="C902" s="2" t="s">
        <v>5581</v>
      </c>
      <c r="D902" t="s">
        <v>6170</v>
      </c>
      <c r="E902" s="2">
        <v>3</v>
      </c>
      <c r="F902" s="2" t="str">
        <f>_xlfn.XLOOKUP(C902, customers!$A:$A, customers!$B:$B, 0)</f>
        <v>Skelly Dolohunty</v>
      </c>
      <c r="G902" s="2" t="str">
        <f>IF(_xlfn.XLOOKUP(C902, customers!$A:$A, customers!$C:$C, "")="", "", _xlfn.XLOOKUP(C902, customers!$A:$A, customers!$C:$C, ""))</f>
        <v/>
      </c>
      <c r="H902" s="2" t="str">
        <f>_xlfn.XLOOKUP(C902, customers!$A:$A, customers!$G:$G, 0)</f>
        <v>Ireland</v>
      </c>
      <c r="I902" t="str">
        <f>INDEX(products!$A:$G, MATCH(ORDERS!$D902, products!$A:$A, 0), MATCH(ORDERS!I$1, products!$A$1:$G$1, 0))</f>
        <v>Lib</v>
      </c>
      <c r="J902" t="str">
        <f>INDEX(products!$A:$G, MATCH(ORDERS!$D902, products!$A:$A, 0), MATCH(ORDERS!J$1, products!$A$1:$G$1, 0))</f>
        <v>L</v>
      </c>
      <c r="K902" s="6">
        <f>INDEX(products!$A:$G, MATCH(ORDERS!$D902, products!$A:$A, 0), MATCH(ORDERS!K$1, products!$A$1:$G$1, 0))</f>
        <v>1</v>
      </c>
      <c r="L902" s="8">
        <f>INDEX(products!$A:$G, MATCH(ORDERS!$D902, products!$A:$A, 0), MATCH(ORDERS!L$1, products!$A$1:$G$1, 0))</f>
        <v>15.85</v>
      </c>
      <c r="M902" s="8">
        <f t="shared" si="14"/>
        <v>47.55</v>
      </c>
      <c r="N902" t="str" cm="1">
        <f t="array" ref="N902">_xlfn.IFS(I902="Rob", "Robusta", I902="Exc", "Excelsa", I902="Ara", "Arabica", I902="Lib", "Liberica")</f>
        <v>Liberica</v>
      </c>
      <c r="O902" t="str" cm="1">
        <f t="array" ref="O902">_xlfn.IFS(J902="M", "Medium", J902="L", "Light", J902="D", "Dark")</f>
        <v>Light</v>
      </c>
    </row>
    <row r="903" spans="1:15" x14ac:dyDescent="0.3">
      <c r="A903" s="2" t="s">
        <v>5585</v>
      </c>
      <c r="B903" s="5">
        <v>44223</v>
      </c>
      <c r="C903" s="2" t="s">
        <v>5586</v>
      </c>
      <c r="D903" t="s">
        <v>6178</v>
      </c>
      <c r="E903" s="2">
        <v>1</v>
      </c>
      <c r="F903" s="2" t="str">
        <f>_xlfn.XLOOKUP(C903, customers!$A:$A, customers!$B:$B, 0)</f>
        <v>Drake Jevon</v>
      </c>
      <c r="G903" s="2" t="str">
        <f>IF(_xlfn.XLOOKUP(C903, customers!$A:$A, customers!$C:$C, "")="", "", _xlfn.XLOOKUP(C903, customers!$A:$A, customers!$C:$C, ""))</f>
        <v>djevonp1@ibm.com</v>
      </c>
      <c r="H903" s="2" t="str">
        <f>_xlfn.XLOOKUP(C903, customers!$A:$A, customers!$G:$G, 0)</f>
        <v>United States</v>
      </c>
      <c r="I903" t="str">
        <f>INDEX(products!$A:$G, MATCH(ORDERS!$D903, products!$A:$A, 0), MATCH(ORDERS!I$1, products!$A$1:$G$1, 0))</f>
        <v>Rob</v>
      </c>
      <c r="J903" t="str">
        <f>INDEX(products!$A:$G, MATCH(ORDERS!$D903, products!$A:$A, 0), MATCH(ORDERS!J$1, products!$A$1:$G$1, 0))</f>
        <v>L</v>
      </c>
      <c r="K903" s="6">
        <f>INDEX(products!$A:$G, MATCH(ORDERS!$D903, products!$A:$A, 0), MATCH(ORDERS!K$1, products!$A$1:$G$1, 0))</f>
        <v>0.2</v>
      </c>
      <c r="L903" s="8">
        <f>INDEX(products!$A:$G, MATCH(ORDERS!$D903, products!$A:$A, 0), MATCH(ORDERS!L$1, products!$A$1:$G$1, 0))</f>
        <v>3.5849999999999995</v>
      </c>
      <c r="M903" s="8">
        <f t="shared" si="14"/>
        <v>3.5849999999999995</v>
      </c>
      <c r="N903" t="str" cm="1">
        <f t="array" ref="N903">_xlfn.IFS(I903="Rob", "Robusta", I903="Exc", "Excelsa", I903="Ara", "Arabica", I903="Lib", "Liberica")</f>
        <v>Robusta</v>
      </c>
      <c r="O903" t="str" cm="1">
        <f t="array" ref="O903">_xlfn.IFS(J903="M", "Medium", J903="L", "Light", J903="D", "Dark")</f>
        <v>Light</v>
      </c>
    </row>
    <row r="904" spans="1:15" x14ac:dyDescent="0.3">
      <c r="A904" s="2" t="s">
        <v>5591</v>
      </c>
      <c r="B904" s="5">
        <v>43640</v>
      </c>
      <c r="C904" s="2" t="s">
        <v>5592</v>
      </c>
      <c r="D904" t="s">
        <v>6166</v>
      </c>
      <c r="E904" s="2">
        <v>5</v>
      </c>
      <c r="F904" s="2" t="str">
        <f>_xlfn.XLOOKUP(C904, customers!$A:$A, customers!$B:$B, 0)</f>
        <v>Hall Ranner</v>
      </c>
      <c r="G904" s="2" t="str">
        <f>IF(_xlfn.XLOOKUP(C904, customers!$A:$A, customers!$C:$C, "")="", "", _xlfn.XLOOKUP(C904, customers!$A:$A, customers!$C:$C, ""))</f>
        <v>hrannerp2@omniture.com</v>
      </c>
      <c r="H904" s="2" t="str">
        <f>_xlfn.XLOOKUP(C904, customers!$A:$A, customers!$G:$G, 0)</f>
        <v>United States</v>
      </c>
      <c r="I904" t="str">
        <f>INDEX(products!$A:$G, MATCH(ORDERS!$D904, products!$A:$A, 0), MATCH(ORDERS!I$1, products!$A$1:$G$1, 0))</f>
        <v>Exc</v>
      </c>
      <c r="J904" t="str">
        <f>INDEX(products!$A:$G, MATCH(ORDERS!$D904, products!$A:$A, 0), MATCH(ORDERS!J$1, products!$A$1:$G$1, 0))</f>
        <v>M</v>
      </c>
      <c r="K904" s="6">
        <f>INDEX(products!$A:$G, MATCH(ORDERS!$D904, products!$A:$A, 0), MATCH(ORDERS!K$1, products!$A$1:$G$1, 0))</f>
        <v>2.5</v>
      </c>
      <c r="L904" s="8">
        <f>INDEX(products!$A:$G, MATCH(ORDERS!$D904, products!$A:$A, 0), MATCH(ORDERS!L$1, products!$A$1:$G$1, 0))</f>
        <v>31.624999999999996</v>
      </c>
      <c r="M904" s="8">
        <f t="shared" si="14"/>
        <v>158.12499999999997</v>
      </c>
      <c r="N904" t="str" cm="1">
        <f t="array" ref="N904">_xlfn.IFS(I904="Rob", "Robusta", I904="Exc", "Excelsa", I904="Ara", "Arabica", I904="Lib", "Liberica")</f>
        <v>Excelsa</v>
      </c>
      <c r="O904" t="str" cm="1">
        <f t="array" ref="O904">_xlfn.IFS(J904="M", "Medium", J904="L", "Light", J904="D", "Dark")</f>
        <v>Medium</v>
      </c>
    </row>
    <row r="905" spans="1:15" x14ac:dyDescent="0.3">
      <c r="A905" s="2" t="s">
        <v>5597</v>
      </c>
      <c r="B905" s="5">
        <v>43905</v>
      </c>
      <c r="C905" s="2" t="s">
        <v>5598</v>
      </c>
      <c r="D905" t="s">
        <v>6160</v>
      </c>
      <c r="E905" s="2">
        <v>2</v>
      </c>
      <c r="F905" s="2" t="str">
        <f>_xlfn.XLOOKUP(C905, customers!$A:$A, customers!$B:$B, 0)</f>
        <v>Berkly Imrie</v>
      </c>
      <c r="G905" s="2" t="str">
        <f>IF(_xlfn.XLOOKUP(C905, customers!$A:$A, customers!$C:$C, "")="", "", _xlfn.XLOOKUP(C905, customers!$A:$A, customers!$C:$C, ""))</f>
        <v>bimriep3@addtoany.com</v>
      </c>
      <c r="H905" s="2" t="str">
        <f>_xlfn.XLOOKUP(C905, customers!$A:$A, customers!$G:$G, 0)</f>
        <v>United States</v>
      </c>
      <c r="I905" t="str">
        <f>INDEX(products!$A:$G, MATCH(ORDERS!$D905, products!$A:$A, 0), MATCH(ORDERS!I$1, products!$A$1:$G$1, 0))</f>
        <v>Lib</v>
      </c>
      <c r="J905" t="str">
        <f>INDEX(products!$A:$G, MATCH(ORDERS!$D905, products!$A:$A, 0), MATCH(ORDERS!J$1, products!$A$1:$G$1, 0))</f>
        <v>M</v>
      </c>
      <c r="K905" s="6">
        <f>INDEX(products!$A:$G, MATCH(ORDERS!$D905, products!$A:$A, 0), MATCH(ORDERS!K$1, products!$A$1:$G$1, 0))</f>
        <v>0.5</v>
      </c>
      <c r="L905" s="8">
        <f>INDEX(products!$A:$G, MATCH(ORDERS!$D905, products!$A:$A, 0), MATCH(ORDERS!L$1, products!$A$1:$G$1, 0))</f>
        <v>8.73</v>
      </c>
      <c r="M905" s="8">
        <f t="shared" si="14"/>
        <v>17.46</v>
      </c>
      <c r="N905" t="str" cm="1">
        <f t="array" ref="N905">_xlfn.IFS(I905="Rob", "Robusta", I905="Exc", "Excelsa", I905="Ara", "Arabica", I905="Lib", "Liberica")</f>
        <v>Liberica</v>
      </c>
      <c r="O905" t="str" cm="1">
        <f t="array" ref="O905">_xlfn.IFS(J905="M", "Medium", J905="L", "Light", J905="D", "Dark")</f>
        <v>Medium</v>
      </c>
    </row>
    <row r="906" spans="1:15" x14ac:dyDescent="0.3">
      <c r="A906" s="2" t="s">
        <v>5603</v>
      </c>
      <c r="B906" s="5">
        <v>44463</v>
      </c>
      <c r="C906" s="2" t="s">
        <v>5604</v>
      </c>
      <c r="D906" t="s">
        <v>6182</v>
      </c>
      <c r="E906" s="2">
        <v>5</v>
      </c>
      <c r="F906" s="2" t="str">
        <f>_xlfn.XLOOKUP(C906, customers!$A:$A, customers!$B:$B, 0)</f>
        <v>Dorey Sopper</v>
      </c>
      <c r="G906" s="2" t="str">
        <f>IF(_xlfn.XLOOKUP(C906, customers!$A:$A, customers!$C:$C, "")="", "", _xlfn.XLOOKUP(C906, customers!$A:$A, customers!$C:$C, ""))</f>
        <v>dsopperp4@eventbrite.com</v>
      </c>
      <c r="H906" s="2" t="str">
        <f>_xlfn.XLOOKUP(C906, customers!$A:$A, customers!$G:$G, 0)</f>
        <v>United States</v>
      </c>
      <c r="I906" t="str">
        <f>INDEX(products!$A:$G, MATCH(ORDERS!$D906, products!$A:$A, 0), MATCH(ORDERS!I$1, products!$A$1:$G$1, 0))</f>
        <v>Ara</v>
      </c>
      <c r="J906" t="str">
        <f>INDEX(products!$A:$G, MATCH(ORDERS!$D906, products!$A:$A, 0), MATCH(ORDERS!J$1, products!$A$1:$G$1, 0))</f>
        <v>L</v>
      </c>
      <c r="K906" s="6">
        <f>INDEX(products!$A:$G, MATCH(ORDERS!$D906, products!$A:$A, 0), MATCH(ORDERS!K$1, products!$A$1:$G$1, 0))</f>
        <v>2.5</v>
      </c>
      <c r="L906" s="8">
        <f>INDEX(products!$A:$G, MATCH(ORDERS!$D906, products!$A:$A, 0), MATCH(ORDERS!L$1, products!$A$1:$G$1, 0))</f>
        <v>29.784999999999997</v>
      </c>
      <c r="M906" s="8">
        <f t="shared" si="14"/>
        <v>148.92499999999998</v>
      </c>
      <c r="N906" t="str" cm="1">
        <f t="array" ref="N906">_xlfn.IFS(I906="Rob", "Robusta", I906="Exc", "Excelsa", I906="Ara", "Arabica", I906="Lib", "Liberica")</f>
        <v>Arabica</v>
      </c>
      <c r="O906" t="str" cm="1">
        <f t="array" ref="O906">_xlfn.IFS(J906="M", "Medium", J906="L", "Light", J906="D", "Dark")</f>
        <v>Light</v>
      </c>
    </row>
    <row r="907" spans="1:15" x14ac:dyDescent="0.3">
      <c r="A907" s="2" t="s">
        <v>5609</v>
      </c>
      <c r="B907" s="5">
        <v>43560</v>
      </c>
      <c r="C907" s="2" t="s">
        <v>5610</v>
      </c>
      <c r="D907" t="s">
        <v>6157</v>
      </c>
      <c r="E907" s="2">
        <v>6</v>
      </c>
      <c r="F907" s="2" t="str">
        <f>_xlfn.XLOOKUP(C907, customers!$A:$A, customers!$B:$B, 0)</f>
        <v>Darcy Lochran</v>
      </c>
      <c r="G907" s="2" t="str">
        <f>IF(_xlfn.XLOOKUP(C907, customers!$A:$A, customers!$C:$C, "")="", "", _xlfn.XLOOKUP(C907, customers!$A:$A, customers!$C:$C, ""))</f>
        <v/>
      </c>
      <c r="H907" s="2" t="str">
        <f>_xlfn.XLOOKUP(C907, customers!$A:$A, customers!$G:$G, 0)</f>
        <v>United States</v>
      </c>
      <c r="I907" t="str">
        <f>INDEX(products!$A:$G, MATCH(ORDERS!$D907, products!$A:$A, 0), MATCH(ORDERS!I$1, products!$A$1:$G$1, 0))</f>
        <v>Ara</v>
      </c>
      <c r="J907" t="str">
        <f>INDEX(products!$A:$G, MATCH(ORDERS!$D907, products!$A:$A, 0), MATCH(ORDERS!J$1, products!$A$1:$G$1, 0))</f>
        <v>M</v>
      </c>
      <c r="K907" s="6">
        <f>INDEX(products!$A:$G, MATCH(ORDERS!$D907, products!$A:$A, 0), MATCH(ORDERS!K$1, products!$A$1:$G$1, 0))</f>
        <v>0.5</v>
      </c>
      <c r="L907" s="8">
        <f>INDEX(products!$A:$G, MATCH(ORDERS!$D907, products!$A:$A, 0), MATCH(ORDERS!L$1, products!$A$1:$G$1, 0))</f>
        <v>6.75</v>
      </c>
      <c r="M907" s="8">
        <f t="shared" si="14"/>
        <v>40.5</v>
      </c>
      <c r="N907" t="str" cm="1">
        <f t="array" ref="N907">_xlfn.IFS(I907="Rob", "Robusta", I907="Exc", "Excelsa", I907="Ara", "Arabica", I907="Lib", "Liberica")</f>
        <v>Arabica</v>
      </c>
      <c r="O907" t="str" cm="1">
        <f t="array" ref="O907">_xlfn.IFS(J907="M", "Medium", J907="L", "Light", J907="D", "Dark")</f>
        <v>Medium</v>
      </c>
    </row>
    <row r="908" spans="1:15" x14ac:dyDescent="0.3">
      <c r="A908" s="2" t="s">
        <v>5614</v>
      </c>
      <c r="B908" s="5">
        <v>44588</v>
      </c>
      <c r="C908" s="2" t="s">
        <v>5615</v>
      </c>
      <c r="D908" t="s">
        <v>6157</v>
      </c>
      <c r="E908" s="2">
        <v>4</v>
      </c>
      <c r="F908" s="2" t="str">
        <f>_xlfn.XLOOKUP(C908, customers!$A:$A, customers!$B:$B, 0)</f>
        <v>Lauritz Ledgley</v>
      </c>
      <c r="G908" s="2" t="str">
        <f>IF(_xlfn.XLOOKUP(C908, customers!$A:$A, customers!$C:$C, "")="", "", _xlfn.XLOOKUP(C908, customers!$A:$A, customers!$C:$C, ""))</f>
        <v>lledgleyp6@de.vu</v>
      </c>
      <c r="H908" s="2" t="str">
        <f>_xlfn.XLOOKUP(C908, customers!$A:$A, customers!$G:$G, 0)</f>
        <v>United States</v>
      </c>
      <c r="I908" t="str">
        <f>INDEX(products!$A:$G, MATCH(ORDERS!$D908, products!$A:$A, 0), MATCH(ORDERS!I$1, products!$A$1:$G$1, 0))</f>
        <v>Ara</v>
      </c>
      <c r="J908" t="str">
        <f>INDEX(products!$A:$G, MATCH(ORDERS!$D908, products!$A:$A, 0), MATCH(ORDERS!J$1, products!$A$1:$G$1, 0))</f>
        <v>M</v>
      </c>
      <c r="K908" s="6">
        <f>INDEX(products!$A:$G, MATCH(ORDERS!$D908, products!$A:$A, 0), MATCH(ORDERS!K$1, products!$A$1:$G$1, 0))</f>
        <v>0.5</v>
      </c>
      <c r="L908" s="8">
        <f>INDEX(products!$A:$G, MATCH(ORDERS!$D908, products!$A:$A, 0), MATCH(ORDERS!L$1, products!$A$1:$G$1, 0))</f>
        <v>6.75</v>
      </c>
      <c r="M908" s="8">
        <f t="shared" si="14"/>
        <v>27</v>
      </c>
      <c r="N908" t="str" cm="1">
        <f t="array" ref="N908">_xlfn.IFS(I908="Rob", "Robusta", I908="Exc", "Excelsa", I908="Ara", "Arabica", I908="Lib", "Liberica")</f>
        <v>Arabica</v>
      </c>
      <c r="O908" t="str" cm="1">
        <f t="array" ref="O908">_xlfn.IFS(J908="M", "Medium", J908="L", "Light", J908="D", "Dark")</f>
        <v>Medium</v>
      </c>
    </row>
    <row r="909" spans="1:15" x14ac:dyDescent="0.3">
      <c r="A909" s="2" t="s">
        <v>5620</v>
      </c>
      <c r="B909" s="5">
        <v>44449</v>
      </c>
      <c r="C909" s="2" t="s">
        <v>5621</v>
      </c>
      <c r="D909" t="s">
        <v>6143</v>
      </c>
      <c r="E909" s="2">
        <v>3</v>
      </c>
      <c r="F909" s="2" t="str">
        <f>_xlfn.XLOOKUP(C909, customers!$A:$A, customers!$B:$B, 0)</f>
        <v>Tawnya Menary</v>
      </c>
      <c r="G909" s="2" t="str">
        <f>IF(_xlfn.XLOOKUP(C909, customers!$A:$A, customers!$C:$C, "")="", "", _xlfn.XLOOKUP(C909, customers!$A:$A, customers!$C:$C, ""))</f>
        <v>tmenaryp7@phoca.cz</v>
      </c>
      <c r="H909" s="2" t="str">
        <f>_xlfn.XLOOKUP(C909, customers!$A:$A, customers!$G:$G, 0)</f>
        <v>United States</v>
      </c>
      <c r="I909" t="str">
        <f>INDEX(products!$A:$G, MATCH(ORDERS!$D909, products!$A:$A, 0), MATCH(ORDERS!I$1, products!$A$1:$G$1, 0))</f>
        <v>Lib</v>
      </c>
      <c r="J909" t="str">
        <f>INDEX(products!$A:$G, MATCH(ORDERS!$D909, products!$A:$A, 0), MATCH(ORDERS!J$1, products!$A$1:$G$1, 0))</f>
        <v>D</v>
      </c>
      <c r="K909" s="6">
        <f>INDEX(products!$A:$G, MATCH(ORDERS!$D909, products!$A:$A, 0), MATCH(ORDERS!K$1, products!$A$1:$G$1, 0))</f>
        <v>1</v>
      </c>
      <c r="L909" s="8">
        <f>INDEX(products!$A:$G, MATCH(ORDERS!$D909, products!$A:$A, 0), MATCH(ORDERS!L$1, products!$A$1:$G$1, 0))</f>
        <v>12.95</v>
      </c>
      <c r="M909" s="8">
        <f t="shared" si="14"/>
        <v>38.849999999999994</v>
      </c>
      <c r="N909" t="str" cm="1">
        <f t="array" ref="N909">_xlfn.IFS(I909="Rob", "Robusta", I909="Exc", "Excelsa", I909="Ara", "Arabica", I909="Lib", "Liberica")</f>
        <v>Liberica</v>
      </c>
      <c r="O909" t="str" cm="1">
        <f t="array" ref="O909">_xlfn.IFS(J909="M", "Medium", J909="L", "Light", J909="D", "Dark")</f>
        <v>Dark</v>
      </c>
    </row>
    <row r="910" spans="1:15" x14ac:dyDescent="0.3">
      <c r="A910" s="2" t="s">
        <v>5626</v>
      </c>
      <c r="B910" s="5">
        <v>43836</v>
      </c>
      <c r="C910" s="2" t="s">
        <v>5627</v>
      </c>
      <c r="D910" t="s">
        <v>6179</v>
      </c>
      <c r="E910" s="2">
        <v>5</v>
      </c>
      <c r="F910" s="2" t="str">
        <f>_xlfn.XLOOKUP(C910, customers!$A:$A, customers!$B:$B, 0)</f>
        <v>Gustaf Ciccotti</v>
      </c>
      <c r="G910" s="2" t="str">
        <f>IF(_xlfn.XLOOKUP(C910, customers!$A:$A, customers!$C:$C, "")="", "", _xlfn.XLOOKUP(C910, customers!$A:$A, customers!$C:$C, ""))</f>
        <v>gciccottip8@so-net.ne.jp</v>
      </c>
      <c r="H910" s="2" t="str">
        <f>_xlfn.XLOOKUP(C910, customers!$A:$A, customers!$G:$G, 0)</f>
        <v>United States</v>
      </c>
      <c r="I910" t="str">
        <f>INDEX(products!$A:$G, MATCH(ORDERS!$D910, products!$A:$A, 0), MATCH(ORDERS!I$1, products!$A$1:$G$1, 0))</f>
        <v>Rob</v>
      </c>
      <c r="J910" t="str">
        <f>INDEX(products!$A:$G, MATCH(ORDERS!$D910, products!$A:$A, 0), MATCH(ORDERS!J$1, products!$A$1:$G$1, 0))</f>
        <v>L</v>
      </c>
      <c r="K910" s="6">
        <f>INDEX(products!$A:$G, MATCH(ORDERS!$D910, products!$A:$A, 0), MATCH(ORDERS!K$1, products!$A$1:$G$1, 0))</f>
        <v>1</v>
      </c>
      <c r="L910" s="8">
        <f>INDEX(products!$A:$G, MATCH(ORDERS!$D910, products!$A:$A, 0), MATCH(ORDERS!L$1, products!$A$1:$G$1, 0))</f>
        <v>11.95</v>
      </c>
      <c r="M910" s="8">
        <f t="shared" si="14"/>
        <v>59.75</v>
      </c>
      <c r="N910" t="str" cm="1">
        <f t="array" ref="N910">_xlfn.IFS(I910="Rob", "Robusta", I910="Exc", "Excelsa", I910="Ara", "Arabica", I910="Lib", "Liberica")</f>
        <v>Robusta</v>
      </c>
      <c r="O910" t="str" cm="1">
        <f t="array" ref="O910">_xlfn.IFS(J910="M", "Medium", J910="L", "Light", J910="D", "Dark")</f>
        <v>Light</v>
      </c>
    </row>
    <row r="911" spans="1:15" x14ac:dyDescent="0.3">
      <c r="A911" s="2" t="s">
        <v>5632</v>
      </c>
      <c r="B911" s="5">
        <v>44635</v>
      </c>
      <c r="C911" s="2" t="s">
        <v>5633</v>
      </c>
      <c r="D911" t="s">
        <v>6178</v>
      </c>
      <c r="E911" s="2">
        <v>3</v>
      </c>
      <c r="F911" s="2" t="str">
        <f>_xlfn.XLOOKUP(C911, customers!$A:$A, customers!$B:$B, 0)</f>
        <v>Bobbe Renner</v>
      </c>
      <c r="G911" s="2" t="str">
        <f>IF(_xlfn.XLOOKUP(C911, customers!$A:$A, customers!$C:$C, "")="", "", _xlfn.XLOOKUP(C911, customers!$A:$A, customers!$C:$C, ""))</f>
        <v/>
      </c>
      <c r="H911" s="2" t="str">
        <f>_xlfn.XLOOKUP(C911, customers!$A:$A, customers!$G:$G, 0)</f>
        <v>United States</v>
      </c>
      <c r="I911" t="str">
        <f>INDEX(products!$A:$G, MATCH(ORDERS!$D911, products!$A:$A, 0), MATCH(ORDERS!I$1, products!$A$1:$G$1, 0))</f>
        <v>Rob</v>
      </c>
      <c r="J911" t="str">
        <f>INDEX(products!$A:$G, MATCH(ORDERS!$D911, products!$A:$A, 0), MATCH(ORDERS!J$1, products!$A$1:$G$1, 0))</f>
        <v>L</v>
      </c>
      <c r="K911" s="6">
        <f>INDEX(products!$A:$G, MATCH(ORDERS!$D911, products!$A:$A, 0), MATCH(ORDERS!K$1, products!$A$1:$G$1, 0))</f>
        <v>0.2</v>
      </c>
      <c r="L911" s="8">
        <f>INDEX(products!$A:$G, MATCH(ORDERS!$D911, products!$A:$A, 0), MATCH(ORDERS!L$1, products!$A$1:$G$1, 0))</f>
        <v>3.5849999999999995</v>
      </c>
      <c r="M911" s="8">
        <f t="shared" si="14"/>
        <v>10.754999999999999</v>
      </c>
      <c r="N911" t="str" cm="1">
        <f t="array" ref="N911">_xlfn.IFS(I911="Rob", "Robusta", I911="Exc", "Excelsa", I911="Ara", "Arabica", I911="Lib", "Liberica")</f>
        <v>Robusta</v>
      </c>
      <c r="O911" t="str" cm="1">
        <f t="array" ref="O911">_xlfn.IFS(J911="M", "Medium", J911="L", "Light", J911="D", "Dark")</f>
        <v>Light</v>
      </c>
    </row>
    <row r="912" spans="1:15" x14ac:dyDescent="0.3">
      <c r="A912" s="2" t="s">
        <v>5637</v>
      </c>
      <c r="B912" s="5">
        <v>44447</v>
      </c>
      <c r="C912" s="2" t="s">
        <v>5638</v>
      </c>
      <c r="D912" t="s">
        <v>6168</v>
      </c>
      <c r="E912" s="2">
        <v>4</v>
      </c>
      <c r="F912" s="2" t="str">
        <f>_xlfn.XLOOKUP(C912, customers!$A:$A, customers!$B:$B, 0)</f>
        <v>Wilton Jallin</v>
      </c>
      <c r="G912" s="2" t="str">
        <f>IF(_xlfn.XLOOKUP(C912, customers!$A:$A, customers!$C:$C, "")="", "", _xlfn.XLOOKUP(C912, customers!$A:$A, customers!$C:$C, ""))</f>
        <v>wjallinpa@pcworld.com</v>
      </c>
      <c r="H912" s="2" t="str">
        <f>_xlfn.XLOOKUP(C912, customers!$A:$A, customers!$G:$G, 0)</f>
        <v>United States</v>
      </c>
      <c r="I912" t="str">
        <f>INDEX(products!$A:$G, MATCH(ORDERS!$D912, products!$A:$A, 0), MATCH(ORDERS!I$1, products!$A$1:$G$1, 0))</f>
        <v>Ara</v>
      </c>
      <c r="J912" t="str">
        <f>INDEX(products!$A:$G, MATCH(ORDERS!$D912, products!$A:$A, 0), MATCH(ORDERS!J$1, products!$A$1:$G$1, 0))</f>
        <v>D</v>
      </c>
      <c r="K912" s="6">
        <f>INDEX(products!$A:$G, MATCH(ORDERS!$D912, products!$A:$A, 0), MATCH(ORDERS!K$1, products!$A$1:$G$1, 0))</f>
        <v>2.5</v>
      </c>
      <c r="L912" s="8">
        <f>INDEX(products!$A:$G, MATCH(ORDERS!$D912, products!$A:$A, 0), MATCH(ORDERS!L$1, products!$A$1:$G$1, 0))</f>
        <v>22.884999999999998</v>
      </c>
      <c r="M912" s="8">
        <f t="shared" si="14"/>
        <v>91.539999999999992</v>
      </c>
      <c r="N912" t="str" cm="1">
        <f t="array" ref="N912">_xlfn.IFS(I912="Rob", "Robusta", I912="Exc", "Excelsa", I912="Ara", "Arabica", I912="Lib", "Liberica")</f>
        <v>Arabica</v>
      </c>
      <c r="O912" t="str" cm="1">
        <f t="array" ref="O912">_xlfn.IFS(J912="M", "Medium", J912="L", "Light", J912="D", "Dark")</f>
        <v>Dark</v>
      </c>
    </row>
    <row r="913" spans="1:15" x14ac:dyDescent="0.3">
      <c r="A913" s="2" t="s">
        <v>5643</v>
      </c>
      <c r="B913" s="5">
        <v>44511</v>
      </c>
      <c r="C913" s="2" t="s">
        <v>5644</v>
      </c>
      <c r="D913" t="s">
        <v>6155</v>
      </c>
      <c r="E913" s="2">
        <v>4</v>
      </c>
      <c r="F913" s="2" t="str">
        <f>_xlfn.XLOOKUP(C913, customers!$A:$A, customers!$B:$B, 0)</f>
        <v>Mindy Bogey</v>
      </c>
      <c r="G913" s="2" t="str">
        <f>IF(_xlfn.XLOOKUP(C913, customers!$A:$A, customers!$C:$C, "")="", "", _xlfn.XLOOKUP(C913, customers!$A:$A, customers!$C:$C, ""))</f>
        <v>mbogeypb@thetimes.co.uk</v>
      </c>
      <c r="H913" s="2" t="str">
        <f>_xlfn.XLOOKUP(C913, customers!$A:$A, customers!$G:$G, 0)</f>
        <v>United States</v>
      </c>
      <c r="I913" t="str">
        <f>INDEX(products!$A:$G, MATCH(ORDERS!$D913, products!$A:$A, 0), MATCH(ORDERS!I$1, products!$A$1:$G$1, 0))</f>
        <v>Ara</v>
      </c>
      <c r="J913" t="str">
        <f>INDEX(products!$A:$G, MATCH(ORDERS!$D913, products!$A:$A, 0), MATCH(ORDERS!J$1, products!$A$1:$G$1, 0))</f>
        <v>M</v>
      </c>
      <c r="K913" s="6">
        <f>INDEX(products!$A:$G, MATCH(ORDERS!$D913, products!$A:$A, 0), MATCH(ORDERS!K$1, products!$A$1:$G$1, 0))</f>
        <v>1</v>
      </c>
      <c r="L913" s="8">
        <f>INDEX(products!$A:$G, MATCH(ORDERS!$D913, products!$A:$A, 0), MATCH(ORDERS!L$1, products!$A$1:$G$1, 0))</f>
        <v>11.25</v>
      </c>
      <c r="M913" s="8">
        <f t="shared" si="14"/>
        <v>45</v>
      </c>
      <c r="N913" t="str" cm="1">
        <f t="array" ref="N913">_xlfn.IFS(I913="Rob", "Robusta", I913="Exc", "Excelsa", I913="Ara", "Arabica", I913="Lib", "Liberica")</f>
        <v>Arabica</v>
      </c>
      <c r="O913" t="str" cm="1">
        <f t="array" ref="O913">_xlfn.IFS(J913="M", "Medium", J913="L", "Light", J913="D", "Dark")</f>
        <v>Medium</v>
      </c>
    </row>
    <row r="914" spans="1:15" x14ac:dyDescent="0.3">
      <c r="A914" s="2" t="s">
        <v>5649</v>
      </c>
      <c r="B914" s="5">
        <v>43726</v>
      </c>
      <c r="C914" s="2" t="s">
        <v>5650</v>
      </c>
      <c r="D914" t="s">
        <v>6151</v>
      </c>
      <c r="E914" s="2">
        <v>6</v>
      </c>
      <c r="F914" s="2" t="str">
        <f>_xlfn.XLOOKUP(C914, customers!$A:$A, customers!$B:$B, 0)</f>
        <v>Paulie Fonzone</v>
      </c>
      <c r="G914" s="2" t="str">
        <f>IF(_xlfn.XLOOKUP(C914, customers!$A:$A, customers!$C:$C, "")="", "", _xlfn.XLOOKUP(C914, customers!$A:$A, customers!$C:$C, ""))</f>
        <v/>
      </c>
      <c r="H914" s="2" t="str">
        <f>_xlfn.XLOOKUP(C914, customers!$A:$A, customers!$G:$G, 0)</f>
        <v>United States</v>
      </c>
      <c r="I914" t="str">
        <f>INDEX(products!$A:$G, MATCH(ORDERS!$D914, products!$A:$A, 0), MATCH(ORDERS!I$1, products!$A$1:$G$1, 0))</f>
        <v>Rob</v>
      </c>
      <c r="J914" t="str">
        <f>INDEX(products!$A:$G, MATCH(ORDERS!$D914, products!$A:$A, 0), MATCH(ORDERS!J$1, products!$A$1:$G$1, 0))</f>
        <v>M</v>
      </c>
      <c r="K914" s="6">
        <f>INDEX(products!$A:$G, MATCH(ORDERS!$D914, products!$A:$A, 0), MATCH(ORDERS!K$1, products!$A$1:$G$1, 0))</f>
        <v>2.5</v>
      </c>
      <c r="L914" s="8">
        <f>INDEX(products!$A:$G, MATCH(ORDERS!$D914, products!$A:$A, 0), MATCH(ORDERS!L$1, products!$A$1:$G$1, 0))</f>
        <v>22.884999999999998</v>
      </c>
      <c r="M914" s="8">
        <f t="shared" si="14"/>
        <v>137.31</v>
      </c>
      <c r="N914" t="str" cm="1">
        <f t="array" ref="N914">_xlfn.IFS(I914="Rob", "Robusta", I914="Exc", "Excelsa", I914="Ara", "Arabica", I914="Lib", "Liberica")</f>
        <v>Robusta</v>
      </c>
      <c r="O914" t="str" cm="1">
        <f t="array" ref="O914">_xlfn.IFS(J914="M", "Medium", J914="L", "Light", J914="D", "Dark")</f>
        <v>Medium</v>
      </c>
    </row>
    <row r="915" spans="1:15" x14ac:dyDescent="0.3">
      <c r="A915" s="2" t="s">
        <v>5654</v>
      </c>
      <c r="B915" s="5">
        <v>44406</v>
      </c>
      <c r="C915" s="2" t="s">
        <v>5655</v>
      </c>
      <c r="D915" t="s">
        <v>6157</v>
      </c>
      <c r="E915" s="2">
        <v>1</v>
      </c>
      <c r="F915" s="2" t="str">
        <f>_xlfn.XLOOKUP(C915, customers!$A:$A, customers!$B:$B, 0)</f>
        <v>Merrile Cobbledick</v>
      </c>
      <c r="G915" s="2" t="str">
        <f>IF(_xlfn.XLOOKUP(C915, customers!$A:$A, customers!$C:$C, "")="", "", _xlfn.XLOOKUP(C915, customers!$A:$A, customers!$C:$C, ""))</f>
        <v>mcobbledickpd@ucsd.edu</v>
      </c>
      <c r="H915" s="2" t="str">
        <f>_xlfn.XLOOKUP(C915, customers!$A:$A, customers!$G:$G, 0)</f>
        <v>United States</v>
      </c>
      <c r="I915" t="str">
        <f>INDEX(products!$A:$G, MATCH(ORDERS!$D915, products!$A:$A, 0), MATCH(ORDERS!I$1, products!$A$1:$G$1, 0))</f>
        <v>Ara</v>
      </c>
      <c r="J915" t="str">
        <f>INDEX(products!$A:$G, MATCH(ORDERS!$D915, products!$A:$A, 0), MATCH(ORDERS!J$1, products!$A$1:$G$1, 0))</f>
        <v>M</v>
      </c>
      <c r="K915" s="6">
        <f>INDEX(products!$A:$G, MATCH(ORDERS!$D915, products!$A:$A, 0), MATCH(ORDERS!K$1, products!$A$1:$G$1, 0))</f>
        <v>0.5</v>
      </c>
      <c r="L915" s="8">
        <f>INDEX(products!$A:$G, MATCH(ORDERS!$D915, products!$A:$A, 0), MATCH(ORDERS!L$1, products!$A$1:$G$1, 0))</f>
        <v>6.75</v>
      </c>
      <c r="M915" s="8">
        <f t="shared" si="14"/>
        <v>6.75</v>
      </c>
      <c r="N915" t="str" cm="1">
        <f t="array" ref="N915">_xlfn.IFS(I915="Rob", "Robusta", I915="Exc", "Excelsa", I915="Ara", "Arabica", I915="Lib", "Liberica")</f>
        <v>Arabica</v>
      </c>
      <c r="O915" t="str" cm="1">
        <f t="array" ref="O915">_xlfn.IFS(J915="M", "Medium", J915="L", "Light", J915="D", "Dark")</f>
        <v>Medium</v>
      </c>
    </row>
    <row r="916" spans="1:15" x14ac:dyDescent="0.3">
      <c r="A916" s="2" t="s">
        <v>5660</v>
      </c>
      <c r="B916" s="5">
        <v>44640</v>
      </c>
      <c r="C916" s="2" t="s">
        <v>5661</v>
      </c>
      <c r="D916" t="s">
        <v>6155</v>
      </c>
      <c r="E916" s="2">
        <v>4</v>
      </c>
      <c r="F916" s="2" t="str">
        <f>_xlfn.XLOOKUP(C916, customers!$A:$A, customers!$B:$B, 0)</f>
        <v>Antonius Lewry</v>
      </c>
      <c r="G916" s="2" t="str">
        <f>IF(_xlfn.XLOOKUP(C916, customers!$A:$A, customers!$C:$C, "")="", "", _xlfn.XLOOKUP(C916, customers!$A:$A, customers!$C:$C, ""))</f>
        <v>alewrype@whitehouse.gov</v>
      </c>
      <c r="H916" s="2" t="str">
        <f>_xlfn.XLOOKUP(C916, customers!$A:$A, customers!$G:$G, 0)</f>
        <v>United States</v>
      </c>
      <c r="I916" t="str">
        <f>INDEX(products!$A:$G, MATCH(ORDERS!$D916, products!$A:$A, 0), MATCH(ORDERS!I$1, products!$A$1:$G$1, 0))</f>
        <v>Ara</v>
      </c>
      <c r="J916" t="str">
        <f>INDEX(products!$A:$G, MATCH(ORDERS!$D916, products!$A:$A, 0), MATCH(ORDERS!J$1, products!$A$1:$G$1, 0))</f>
        <v>M</v>
      </c>
      <c r="K916" s="6">
        <f>INDEX(products!$A:$G, MATCH(ORDERS!$D916, products!$A:$A, 0), MATCH(ORDERS!K$1, products!$A$1:$G$1, 0))</f>
        <v>1</v>
      </c>
      <c r="L916" s="8">
        <f>INDEX(products!$A:$G, MATCH(ORDERS!$D916, products!$A:$A, 0), MATCH(ORDERS!L$1, products!$A$1:$G$1, 0))</f>
        <v>11.25</v>
      </c>
      <c r="M916" s="8">
        <f t="shared" si="14"/>
        <v>45</v>
      </c>
      <c r="N916" t="str" cm="1">
        <f t="array" ref="N916">_xlfn.IFS(I916="Rob", "Robusta", I916="Exc", "Excelsa", I916="Ara", "Arabica", I916="Lib", "Liberica")</f>
        <v>Arabica</v>
      </c>
      <c r="O916" t="str" cm="1">
        <f t="array" ref="O916">_xlfn.IFS(J916="M", "Medium", J916="L", "Light", J916="D", "Dark")</f>
        <v>Medium</v>
      </c>
    </row>
    <row r="917" spans="1:15" x14ac:dyDescent="0.3">
      <c r="A917" s="2" t="s">
        <v>5666</v>
      </c>
      <c r="B917" s="5">
        <v>43955</v>
      </c>
      <c r="C917" s="2" t="s">
        <v>5667</v>
      </c>
      <c r="D917" t="s">
        <v>6185</v>
      </c>
      <c r="E917" s="2">
        <v>3</v>
      </c>
      <c r="F917" s="2" t="str">
        <f>_xlfn.XLOOKUP(C917, customers!$A:$A, customers!$B:$B, 0)</f>
        <v>Isis Hessel</v>
      </c>
      <c r="G917" s="2" t="str">
        <f>IF(_xlfn.XLOOKUP(C917, customers!$A:$A, customers!$C:$C, "")="", "", _xlfn.XLOOKUP(C917, customers!$A:$A, customers!$C:$C, ""))</f>
        <v>ihesselpf@ox.ac.uk</v>
      </c>
      <c r="H917" s="2" t="str">
        <f>_xlfn.XLOOKUP(C917, customers!$A:$A, customers!$G:$G, 0)</f>
        <v>United States</v>
      </c>
      <c r="I917" t="str">
        <f>INDEX(products!$A:$G, MATCH(ORDERS!$D917, products!$A:$A, 0), MATCH(ORDERS!I$1, products!$A$1:$G$1, 0))</f>
        <v>Exc</v>
      </c>
      <c r="J917" t="str">
        <f>INDEX(products!$A:$G, MATCH(ORDERS!$D917, products!$A:$A, 0), MATCH(ORDERS!J$1, products!$A$1:$G$1, 0))</f>
        <v>D</v>
      </c>
      <c r="K917" s="6">
        <f>INDEX(products!$A:$G, MATCH(ORDERS!$D917, products!$A:$A, 0), MATCH(ORDERS!K$1, products!$A$1:$G$1, 0))</f>
        <v>2.5</v>
      </c>
      <c r="L917" s="8">
        <f>INDEX(products!$A:$G, MATCH(ORDERS!$D917, products!$A:$A, 0), MATCH(ORDERS!L$1, products!$A$1:$G$1, 0))</f>
        <v>27.945</v>
      </c>
      <c r="M917" s="8">
        <f t="shared" si="14"/>
        <v>83.835000000000008</v>
      </c>
      <c r="N917" t="str" cm="1">
        <f t="array" ref="N917">_xlfn.IFS(I917="Rob", "Robusta", I917="Exc", "Excelsa", I917="Ara", "Arabica", I917="Lib", "Liberica")</f>
        <v>Excelsa</v>
      </c>
      <c r="O917" t="str" cm="1">
        <f t="array" ref="O917">_xlfn.IFS(J917="M", "Medium", J917="L", "Light", J917="D", "Dark")</f>
        <v>Dark</v>
      </c>
    </row>
    <row r="918" spans="1:15" x14ac:dyDescent="0.3">
      <c r="A918" s="2" t="s">
        <v>5672</v>
      </c>
      <c r="B918" s="5">
        <v>44291</v>
      </c>
      <c r="C918" s="2" t="s">
        <v>5673</v>
      </c>
      <c r="D918" t="s">
        <v>6153</v>
      </c>
      <c r="E918" s="2">
        <v>1</v>
      </c>
      <c r="F918" s="2" t="str">
        <f>_xlfn.XLOOKUP(C918, customers!$A:$A, customers!$B:$B, 0)</f>
        <v>Harland Trematick</v>
      </c>
      <c r="G918" s="2" t="str">
        <f>IF(_xlfn.XLOOKUP(C918, customers!$A:$A, customers!$C:$C, "")="", "", _xlfn.XLOOKUP(C918, customers!$A:$A, customers!$C:$C, ""))</f>
        <v/>
      </c>
      <c r="H918" s="2" t="str">
        <f>_xlfn.XLOOKUP(C918, customers!$A:$A, customers!$G:$G, 0)</f>
        <v>Ireland</v>
      </c>
      <c r="I918" t="str">
        <f>INDEX(products!$A:$G, MATCH(ORDERS!$D918, products!$A:$A, 0), MATCH(ORDERS!I$1, products!$A$1:$G$1, 0))</f>
        <v>Exc</v>
      </c>
      <c r="J918" t="str">
        <f>INDEX(products!$A:$G, MATCH(ORDERS!$D918, products!$A:$A, 0), MATCH(ORDERS!J$1, products!$A$1:$G$1, 0))</f>
        <v>D</v>
      </c>
      <c r="K918" s="6">
        <f>INDEX(products!$A:$G, MATCH(ORDERS!$D918, products!$A:$A, 0), MATCH(ORDERS!K$1, products!$A$1:$G$1, 0))</f>
        <v>0.2</v>
      </c>
      <c r="L918" s="8">
        <f>INDEX(products!$A:$G, MATCH(ORDERS!$D918, products!$A:$A, 0), MATCH(ORDERS!L$1, products!$A$1:$G$1, 0))</f>
        <v>3.645</v>
      </c>
      <c r="M918" s="8">
        <f t="shared" si="14"/>
        <v>3.645</v>
      </c>
      <c r="N918" t="str" cm="1">
        <f t="array" ref="N918">_xlfn.IFS(I918="Rob", "Robusta", I918="Exc", "Excelsa", I918="Ara", "Arabica", I918="Lib", "Liberica")</f>
        <v>Excelsa</v>
      </c>
      <c r="O918" t="str" cm="1">
        <f t="array" ref="O918">_xlfn.IFS(J918="M", "Medium", J918="L", "Light", J918="D", "Dark")</f>
        <v>Dark</v>
      </c>
    </row>
    <row r="919" spans="1:15" x14ac:dyDescent="0.3">
      <c r="A919" s="2" t="s">
        <v>5676</v>
      </c>
      <c r="B919" s="5">
        <v>44573</v>
      </c>
      <c r="C919" s="2" t="s">
        <v>5677</v>
      </c>
      <c r="D919" t="s">
        <v>6157</v>
      </c>
      <c r="E919" s="2">
        <v>1</v>
      </c>
      <c r="F919" s="2" t="str">
        <f>_xlfn.XLOOKUP(C919, customers!$A:$A, customers!$B:$B, 0)</f>
        <v>Chloris Sorrell</v>
      </c>
      <c r="G919" s="2" t="str">
        <f>IF(_xlfn.XLOOKUP(C919, customers!$A:$A, customers!$C:$C, "")="", "", _xlfn.XLOOKUP(C919, customers!$A:$A, customers!$C:$C, ""))</f>
        <v>csorrellph@amazon.com</v>
      </c>
      <c r="H919" s="2" t="str">
        <f>_xlfn.XLOOKUP(C919, customers!$A:$A, customers!$G:$G, 0)</f>
        <v>United Kingdom</v>
      </c>
      <c r="I919" t="str">
        <f>INDEX(products!$A:$G, MATCH(ORDERS!$D919, products!$A:$A, 0), MATCH(ORDERS!I$1, products!$A$1:$G$1, 0))</f>
        <v>Ara</v>
      </c>
      <c r="J919" t="str">
        <f>INDEX(products!$A:$G, MATCH(ORDERS!$D919, products!$A:$A, 0), MATCH(ORDERS!J$1, products!$A$1:$G$1, 0))</f>
        <v>M</v>
      </c>
      <c r="K919" s="6">
        <f>INDEX(products!$A:$G, MATCH(ORDERS!$D919, products!$A:$A, 0), MATCH(ORDERS!K$1, products!$A$1:$G$1, 0))</f>
        <v>0.5</v>
      </c>
      <c r="L919" s="8">
        <f>INDEX(products!$A:$G, MATCH(ORDERS!$D919, products!$A:$A, 0), MATCH(ORDERS!L$1, products!$A$1:$G$1, 0))</f>
        <v>6.75</v>
      </c>
      <c r="M919" s="8">
        <f t="shared" si="14"/>
        <v>6.75</v>
      </c>
      <c r="N919" t="str" cm="1">
        <f t="array" ref="N919">_xlfn.IFS(I919="Rob", "Robusta", I919="Exc", "Excelsa", I919="Ara", "Arabica", I919="Lib", "Liberica")</f>
        <v>Arabica</v>
      </c>
      <c r="O919" t="str" cm="1">
        <f t="array" ref="O919">_xlfn.IFS(J919="M", "Medium", J919="L", "Light", J919="D", "Dark")</f>
        <v>Medium</v>
      </c>
    </row>
    <row r="920" spans="1:15" x14ac:dyDescent="0.3">
      <c r="A920" s="2" t="s">
        <v>5676</v>
      </c>
      <c r="B920" s="5">
        <v>44573</v>
      </c>
      <c r="C920" s="2" t="s">
        <v>5677</v>
      </c>
      <c r="D920" t="s">
        <v>6144</v>
      </c>
      <c r="E920" s="2">
        <v>3</v>
      </c>
      <c r="F920" s="2" t="str">
        <f>_xlfn.XLOOKUP(C920, customers!$A:$A, customers!$B:$B, 0)</f>
        <v>Chloris Sorrell</v>
      </c>
      <c r="G920" s="2" t="str">
        <f>IF(_xlfn.XLOOKUP(C920, customers!$A:$A, customers!$C:$C, "")="", "", _xlfn.XLOOKUP(C920, customers!$A:$A, customers!$C:$C, ""))</f>
        <v>csorrellph@amazon.com</v>
      </c>
      <c r="H920" s="2" t="str">
        <f>_xlfn.XLOOKUP(C920, customers!$A:$A, customers!$G:$G, 0)</f>
        <v>United Kingdom</v>
      </c>
      <c r="I920" t="str">
        <f>INDEX(products!$A:$G, MATCH(ORDERS!$D920, products!$A:$A, 0), MATCH(ORDERS!I$1, products!$A$1:$G$1, 0))</f>
        <v>Exc</v>
      </c>
      <c r="J920" t="str">
        <f>INDEX(products!$A:$G, MATCH(ORDERS!$D920, products!$A:$A, 0), MATCH(ORDERS!J$1, products!$A$1:$G$1, 0))</f>
        <v>D</v>
      </c>
      <c r="K920" s="6">
        <f>INDEX(products!$A:$G, MATCH(ORDERS!$D920, products!$A:$A, 0), MATCH(ORDERS!K$1, products!$A$1:$G$1, 0))</f>
        <v>0.5</v>
      </c>
      <c r="L920" s="8">
        <f>INDEX(products!$A:$G, MATCH(ORDERS!$D920, products!$A:$A, 0), MATCH(ORDERS!L$1, products!$A$1:$G$1, 0))</f>
        <v>7.29</v>
      </c>
      <c r="M920" s="8">
        <f t="shared" si="14"/>
        <v>21.87</v>
      </c>
      <c r="N920" t="str" cm="1">
        <f t="array" ref="N920">_xlfn.IFS(I920="Rob", "Robusta", I920="Exc", "Excelsa", I920="Ara", "Arabica", I920="Lib", "Liberica")</f>
        <v>Excelsa</v>
      </c>
      <c r="O920" t="str" cm="1">
        <f t="array" ref="O920">_xlfn.IFS(J920="M", "Medium", J920="L", "Light", J920="D", "Dark")</f>
        <v>Dark</v>
      </c>
    </row>
    <row r="921" spans="1:15" x14ac:dyDescent="0.3">
      <c r="A921" s="2" t="s">
        <v>5687</v>
      </c>
      <c r="B921" s="5">
        <v>44181</v>
      </c>
      <c r="C921" s="2" t="s">
        <v>5688</v>
      </c>
      <c r="D921" t="s">
        <v>6163</v>
      </c>
      <c r="E921" s="2">
        <v>5</v>
      </c>
      <c r="F921" s="2" t="str">
        <f>_xlfn.XLOOKUP(C921, customers!$A:$A, customers!$B:$B, 0)</f>
        <v>Quintina Heavyside</v>
      </c>
      <c r="G921" s="2" t="str">
        <f>IF(_xlfn.XLOOKUP(C921, customers!$A:$A, customers!$C:$C, "")="", "", _xlfn.XLOOKUP(C921, customers!$A:$A, customers!$C:$C, ""))</f>
        <v>qheavysidepj@unc.edu</v>
      </c>
      <c r="H921" s="2" t="str">
        <f>_xlfn.XLOOKUP(C921, customers!$A:$A, customers!$G:$G, 0)</f>
        <v>United States</v>
      </c>
      <c r="I921" t="str">
        <f>INDEX(products!$A:$G, MATCH(ORDERS!$D921, products!$A:$A, 0), MATCH(ORDERS!I$1, products!$A$1:$G$1, 0))</f>
        <v>Rob</v>
      </c>
      <c r="J921" t="str">
        <f>INDEX(products!$A:$G, MATCH(ORDERS!$D921, products!$A:$A, 0), MATCH(ORDERS!J$1, products!$A$1:$G$1, 0))</f>
        <v>D</v>
      </c>
      <c r="K921" s="6">
        <f>INDEX(products!$A:$G, MATCH(ORDERS!$D921, products!$A:$A, 0), MATCH(ORDERS!K$1, products!$A$1:$G$1, 0))</f>
        <v>0.2</v>
      </c>
      <c r="L921" s="8">
        <f>INDEX(products!$A:$G, MATCH(ORDERS!$D921, products!$A:$A, 0), MATCH(ORDERS!L$1, products!$A$1:$G$1, 0))</f>
        <v>2.6849999999999996</v>
      </c>
      <c r="M921" s="8">
        <f t="shared" si="14"/>
        <v>13.424999999999997</v>
      </c>
      <c r="N921" t="str" cm="1">
        <f t="array" ref="N921">_xlfn.IFS(I921="Rob", "Robusta", I921="Exc", "Excelsa", I921="Ara", "Arabica", I921="Lib", "Liberica")</f>
        <v>Robusta</v>
      </c>
      <c r="O921" t="str" cm="1">
        <f t="array" ref="O921">_xlfn.IFS(J921="M", "Medium", J921="L", "Light", J921="D", "Dark")</f>
        <v>Dark</v>
      </c>
    </row>
    <row r="922" spans="1:15" x14ac:dyDescent="0.3">
      <c r="A922" s="2" t="s">
        <v>5693</v>
      </c>
      <c r="B922" s="5">
        <v>44711</v>
      </c>
      <c r="C922" s="2" t="s">
        <v>5694</v>
      </c>
      <c r="D922" t="s">
        <v>6149</v>
      </c>
      <c r="E922" s="2">
        <v>6</v>
      </c>
      <c r="F922" s="2" t="str">
        <f>_xlfn.XLOOKUP(C922, customers!$A:$A, customers!$B:$B, 0)</f>
        <v>Hadley Reuven</v>
      </c>
      <c r="G922" s="2" t="str">
        <f>IF(_xlfn.XLOOKUP(C922, customers!$A:$A, customers!$C:$C, "")="", "", _xlfn.XLOOKUP(C922, customers!$A:$A, customers!$C:$C, ""))</f>
        <v>hreuvenpk@whitehouse.gov</v>
      </c>
      <c r="H922" s="2" t="str">
        <f>_xlfn.XLOOKUP(C922, customers!$A:$A, customers!$G:$G, 0)</f>
        <v>United States</v>
      </c>
      <c r="I922" t="str">
        <f>INDEX(products!$A:$G, MATCH(ORDERS!$D922, products!$A:$A, 0), MATCH(ORDERS!I$1, products!$A$1:$G$1, 0))</f>
        <v>Rob</v>
      </c>
      <c r="J922" t="str">
        <f>INDEX(products!$A:$G, MATCH(ORDERS!$D922, products!$A:$A, 0), MATCH(ORDERS!J$1, products!$A$1:$G$1, 0))</f>
        <v>D</v>
      </c>
      <c r="K922" s="6">
        <f>INDEX(products!$A:$G, MATCH(ORDERS!$D922, products!$A:$A, 0), MATCH(ORDERS!K$1, products!$A$1:$G$1, 0))</f>
        <v>2.5</v>
      </c>
      <c r="L922" s="8">
        <f>INDEX(products!$A:$G, MATCH(ORDERS!$D922, products!$A:$A, 0), MATCH(ORDERS!L$1, products!$A$1:$G$1, 0))</f>
        <v>20.584999999999997</v>
      </c>
      <c r="M922" s="8">
        <f t="shared" si="14"/>
        <v>123.50999999999999</v>
      </c>
      <c r="N922" t="str" cm="1">
        <f t="array" ref="N922">_xlfn.IFS(I922="Rob", "Robusta", I922="Exc", "Excelsa", I922="Ara", "Arabica", I922="Lib", "Liberica")</f>
        <v>Robusta</v>
      </c>
      <c r="O922" t="str" cm="1">
        <f t="array" ref="O922">_xlfn.IFS(J922="M", "Medium", J922="L", "Light", J922="D", "Dark")</f>
        <v>Dark</v>
      </c>
    </row>
    <row r="923" spans="1:15" x14ac:dyDescent="0.3">
      <c r="A923" s="2" t="s">
        <v>5699</v>
      </c>
      <c r="B923" s="5">
        <v>44509</v>
      </c>
      <c r="C923" s="2" t="s">
        <v>5700</v>
      </c>
      <c r="D923" t="s">
        <v>6150</v>
      </c>
      <c r="E923" s="2">
        <v>2</v>
      </c>
      <c r="F923" s="2" t="str">
        <f>_xlfn.XLOOKUP(C923, customers!$A:$A, customers!$B:$B, 0)</f>
        <v>Mitch Attwool</v>
      </c>
      <c r="G923" s="2" t="str">
        <f>IF(_xlfn.XLOOKUP(C923, customers!$A:$A, customers!$C:$C, "")="", "", _xlfn.XLOOKUP(C923, customers!$A:$A, customers!$C:$C, ""))</f>
        <v>mattwoolpl@nba.com</v>
      </c>
      <c r="H923" s="2" t="str">
        <f>_xlfn.XLOOKUP(C923, customers!$A:$A, customers!$G:$G, 0)</f>
        <v>United States</v>
      </c>
      <c r="I923" t="str">
        <f>INDEX(products!$A:$G, MATCH(ORDERS!$D923, products!$A:$A, 0), MATCH(ORDERS!I$1, products!$A$1:$G$1, 0))</f>
        <v>Lib</v>
      </c>
      <c r="J923" t="str">
        <f>INDEX(products!$A:$G, MATCH(ORDERS!$D923, products!$A:$A, 0), MATCH(ORDERS!J$1, products!$A$1:$G$1, 0))</f>
        <v>D</v>
      </c>
      <c r="K923" s="6">
        <f>INDEX(products!$A:$G, MATCH(ORDERS!$D923, products!$A:$A, 0), MATCH(ORDERS!K$1, products!$A$1:$G$1, 0))</f>
        <v>0.2</v>
      </c>
      <c r="L923" s="8">
        <f>INDEX(products!$A:$G, MATCH(ORDERS!$D923, products!$A:$A, 0), MATCH(ORDERS!L$1, products!$A$1:$G$1, 0))</f>
        <v>3.8849999999999998</v>
      </c>
      <c r="M923" s="8">
        <f t="shared" si="14"/>
        <v>7.77</v>
      </c>
      <c r="N923" t="str" cm="1">
        <f t="array" ref="N923">_xlfn.IFS(I923="Rob", "Robusta", I923="Exc", "Excelsa", I923="Ara", "Arabica", I923="Lib", "Liberica")</f>
        <v>Liberica</v>
      </c>
      <c r="O923" t="str" cm="1">
        <f t="array" ref="O923">_xlfn.IFS(J923="M", "Medium", J923="L", "Light", J923="D", "Dark")</f>
        <v>Dark</v>
      </c>
    </row>
    <row r="924" spans="1:15" x14ac:dyDescent="0.3">
      <c r="A924" s="2" t="s">
        <v>5705</v>
      </c>
      <c r="B924" s="5">
        <v>44659</v>
      </c>
      <c r="C924" s="2" t="s">
        <v>5706</v>
      </c>
      <c r="D924" t="s">
        <v>6155</v>
      </c>
      <c r="E924" s="2">
        <v>6</v>
      </c>
      <c r="F924" s="2" t="str">
        <f>_xlfn.XLOOKUP(C924, customers!$A:$A, customers!$B:$B, 0)</f>
        <v>Charin Maplethorp</v>
      </c>
      <c r="G924" s="2" t="str">
        <f>IF(_xlfn.XLOOKUP(C924, customers!$A:$A, customers!$C:$C, "")="", "", _xlfn.XLOOKUP(C924, customers!$A:$A, customers!$C:$C, ""))</f>
        <v/>
      </c>
      <c r="H924" s="2" t="str">
        <f>_xlfn.XLOOKUP(C924, customers!$A:$A, customers!$G:$G, 0)</f>
        <v>United States</v>
      </c>
      <c r="I924" t="str">
        <f>INDEX(products!$A:$G, MATCH(ORDERS!$D924, products!$A:$A, 0), MATCH(ORDERS!I$1, products!$A$1:$G$1, 0))</f>
        <v>Ara</v>
      </c>
      <c r="J924" t="str">
        <f>INDEX(products!$A:$G, MATCH(ORDERS!$D924, products!$A:$A, 0), MATCH(ORDERS!J$1, products!$A$1:$G$1, 0))</f>
        <v>M</v>
      </c>
      <c r="K924" s="6">
        <f>INDEX(products!$A:$G, MATCH(ORDERS!$D924, products!$A:$A, 0), MATCH(ORDERS!K$1, products!$A$1:$G$1, 0))</f>
        <v>1</v>
      </c>
      <c r="L924" s="8">
        <f>INDEX(products!$A:$G, MATCH(ORDERS!$D924, products!$A:$A, 0), MATCH(ORDERS!L$1, products!$A$1:$G$1, 0))</f>
        <v>11.25</v>
      </c>
      <c r="M924" s="8">
        <f t="shared" si="14"/>
        <v>67.5</v>
      </c>
      <c r="N924" t="str" cm="1">
        <f t="array" ref="N924">_xlfn.IFS(I924="Rob", "Robusta", I924="Exc", "Excelsa", I924="Ara", "Arabica", I924="Lib", "Liberica")</f>
        <v>Arabica</v>
      </c>
      <c r="O924" t="str" cm="1">
        <f t="array" ref="O924">_xlfn.IFS(J924="M", "Medium", J924="L", "Light", J924="D", "Dark")</f>
        <v>Medium</v>
      </c>
    </row>
    <row r="925" spans="1:15" x14ac:dyDescent="0.3">
      <c r="A925" s="2" t="s">
        <v>5709</v>
      </c>
      <c r="B925" s="5">
        <v>43746</v>
      </c>
      <c r="C925" s="2" t="s">
        <v>5710</v>
      </c>
      <c r="D925" t="s">
        <v>6185</v>
      </c>
      <c r="E925" s="2">
        <v>1</v>
      </c>
      <c r="F925" s="2" t="str">
        <f>_xlfn.XLOOKUP(C925, customers!$A:$A, customers!$B:$B, 0)</f>
        <v>Goldie Wynes</v>
      </c>
      <c r="G925" s="2" t="str">
        <f>IF(_xlfn.XLOOKUP(C925, customers!$A:$A, customers!$C:$C, "")="", "", _xlfn.XLOOKUP(C925, customers!$A:$A, customers!$C:$C, ""))</f>
        <v>gwynespn@dagondesign.com</v>
      </c>
      <c r="H925" s="2" t="str">
        <f>_xlfn.XLOOKUP(C925, customers!$A:$A, customers!$G:$G, 0)</f>
        <v>United States</v>
      </c>
      <c r="I925" t="str">
        <f>INDEX(products!$A:$G, MATCH(ORDERS!$D925, products!$A:$A, 0), MATCH(ORDERS!I$1, products!$A$1:$G$1, 0))</f>
        <v>Exc</v>
      </c>
      <c r="J925" t="str">
        <f>INDEX(products!$A:$G, MATCH(ORDERS!$D925, products!$A:$A, 0), MATCH(ORDERS!J$1, products!$A$1:$G$1, 0))</f>
        <v>D</v>
      </c>
      <c r="K925" s="6">
        <f>INDEX(products!$A:$G, MATCH(ORDERS!$D925, products!$A:$A, 0), MATCH(ORDERS!K$1, products!$A$1:$G$1, 0))</f>
        <v>2.5</v>
      </c>
      <c r="L925" s="8">
        <f>INDEX(products!$A:$G, MATCH(ORDERS!$D925, products!$A:$A, 0), MATCH(ORDERS!L$1, products!$A$1:$G$1, 0))</f>
        <v>27.945</v>
      </c>
      <c r="M925" s="8">
        <f t="shared" si="14"/>
        <v>27.945</v>
      </c>
      <c r="N925" t="str" cm="1">
        <f t="array" ref="N925">_xlfn.IFS(I925="Rob", "Robusta", I925="Exc", "Excelsa", I925="Ara", "Arabica", I925="Lib", "Liberica")</f>
        <v>Excelsa</v>
      </c>
      <c r="O925" t="str" cm="1">
        <f t="array" ref="O925">_xlfn.IFS(J925="M", "Medium", J925="L", "Light", J925="D", "Dark")</f>
        <v>Dark</v>
      </c>
    </row>
    <row r="926" spans="1:15" x14ac:dyDescent="0.3">
      <c r="A926" s="2" t="s">
        <v>5715</v>
      </c>
      <c r="B926" s="5">
        <v>44451</v>
      </c>
      <c r="C926" s="2" t="s">
        <v>5716</v>
      </c>
      <c r="D926" t="s">
        <v>6182</v>
      </c>
      <c r="E926" s="2">
        <v>3</v>
      </c>
      <c r="F926" s="2" t="str">
        <f>_xlfn.XLOOKUP(C926, customers!$A:$A, customers!$B:$B, 0)</f>
        <v>Celie MacCourt</v>
      </c>
      <c r="G926" s="2" t="str">
        <f>IF(_xlfn.XLOOKUP(C926, customers!$A:$A, customers!$C:$C, "")="", "", _xlfn.XLOOKUP(C926, customers!$A:$A, customers!$C:$C, ""))</f>
        <v>cmaccourtpo@amazon.com</v>
      </c>
      <c r="H926" s="2" t="str">
        <f>_xlfn.XLOOKUP(C926, customers!$A:$A, customers!$G:$G, 0)</f>
        <v>United States</v>
      </c>
      <c r="I926" t="str">
        <f>INDEX(products!$A:$G, MATCH(ORDERS!$D926, products!$A:$A, 0), MATCH(ORDERS!I$1, products!$A$1:$G$1, 0))</f>
        <v>Ara</v>
      </c>
      <c r="J926" t="str">
        <f>INDEX(products!$A:$G, MATCH(ORDERS!$D926, products!$A:$A, 0), MATCH(ORDERS!J$1, products!$A$1:$G$1, 0))</f>
        <v>L</v>
      </c>
      <c r="K926" s="6">
        <f>INDEX(products!$A:$G, MATCH(ORDERS!$D926, products!$A:$A, 0), MATCH(ORDERS!K$1, products!$A$1:$G$1, 0))</f>
        <v>2.5</v>
      </c>
      <c r="L926" s="8">
        <f>INDEX(products!$A:$G, MATCH(ORDERS!$D926, products!$A:$A, 0), MATCH(ORDERS!L$1, products!$A$1:$G$1, 0))</f>
        <v>29.784999999999997</v>
      </c>
      <c r="M926" s="8">
        <f t="shared" si="14"/>
        <v>89.35499999999999</v>
      </c>
      <c r="N926" t="str" cm="1">
        <f t="array" ref="N926">_xlfn.IFS(I926="Rob", "Robusta", I926="Exc", "Excelsa", I926="Ara", "Arabica", I926="Lib", "Liberica")</f>
        <v>Arabica</v>
      </c>
      <c r="O926" t="str" cm="1">
        <f t="array" ref="O926">_xlfn.IFS(J926="M", "Medium", J926="L", "Light", J926="D", "Dark")</f>
        <v>Light</v>
      </c>
    </row>
    <row r="927" spans="1:15" x14ac:dyDescent="0.3">
      <c r="A927" s="2" t="s">
        <v>5720</v>
      </c>
      <c r="B927" s="5">
        <v>44770</v>
      </c>
      <c r="C927" s="2" t="s">
        <v>5554</v>
      </c>
      <c r="D927" t="s">
        <v>6157</v>
      </c>
      <c r="E927" s="2">
        <v>3</v>
      </c>
      <c r="F927" s="2" t="str">
        <f>_xlfn.XLOOKUP(C927, customers!$A:$A, customers!$B:$B, 0)</f>
        <v>Derick Snow</v>
      </c>
      <c r="G927" s="2" t="str">
        <f>IF(_xlfn.XLOOKUP(C927, customers!$A:$A, customers!$C:$C, "")="", "", _xlfn.XLOOKUP(C927, customers!$A:$A, customers!$C:$C, ""))</f>
        <v/>
      </c>
      <c r="H927" s="2" t="str">
        <f>_xlfn.XLOOKUP(C927, customers!$A:$A, customers!$G:$G, 0)</f>
        <v>United States</v>
      </c>
      <c r="I927" t="str">
        <f>INDEX(products!$A:$G, MATCH(ORDERS!$D927, products!$A:$A, 0), MATCH(ORDERS!I$1, products!$A$1:$G$1, 0))</f>
        <v>Ara</v>
      </c>
      <c r="J927" t="str">
        <f>INDEX(products!$A:$G, MATCH(ORDERS!$D927, products!$A:$A, 0), MATCH(ORDERS!J$1, products!$A$1:$G$1, 0))</f>
        <v>M</v>
      </c>
      <c r="K927" s="6">
        <f>INDEX(products!$A:$G, MATCH(ORDERS!$D927, products!$A:$A, 0), MATCH(ORDERS!K$1, products!$A$1:$G$1, 0))</f>
        <v>0.5</v>
      </c>
      <c r="L927" s="8">
        <f>INDEX(products!$A:$G, MATCH(ORDERS!$D927, products!$A:$A, 0), MATCH(ORDERS!L$1, products!$A$1:$G$1, 0))</f>
        <v>6.75</v>
      </c>
      <c r="M927" s="8">
        <f t="shared" si="14"/>
        <v>20.25</v>
      </c>
      <c r="N927" t="str" cm="1">
        <f t="array" ref="N927">_xlfn.IFS(I927="Rob", "Robusta", I927="Exc", "Excelsa", I927="Ara", "Arabica", I927="Lib", "Liberica")</f>
        <v>Arabica</v>
      </c>
      <c r="O927" t="str" cm="1">
        <f t="array" ref="O927">_xlfn.IFS(J927="M", "Medium", J927="L", "Light", J927="D", "Dark")</f>
        <v>Medium</v>
      </c>
    </row>
    <row r="928" spans="1:15" x14ac:dyDescent="0.3">
      <c r="A928" s="2" t="s">
        <v>5725</v>
      </c>
      <c r="B928" s="5">
        <v>44012</v>
      </c>
      <c r="C928" s="2" t="s">
        <v>5726</v>
      </c>
      <c r="D928" t="s">
        <v>6157</v>
      </c>
      <c r="E928" s="2">
        <v>5</v>
      </c>
      <c r="F928" s="2" t="str">
        <f>_xlfn.XLOOKUP(C928, customers!$A:$A, customers!$B:$B, 0)</f>
        <v>Evy Wilsone</v>
      </c>
      <c r="G928" s="2" t="str">
        <f>IF(_xlfn.XLOOKUP(C928, customers!$A:$A, customers!$C:$C, "")="", "", _xlfn.XLOOKUP(C928, customers!$A:$A, customers!$C:$C, ""))</f>
        <v>ewilsonepq@eepurl.com</v>
      </c>
      <c r="H928" s="2" t="str">
        <f>_xlfn.XLOOKUP(C928, customers!$A:$A, customers!$G:$G, 0)</f>
        <v>United States</v>
      </c>
      <c r="I928" t="str">
        <f>INDEX(products!$A:$G, MATCH(ORDERS!$D928, products!$A:$A, 0), MATCH(ORDERS!I$1, products!$A$1:$G$1, 0))</f>
        <v>Ara</v>
      </c>
      <c r="J928" t="str">
        <f>INDEX(products!$A:$G, MATCH(ORDERS!$D928, products!$A:$A, 0), MATCH(ORDERS!J$1, products!$A$1:$G$1, 0))</f>
        <v>M</v>
      </c>
      <c r="K928" s="6">
        <f>INDEX(products!$A:$G, MATCH(ORDERS!$D928, products!$A:$A, 0), MATCH(ORDERS!K$1, products!$A$1:$G$1, 0))</f>
        <v>0.5</v>
      </c>
      <c r="L928" s="8">
        <f>INDEX(products!$A:$G, MATCH(ORDERS!$D928, products!$A:$A, 0), MATCH(ORDERS!L$1, products!$A$1:$G$1, 0))</f>
        <v>6.75</v>
      </c>
      <c r="M928" s="8">
        <f t="shared" si="14"/>
        <v>33.75</v>
      </c>
      <c r="N928" t="str" cm="1">
        <f t="array" ref="N928">_xlfn.IFS(I928="Rob", "Robusta", I928="Exc", "Excelsa", I928="Ara", "Arabica", I928="Lib", "Liberica")</f>
        <v>Arabica</v>
      </c>
      <c r="O928" t="str" cm="1">
        <f t="array" ref="O928">_xlfn.IFS(J928="M", "Medium", J928="L", "Light", J928="D", "Dark")</f>
        <v>Medium</v>
      </c>
    </row>
    <row r="929" spans="1:15" x14ac:dyDescent="0.3">
      <c r="A929" s="2" t="s">
        <v>5731</v>
      </c>
      <c r="B929" s="5">
        <v>43474</v>
      </c>
      <c r="C929" s="2" t="s">
        <v>5732</v>
      </c>
      <c r="D929" t="s">
        <v>6185</v>
      </c>
      <c r="E929" s="2">
        <v>4</v>
      </c>
      <c r="F929" s="2" t="str">
        <f>_xlfn.XLOOKUP(C929, customers!$A:$A, customers!$B:$B, 0)</f>
        <v>Dolores Duffie</v>
      </c>
      <c r="G929" s="2" t="str">
        <f>IF(_xlfn.XLOOKUP(C929, customers!$A:$A, customers!$C:$C, "")="", "", _xlfn.XLOOKUP(C929, customers!$A:$A, customers!$C:$C, ""))</f>
        <v>dduffiepr@time.com</v>
      </c>
      <c r="H929" s="2" t="str">
        <f>_xlfn.XLOOKUP(C929, customers!$A:$A, customers!$G:$G, 0)</f>
        <v>United States</v>
      </c>
      <c r="I929" t="str">
        <f>INDEX(products!$A:$G, MATCH(ORDERS!$D929, products!$A:$A, 0), MATCH(ORDERS!I$1, products!$A$1:$G$1, 0))</f>
        <v>Exc</v>
      </c>
      <c r="J929" t="str">
        <f>INDEX(products!$A:$G, MATCH(ORDERS!$D929, products!$A:$A, 0), MATCH(ORDERS!J$1, products!$A$1:$G$1, 0))</f>
        <v>D</v>
      </c>
      <c r="K929" s="6">
        <f>INDEX(products!$A:$G, MATCH(ORDERS!$D929, products!$A:$A, 0), MATCH(ORDERS!K$1, products!$A$1:$G$1, 0))</f>
        <v>2.5</v>
      </c>
      <c r="L929" s="8">
        <f>INDEX(products!$A:$G, MATCH(ORDERS!$D929, products!$A:$A, 0), MATCH(ORDERS!L$1, products!$A$1:$G$1, 0))</f>
        <v>27.945</v>
      </c>
      <c r="M929" s="8">
        <f t="shared" si="14"/>
        <v>111.78</v>
      </c>
      <c r="N929" t="str" cm="1">
        <f t="array" ref="N929">_xlfn.IFS(I929="Rob", "Robusta", I929="Exc", "Excelsa", I929="Ara", "Arabica", I929="Lib", "Liberica")</f>
        <v>Excelsa</v>
      </c>
      <c r="O929" t="str" cm="1">
        <f t="array" ref="O929">_xlfn.IFS(J929="M", "Medium", J929="L", "Light", J929="D", "Dark")</f>
        <v>Dark</v>
      </c>
    </row>
    <row r="930" spans="1:15" x14ac:dyDescent="0.3">
      <c r="A930" s="2" t="s">
        <v>5737</v>
      </c>
      <c r="B930" s="5">
        <v>44754</v>
      </c>
      <c r="C930" s="2" t="s">
        <v>5738</v>
      </c>
      <c r="D930" t="s">
        <v>6166</v>
      </c>
      <c r="E930" s="2">
        <v>2</v>
      </c>
      <c r="F930" s="2" t="str">
        <f>_xlfn.XLOOKUP(C930, customers!$A:$A, customers!$B:$B, 0)</f>
        <v>Mathilda Matiasek</v>
      </c>
      <c r="G930" s="2" t="str">
        <f>IF(_xlfn.XLOOKUP(C930, customers!$A:$A, customers!$C:$C, "")="", "", _xlfn.XLOOKUP(C930, customers!$A:$A, customers!$C:$C, ""))</f>
        <v>mmatiasekps@ucoz.ru</v>
      </c>
      <c r="H930" s="2" t="str">
        <f>_xlfn.XLOOKUP(C930, customers!$A:$A, customers!$G:$G, 0)</f>
        <v>United States</v>
      </c>
      <c r="I930" t="str">
        <f>INDEX(products!$A:$G, MATCH(ORDERS!$D930, products!$A:$A, 0), MATCH(ORDERS!I$1, products!$A$1:$G$1, 0))</f>
        <v>Exc</v>
      </c>
      <c r="J930" t="str">
        <f>INDEX(products!$A:$G, MATCH(ORDERS!$D930, products!$A:$A, 0), MATCH(ORDERS!J$1, products!$A$1:$G$1, 0))</f>
        <v>M</v>
      </c>
      <c r="K930" s="6">
        <f>INDEX(products!$A:$G, MATCH(ORDERS!$D930, products!$A:$A, 0), MATCH(ORDERS!K$1, products!$A$1:$G$1, 0))</f>
        <v>2.5</v>
      </c>
      <c r="L930" s="8">
        <f>INDEX(products!$A:$G, MATCH(ORDERS!$D930, products!$A:$A, 0), MATCH(ORDERS!L$1, products!$A$1:$G$1, 0))</f>
        <v>31.624999999999996</v>
      </c>
      <c r="M930" s="8">
        <f t="shared" si="14"/>
        <v>63.249999999999993</v>
      </c>
      <c r="N930" t="str" cm="1">
        <f t="array" ref="N930">_xlfn.IFS(I930="Rob", "Robusta", I930="Exc", "Excelsa", I930="Ara", "Arabica", I930="Lib", "Liberica")</f>
        <v>Excelsa</v>
      </c>
      <c r="O930" t="str" cm="1">
        <f t="array" ref="O930">_xlfn.IFS(J930="M", "Medium", J930="L", "Light", J930="D", "Dark")</f>
        <v>Medium</v>
      </c>
    </row>
    <row r="931" spans="1:15" x14ac:dyDescent="0.3">
      <c r="A931" s="2" t="s">
        <v>5742</v>
      </c>
      <c r="B931" s="5">
        <v>44165</v>
      </c>
      <c r="C931" s="2" t="s">
        <v>5743</v>
      </c>
      <c r="D931" t="s">
        <v>6184</v>
      </c>
      <c r="E931" s="2">
        <v>2</v>
      </c>
      <c r="F931" s="2" t="str">
        <f>_xlfn.XLOOKUP(C931, customers!$A:$A, customers!$B:$B, 0)</f>
        <v>Jarred Camillo</v>
      </c>
      <c r="G931" s="2" t="str">
        <f>IF(_xlfn.XLOOKUP(C931, customers!$A:$A, customers!$C:$C, "")="", "", _xlfn.XLOOKUP(C931, customers!$A:$A, customers!$C:$C, ""))</f>
        <v>jcamillopt@shinystat.com</v>
      </c>
      <c r="H931" s="2" t="str">
        <f>_xlfn.XLOOKUP(C931, customers!$A:$A, customers!$G:$G, 0)</f>
        <v>United States</v>
      </c>
      <c r="I931" t="str">
        <f>INDEX(products!$A:$G, MATCH(ORDERS!$D931, products!$A:$A, 0), MATCH(ORDERS!I$1, products!$A$1:$G$1, 0))</f>
        <v>Exc</v>
      </c>
      <c r="J931" t="str">
        <f>INDEX(products!$A:$G, MATCH(ORDERS!$D931, products!$A:$A, 0), MATCH(ORDERS!J$1, products!$A$1:$G$1, 0))</f>
        <v>L</v>
      </c>
      <c r="K931" s="6">
        <f>INDEX(products!$A:$G, MATCH(ORDERS!$D931, products!$A:$A, 0), MATCH(ORDERS!K$1, products!$A$1:$G$1, 0))</f>
        <v>0.2</v>
      </c>
      <c r="L931" s="8">
        <f>INDEX(products!$A:$G, MATCH(ORDERS!$D931, products!$A:$A, 0), MATCH(ORDERS!L$1, products!$A$1:$G$1, 0))</f>
        <v>4.4550000000000001</v>
      </c>
      <c r="M931" s="8">
        <f t="shared" si="14"/>
        <v>8.91</v>
      </c>
      <c r="N931" t="str" cm="1">
        <f t="array" ref="N931">_xlfn.IFS(I931="Rob", "Robusta", I931="Exc", "Excelsa", I931="Ara", "Arabica", I931="Lib", "Liberica")</f>
        <v>Excelsa</v>
      </c>
      <c r="O931" t="str" cm="1">
        <f t="array" ref="O931">_xlfn.IFS(J931="M", "Medium", J931="L", "Light", J931="D", "Dark")</f>
        <v>Light</v>
      </c>
    </row>
    <row r="932" spans="1:15" x14ac:dyDescent="0.3">
      <c r="A932" s="2" t="s">
        <v>5748</v>
      </c>
      <c r="B932" s="5">
        <v>43546</v>
      </c>
      <c r="C932" s="2" t="s">
        <v>5749</v>
      </c>
      <c r="D932" t="s">
        <v>6183</v>
      </c>
      <c r="E932" s="2">
        <v>1</v>
      </c>
      <c r="F932" s="2" t="str">
        <f>_xlfn.XLOOKUP(C932, customers!$A:$A, customers!$B:$B, 0)</f>
        <v>Kameko Philbrick</v>
      </c>
      <c r="G932" s="2" t="str">
        <f>IF(_xlfn.XLOOKUP(C932, customers!$A:$A, customers!$C:$C, "")="", "", _xlfn.XLOOKUP(C932, customers!$A:$A, customers!$C:$C, ""))</f>
        <v>kphilbrickpu@cdc.gov</v>
      </c>
      <c r="H932" s="2" t="str">
        <f>_xlfn.XLOOKUP(C932, customers!$A:$A, customers!$G:$G, 0)</f>
        <v>United States</v>
      </c>
      <c r="I932" t="str">
        <f>INDEX(products!$A:$G, MATCH(ORDERS!$D932, products!$A:$A, 0), MATCH(ORDERS!I$1, products!$A$1:$G$1, 0))</f>
        <v>Exc</v>
      </c>
      <c r="J932" t="str">
        <f>INDEX(products!$A:$G, MATCH(ORDERS!$D932, products!$A:$A, 0), MATCH(ORDERS!J$1, products!$A$1:$G$1, 0))</f>
        <v>D</v>
      </c>
      <c r="K932" s="6">
        <f>INDEX(products!$A:$G, MATCH(ORDERS!$D932, products!$A:$A, 0), MATCH(ORDERS!K$1, products!$A$1:$G$1, 0))</f>
        <v>1</v>
      </c>
      <c r="L932" s="8">
        <f>INDEX(products!$A:$G, MATCH(ORDERS!$D932, products!$A:$A, 0), MATCH(ORDERS!L$1, products!$A$1:$G$1, 0))</f>
        <v>12.15</v>
      </c>
      <c r="M932" s="8">
        <f t="shared" si="14"/>
        <v>12.15</v>
      </c>
      <c r="N932" t="str" cm="1">
        <f t="array" ref="N932">_xlfn.IFS(I932="Rob", "Robusta", I932="Exc", "Excelsa", I932="Ara", "Arabica", I932="Lib", "Liberica")</f>
        <v>Excelsa</v>
      </c>
      <c r="O932" t="str" cm="1">
        <f t="array" ref="O932">_xlfn.IFS(J932="M", "Medium", J932="L", "Light", J932="D", "Dark")</f>
        <v>Dark</v>
      </c>
    </row>
    <row r="933" spans="1:15" x14ac:dyDescent="0.3">
      <c r="A933" s="2" t="s">
        <v>5753</v>
      </c>
      <c r="B933" s="5">
        <v>44607</v>
      </c>
      <c r="C933" s="2" t="s">
        <v>5754</v>
      </c>
      <c r="D933" t="s">
        <v>6158</v>
      </c>
      <c r="E933" s="2">
        <v>4</v>
      </c>
      <c r="F933" s="2" t="str">
        <f>_xlfn.XLOOKUP(C933, customers!$A:$A, customers!$B:$B, 0)</f>
        <v>Mallory Shrimpling</v>
      </c>
      <c r="G933" s="2" t="str">
        <f>IF(_xlfn.XLOOKUP(C933, customers!$A:$A, customers!$C:$C, "")="", "", _xlfn.XLOOKUP(C933, customers!$A:$A, customers!$C:$C, ""))</f>
        <v/>
      </c>
      <c r="H933" s="2" t="str">
        <f>_xlfn.XLOOKUP(C933, customers!$A:$A, customers!$G:$G, 0)</f>
        <v>United States</v>
      </c>
      <c r="I933" t="str">
        <f>INDEX(products!$A:$G, MATCH(ORDERS!$D933, products!$A:$A, 0), MATCH(ORDERS!I$1, products!$A$1:$G$1, 0))</f>
        <v>Ara</v>
      </c>
      <c r="J933" t="str">
        <f>INDEX(products!$A:$G, MATCH(ORDERS!$D933, products!$A:$A, 0), MATCH(ORDERS!J$1, products!$A$1:$G$1, 0))</f>
        <v>D</v>
      </c>
      <c r="K933" s="6">
        <f>INDEX(products!$A:$G, MATCH(ORDERS!$D933, products!$A:$A, 0), MATCH(ORDERS!K$1, products!$A$1:$G$1, 0))</f>
        <v>0.5</v>
      </c>
      <c r="L933" s="8">
        <f>INDEX(products!$A:$G, MATCH(ORDERS!$D933, products!$A:$A, 0), MATCH(ORDERS!L$1, products!$A$1:$G$1, 0))</f>
        <v>5.97</v>
      </c>
      <c r="M933" s="8">
        <f t="shared" si="14"/>
        <v>23.88</v>
      </c>
      <c r="N933" t="str" cm="1">
        <f t="array" ref="N933">_xlfn.IFS(I933="Rob", "Robusta", I933="Exc", "Excelsa", I933="Ara", "Arabica", I933="Lib", "Liberica")</f>
        <v>Arabica</v>
      </c>
      <c r="O933" t="str" cm="1">
        <f t="array" ref="O933">_xlfn.IFS(J933="M", "Medium", J933="L", "Light", J933="D", "Dark")</f>
        <v>Dark</v>
      </c>
    </row>
    <row r="934" spans="1:15" x14ac:dyDescent="0.3">
      <c r="A934" s="2" t="s">
        <v>5757</v>
      </c>
      <c r="B934" s="5">
        <v>44117</v>
      </c>
      <c r="C934" s="2" t="s">
        <v>5758</v>
      </c>
      <c r="D934" t="s">
        <v>6141</v>
      </c>
      <c r="E934" s="2">
        <v>4</v>
      </c>
      <c r="F934" s="2" t="str">
        <f>_xlfn.XLOOKUP(C934, customers!$A:$A, customers!$B:$B, 0)</f>
        <v>Barnett Sillis</v>
      </c>
      <c r="G934" s="2" t="str">
        <f>IF(_xlfn.XLOOKUP(C934, customers!$A:$A, customers!$C:$C, "")="", "", _xlfn.XLOOKUP(C934, customers!$A:$A, customers!$C:$C, ""))</f>
        <v>bsillispw@istockphoto.com</v>
      </c>
      <c r="H934" s="2" t="str">
        <f>_xlfn.XLOOKUP(C934, customers!$A:$A, customers!$G:$G, 0)</f>
        <v>United States</v>
      </c>
      <c r="I934" t="str">
        <f>INDEX(products!$A:$G, MATCH(ORDERS!$D934, products!$A:$A, 0), MATCH(ORDERS!I$1, products!$A$1:$G$1, 0))</f>
        <v>Exc</v>
      </c>
      <c r="J934" t="str">
        <f>INDEX(products!$A:$G, MATCH(ORDERS!$D934, products!$A:$A, 0), MATCH(ORDERS!J$1, products!$A$1:$G$1, 0))</f>
        <v>M</v>
      </c>
      <c r="K934" s="6">
        <f>INDEX(products!$A:$G, MATCH(ORDERS!$D934, products!$A:$A, 0), MATCH(ORDERS!K$1, products!$A$1:$G$1, 0))</f>
        <v>1</v>
      </c>
      <c r="L934" s="8">
        <f>INDEX(products!$A:$G, MATCH(ORDERS!$D934, products!$A:$A, 0), MATCH(ORDERS!L$1, products!$A$1:$G$1, 0))</f>
        <v>13.75</v>
      </c>
      <c r="M934" s="8">
        <f t="shared" si="14"/>
        <v>55</v>
      </c>
      <c r="N934" t="str" cm="1">
        <f t="array" ref="N934">_xlfn.IFS(I934="Rob", "Robusta", I934="Exc", "Excelsa", I934="Ara", "Arabica", I934="Lib", "Liberica")</f>
        <v>Excelsa</v>
      </c>
      <c r="O934" t="str" cm="1">
        <f t="array" ref="O934">_xlfn.IFS(J934="M", "Medium", J934="L", "Light", J934="D", "Dark")</f>
        <v>Medium</v>
      </c>
    </row>
    <row r="935" spans="1:15" x14ac:dyDescent="0.3">
      <c r="A935" s="2" t="s">
        <v>5763</v>
      </c>
      <c r="B935" s="5">
        <v>44557</v>
      </c>
      <c r="C935" s="2" t="s">
        <v>5764</v>
      </c>
      <c r="D935" t="s">
        <v>6177</v>
      </c>
      <c r="E935" s="2">
        <v>3</v>
      </c>
      <c r="F935" s="2" t="str">
        <f>_xlfn.XLOOKUP(C935, customers!$A:$A, customers!$B:$B, 0)</f>
        <v>Brenn Dundredge</v>
      </c>
      <c r="G935" s="2" t="str">
        <f>IF(_xlfn.XLOOKUP(C935, customers!$A:$A, customers!$C:$C, "")="", "", _xlfn.XLOOKUP(C935, customers!$A:$A, customers!$C:$C, ""))</f>
        <v/>
      </c>
      <c r="H935" s="2" t="str">
        <f>_xlfn.XLOOKUP(C935, customers!$A:$A, customers!$G:$G, 0)</f>
        <v>United States</v>
      </c>
      <c r="I935" t="str">
        <f>INDEX(products!$A:$G, MATCH(ORDERS!$D935, products!$A:$A, 0), MATCH(ORDERS!I$1, products!$A$1:$G$1, 0))</f>
        <v>Rob</v>
      </c>
      <c r="J935" t="str">
        <f>INDEX(products!$A:$G, MATCH(ORDERS!$D935, products!$A:$A, 0), MATCH(ORDERS!J$1, products!$A$1:$G$1, 0))</f>
        <v>D</v>
      </c>
      <c r="K935" s="6">
        <f>INDEX(products!$A:$G, MATCH(ORDERS!$D935, products!$A:$A, 0), MATCH(ORDERS!K$1, products!$A$1:$G$1, 0))</f>
        <v>1</v>
      </c>
      <c r="L935" s="8">
        <f>INDEX(products!$A:$G, MATCH(ORDERS!$D935, products!$A:$A, 0), MATCH(ORDERS!L$1, products!$A$1:$G$1, 0))</f>
        <v>8.9499999999999993</v>
      </c>
      <c r="M935" s="8">
        <f t="shared" si="14"/>
        <v>26.849999999999998</v>
      </c>
      <c r="N935" t="str" cm="1">
        <f t="array" ref="N935">_xlfn.IFS(I935="Rob", "Robusta", I935="Exc", "Excelsa", I935="Ara", "Arabica", I935="Lib", "Liberica")</f>
        <v>Robusta</v>
      </c>
      <c r="O935" t="str" cm="1">
        <f t="array" ref="O935">_xlfn.IFS(J935="M", "Medium", J935="L", "Light", J935="D", "Dark")</f>
        <v>Dark</v>
      </c>
    </row>
    <row r="936" spans="1:15" x14ac:dyDescent="0.3">
      <c r="A936" s="2" t="s">
        <v>5768</v>
      </c>
      <c r="B936" s="5">
        <v>44409</v>
      </c>
      <c r="C936" s="2" t="s">
        <v>5769</v>
      </c>
      <c r="D936" t="s">
        <v>6151</v>
      </c>
      <c r="E936" s="2">
        <v>5</v>
      </c>
      <c r="F936" s="2" t="str">
        <f>_xlfn.XLOOKUP(C936, customers!$A:$A, customers!$B:$B, 0)</f>
        <v>Read Cutts</v>
      </c>
      <c r="G936" s="2" t="str">
        <f>IF(_xlfn.XLOOKUP(C936, customers!$A:$A, customers!$C:$C, "")="", "", _xlfn.XLOOKUP(C936, customers!$A:$A, customers!$C:$C, ""))</f>
        <v>rcuttspy@techcrunch.com</v>
      </c>
      <c r="H936" s="2" t="str">
        <f>_xlfn.XLOOKUP(C936, customers!$A:$A, customers!$G:$G, 0)</f>
        <v>United States</v>
      </c>
      <c r="I936" t="str">
        <f>INDEX(products!$A:$G, MATCH(ORDERS!$D936, products!$A:$A, 0), MATCH(ORDERS!I$1, products!$A$1:$G$1, 0))</f>
        <v>Rob</v>
      </c>
      <c r="J936" t="str">
        <f>INDEX(products!$A:$G, MATCH(ORDERS!$D936, products!$A:$A, 0), MATCH(ORDERS!J$1, products!$A$1:$G$1, 0))</f>
        <v>M</v>
      </c>
      <c r="K936" s="6">
        <f>INDEX(products!$A:$G, MATCH(ORDERS!$D936, products!$A:$A, 0), MATCH(ORDERS!K$1, products!$A$1:$G$1, 0))</f>
        <v>2.5</v>
      </c>
      <c r="L936" s="8">
        <f>INDEX(products!$A:$G, MATCH(ORDERS!$D936, products!$A:$A, 0), MATCH(ORDERS!L$1, products!$A$1:$G$1, 0))</f>
        <v>22.884999999999998</v>
      </c>
      <c r="M936" s="8">
        <f t="shared" si="14"/>
        <v>114.42499999999998</v>
      </c>
      <c r="N936" t="str" cm="1">
        <f t="array" ref="N936">_xlfn.IFS(I936="Rob", "Robusta", I936="Exc", "Excelsa", I936="Ara", "Arabica", I936="Lib", "Liberica")</f>
        <v>Robusta</v>
      </c>
      <c r="O936" t="str" cm="1">
        <f t="array" ref="O936">_xlfn.IFS(J936="M", "Medium", J936="L", "Light", J936="D", "Dark")</f>
        <v>Medium</v>
      </c>
    </row>
    <row r="937" spans="1:15" x14ac:dyDescent="0.3">
      <c r="A937" s="2" t="s">
        <v>5774</v>
      </c>
      <c r="B937" s="5">
        <v>44153</v>
      </c>
      <c r="C937" s="2" t="s">
        <v>5775</v>
      </c>
      <c r="D937" t="s">
        <v>6175</v>
      </c>
      <c r="E937" s="2">
        <v>6</v>
      </c>
      <c r="F937" s="2" t="str">
        <f>_xlfn.XLOOKUP(C937, customers!$A:$A, customers!$B:$B, 0)</f>
        <v>Michale Delves</v>
      </c>
      <c r="G937" s="2" t="str">
        <f>IF(_xlfn.XLOOKUP(C937, customers!$A:$A, customers!$C:$C, "")="", "", _xlfn.XLOOKUP(C937, customers!$A:$A, customers!$C:$C, ""))</f>
        <v>mdelvespz@nature.com</v>
      </c>
      <c r="H937" s="2" t="str">
        <f>_xlfn.XLOOKUP(C937, customers!$A:$A, customers!$G:$G, 0)</f>
        <v>United States</v>
      </c>
      <c r="I937" t="str">
        <f>INDEX(products!$A:$G, MATCH(ORDERS!$D937, products!$A:$A, 0), MATCH(ORDERS!I$1, products!$A$1:$G$1, 0))</f>
        <v>Ara</v>
      </c>
      <c r="J937" t="str">
        <f>INDEX(products!$A:$G, MATCH(ORDERS!$D937, products!$A:$A, 0), MATCH(ORDERS!J$1, products!$A$1:$G$1, 0))</f>
        <v>M</v>
      </c>
      <c r="K937" s="6">
        <f>INDEX(products!$A:$G, MATCH(ORDERS!$D937, products!$A:$A, 0), MATCH(ORDERS!K$1, products!$A$1:$G$1, 0))</f>
        <v>2.5</v>
      </c>
      <c r="L937" s="8">
        <f>INDEX(products!$A:$G, MATCH(ORDERS!$D937, products!$A:$A, 0), MATCH(ORDERS!L$1, products!$A$1:$G$1, 0))</f>
        <v>25.874999999999996</v>
      </c>
      <c r="M937" s="8">
        <f t="shared" si="14"/>
        <v>155.24999999999997</v>
      </c>
      <c r="N937" t="str" cm="1">
        <f t="array" ref="N937">_xlfn.IFS(I937="Rob", "Robusta", I937="Exc", "Excelsa", I937="Ara", "Arabica", I937="Lib", "Liberica")</f>
        <v>Arabica</v>
      </c>
      <c r="O937" t="str" cm="1">
        <f t="array" ref="O937">_xlfn.IFS(J937="M", "Medium", J937="L", "Light", J937="D", "Dark")</f>
        <v>Medium</v>
      </c>
    </row>
    <row r="938" spans="1:15" x14ac:dyDescent="0.3">
      <c r="A938" s="2" t="s">
        <v>5780</v>
      </c>
      <c r="B938" s="5">
        <v>44493</v>
      </c>
      <c r="C938" s="2" t="s">
        <v>5781</v>
      </c>
      <c r="D938" t="s">
        <v>6169</v>
      </c>
      <c r="E938" s="2">
        <v>3</v>
      </c>
      <c r="F938" s="2" t="str">
        <f>_xlfn.XLOOKUP(C938, customers!$A:$A, customers!$B:$B, 0)</f>
        <v>Devland Gritton</v>
      </c>
      <c r="G938" s="2" t="str">
        <f>IF(_xlfn.XLOOKUP(C938, customers!$A:$A, customers!$C:$C, "")="", "", _xlfn.XLOOKUP(C938, customers!$A:$A, customers!$C:$C, ""))</f>
        <v>dgrittonq0@nydailynews.com</v>
      </c>
      <c r="H938" s="2" t="str">
        <f>_xlfn.XLOOKUP(C938, customers!$A:$A, customers!$G:$G, 0)</f>
        <v>United States</v>
      </c>
      <c r="I938" t="str">
        <f>INDEX(products!$A:$G, MATCH(ORDERS!$D938, products!$A:$A, 0), MATCH(ORDERS!I$1, products!$A$1:$G$1, 0))</f>
        <v>Lib</v>
      </c>
      <c r="J938" t="str">
        <f>INDEX(products!$A:$G, MATCH(ORDERS!$D938, products!$A:$A, 0), MATCH(ORDERS!J$1, products!$A$1:$G$1, 0))</f>
        <v>D</v>
      </c>
      <c r="K938" s="6">
        <f>INDEX(products!$A:$G, MATCH(ORDERS!$D938, products!$A:$A, 0), MATCH(ORDERS!K$1, products!$A$1:$G$1, 0))</f>
        <v>0.5</v>
      </c>
      <c r="L938" s="8">
        <f>INDEX(products!$A:$G, MATCH(ORDERS!$D938, products!$A:$A, 0), MATCH(ORDERS!L$1, products!$A$1:$G$1, 0))</f>
        <v>7.77</v>
      </c>
      <c r="M938" s="8">
        <f t="shared" si="14"/>
        <v>23.31</v>
      </c>
      <c r="N938" t="str" cm="1">
        <f t="array" ref="N938">_xlfn.IFS(I938="Rob", "Robusta", I938="Exc", "Excelsa", I938="Ara", "Arabica", I938="Lib", "Liberica")</f>
        <v>Liberica</v>
      </c>
      <c r="O938" t="str" cm="1">
        <f t="array" ref="O938">_xlfn.IFS(J938="M", "Medium", J938="L", "Light", J938="D", "Dark")</f>
        <v>Dark</v>
      </c>
    </row>
    <row r="939" spans="1:15" x14ac:dyDescent="0.3">
      <c r="A939" s="2" t="s">
        <v>5780</v>
      </c>
      <c r="B939" s="5">
        <v>44493</v>
      </c>
      <c r="C939" s="2" t="s">
        <v>5781</v>
      </c>
      <c r="D939" t="s">
        <v>6151</v>
      </c>
      <c r="E939" s="2">
        <v>4</v>
      </c>
      <c r="F939" s="2" t="str">
        <f>_xlfn.XLOOKUP(C939, customers!$A:$A, customers!$B:$B, 0)</f>
        <v>Devland Gritton</v>
      </c>
      <c r="G939" s="2" t="str">
        <f>IF(_xlfn.XLOOKUP(C939, customers!$A:$A, customers!$C:$C, "")="", "", _xlfn.XLOOKUP(C939, customers!$A:$A, customers!$C:$C, ""))</f>
        <v>dgrittonq0@nydailynews.com</v>
      </c>
      <c r="H939" s="2" t="str">
        <f>_xlfn.XLOOKUP(C939, customers!$A:$A, customers!$G:$G, 0)</f>
        <v>United States</v>
      </c>
      <c r="I939" t="str">
        <f>INDEX(products!$A:$G, MATCH(ORDERS!$D939, products!$A:$A, 0), MATCH(ORDERS!I$1, products!$A$1:$G$1, 0))</f>
        <v>Rob</v>
      </c>
      <c r="J939" t="str">
        <f>INDEX(products!$A:$G, MATCH(ORDERS!$D939, products!$A:$A, 0), MATCH(ORDERS!J$1, products!$A$1:$G$1, 0))</f>
        <v>M</v>
      </c>
      <c r="K939" s="6">
        <f>INDEX(products!$A:$G, MATCH(ORDERS!$D939, products!$A:$A, 0), MATCH(ORDERS!K$1, products!$A$1:$G$1, 0))</f>
        <v>2.5</v>
      </c>
      <c r="L939" s="8">
        <f>INDEX(products!$A:$G, MATCH(ORDERS!$D939, products!$A:$A, 0), MATCH(ORDERS!L$1, products!$A$1:$G$1, 0))</f>
        <v>22.884999999999998</v>
      </c>
      <c r="M939" s="8">
        <f t="shared" si="14"/>
        <v>91.539999999999992</v>
      </c>
      <c r="N939" t="str" cm="1">
        <f t="array" ref="N939">_xlfn.IFS(I939="Rob", "Robusta", I939="Exc", "Excelsa", I939="Ara", "Arabica", I939="Lib", "Liberica")</f>
        <v>Robusta</v>
      </c>
      <c r="O939" t="str" cm="1">
        <f t="array" ref="O939">_xlfn.IFS(J939="M", "Medium", J939="L", "Light", J939="D", "Dark")</f>
        <v>Medium</v>
      </c>
    </row>
    <row r="940" spans="1:15" x14ac:dyDescent="0.3">
      <c r="A940" s="2" t="s">
        <v>5791</v>
      </c>
      <c r="B940" s="5">
        <v>43829</v>
      </c>
      <c r="C940" s="2" t="s">
        <v>5792</v>
      </c>
      <c r="D940" t="s">
        <v>6171</v>
      </c>
      <c r="E940" s="2">
        <v>5</v>
      </c>
      <c r="F940" s="2" t="str">
        <f>_xlfn.XLOOKUP(C940, customers!$A:$A, customers!$B:$B, 0)</f>
        <v>Dell Gut</v>
      </c>
      <c r="G940" s="2" t="str">
        <f>IF(_xlfn.XLOOKUP(C940, customers!$A:$A, customers!$C:$C, "")="", "", _xlfn.XLOOKUP(C940, customers!$A:$A, customers!$C:$C, ""))</f>
        <v>dgutq2@umich.edu</v>
      </c>
      <c r="H940" s="2" t="str">
        <f>_xlfn.XLOOKUP(C940, customers!$A:$A, customers!$G:$G, 0)</f>
        <v>United States</v>
      </c>
      <c r="I940" t="str">
        <f>INDEX(products!$A:$G, MATCH(ORDERS!$D940, products!$A:$A, 0), MATCH(ORDERS!I$1, products!$A$1:$G$1, 0))</f>
        <v>Exc</v>
      </c>
      <c r="J940" t="str">
        <f>INDEX(products!$A:$G, MATCH(ORDERS!$D940, products!$A:$A, 0), MATCH(ORDERS!J$1, products!$A$1:$G$1, 0))</f>
        <v>L</v>
      </c>
      <c r="K940" s="6">
        <f>INDEX(products!$A:$G, MATCH(ORDERS!$D940, products!$A:$A, 0), MATCH(ORDERS!K$1, products!$A$1:$G$1, 0))</f>
        <v>1</v>
      </c>
      <c r="L940" s="8">
        <f>INDEX(products!$A:$G, MATCH(ORDERS!$D940, products!$A:$A, 0), MATCH(ORDERS!L$1, products!$A$1:$G$1, 0))</f>
        <v>14.85</v>
      </c>
      <c r="M940" s="8">
        <f t="shared" si="14"/>
        <v>74.25</v>
      </c>
      <c r="N940" t="str" cm="1">
        <f t="array" ref="N940">_xlfn.IFS(I940="Rob", "Robusta", I940="Exc", "Excelsa", I940="Ara", "Arabica", I940="Lib", "Liberica")</f>
        <v>Excelsa</v>
      </c>
      <c r="O940" t="str" cm="1">
        <f t="array" ref="O940">_xlfn.IFS(J940="M", "Medium", J940="L", "Light", J940="D", "Dark")</f>
        <v>Light</v>
      </c>
    </row>
    <row r="941" spans="1:15" x14ac:dyDescent="0.3">
      <c r="A941" s="2" t="s">
        <v>5797</v>
      </c>
      <c r="B941" s="5">
        <v>44229</v>
      </c>
      <c r="C941" s="2" t="s">
        <v>5798</v>
      </c>
      <c r="D941" t="s">
        <v>6145</v>
      </c>
      <c r="E941" s="2">
        <v>6</v>
      </c>
      <c r="F941" s="2" t="str">
        <f>_xlfn.XLOOKUP(C941, customers!$A:$A, customers!$B:$B, 0)</f>
        <v>Willy Pummery</v>
      </c>
      <c r="G941" s="2" t="str">
        <f>IF(_xlfn.XLOOKUP(C941, customers!$A:$A, customers!$C:$C, "")="", "", _xlfn.XLOOKUP(C941, customers!$A:$A, customers!$C:$C, ""))</f>
        <v>wpummeryq3@topsy.com</v>
      </c>
      <c r="H941" s="2" t="str">
        <f>_xlfn.XLOOKUP(C941, customers!$A:$A, customers!$G:$G, 0)</f>
        <v>United States</v>
      </c>
      <c r="I941" t="str">
        <f>INDEX(products!$A:$G, MATCH(ORDERS!$D941, products!$A:$A, 0), MATCH(ORDERS!I$1, products!$A$1:$G$1, 0))</f>
        <v>Lib</v>
      </c>
      <c r="J941" t="str">
        <f>INDEX(products!$A:$G, MATCH(ORDERS!$D941, products!$A:$A, 0), MATCH(ORDERS!J$1, products!$A$1:$G$1, 0))</f>
        <v>L</v>
      </c>
      <c r="K941" s="6">
        <f>INDEX(products!$A:$G, MATCH(ORDERS!$D941, products!$A:$A, 0), MATCH(ORDERS!K$1, products!$A$1:$G$1, 0))</f>
        <v>0.2</v>
      </c>
      <c r="L941" s="8">
        <f>INDEX(products!$A:$G, MATCH(ORDERS!$D941, products!$A:$A, 0), MATCH(ORDERS!L$1, products!$A$1:$G$1, 0))</f>
        <v>4.7549999999999999</v>
      </c>
      <c r="M941" s="8">
        <f t="shared" si="14"/>
        <v>28.53</v>
      </c>
      <c r="N941" t="str" cm="1">
        <f t="array" ref="N941">_xlfn.IFS(I941="Rob", "Robusta", I941="Exc", "Excelsa", I941="Ara", "Arabica", I941="Lib", "Liberica")</f>
        <v>Liberica</v>
      </c>
      <c r="O941" t="str" cm="1">
        <f t="array" ref="O941">_xlfn.IFS(J941="M", "Medium", J941="L", "Light", J941="D", "Dark")</f>
        <v>Light</v>
      </c>
    </row>
    <row r="942" spans="1:15" x14ac:dyDescent="0.3">
      <c r="A942" s="2" t="s">
        <v>5803</v>
      </c>
      <c r="B942" s="5">
        <v>44332</v>
      </c>
      <c r="C942" s="2" t="s">
        <v>5804</v>
      </c>
      <c r="D942" t="s">
        <v>6173</v>
      </c>
      <c r="E942" s="2">
        <v>2</v>
      </c>
      <c r="F942" s="2" t="str">
        <f>_xlfn.XLOOKUP(C942, customers!$A:$A, customers!$B:$B, 0)</f>
        <v>Geoffrey Siuda</v>
      </c>
      <c r="G942" s="2" t="str">
        <f>IF(_xlfn.XLOOKUP(C942, customers!$A:$A, customers!$C:$C, "")="", "", _xlfn.XLOOKUP(C942, customers!$A:$A, customers!$C:$C, ""))</f>
        <v>gsiudaq4@nytimes.com</v>
      </c>
      <c r="H942" s="2" t="str">
        <f>_xlfn.XLOOKUP(C942, customers!$A:$A, customers!$G:$G, 0)</f>
        <v>United States</v>
      </c>
      <c r="I942" t="str">
        <f>INDEX(products!$A:$G, MATCH(ORDERS!$D942, products!$A:$A, 0), MATCH(ORDERS!I$1, products!$A$1:$G$1, 0))</f>
        <v>Rob</v>
      </c>
      <c r="J942" t="str">
        <f>INDEX(products!$A:$G, MATCH(ORDERS!$D942, products!$A:$A, 0), MATCH(ORDERS!J$1, products!$A$1:$G$1, 0))</f>
        <v>L</v>
      </c>
      <c r="K942" s="6">
        <f>INDEX(products!$A:$G, MATCH(ORDERS!$D942, products!$A:$A, 0), MATCH(ORDERS!K$1, products!$A$1:$G$1, 0))</f>
        <v>0.5</v>
      </c>
      <c r="L942" s="8">
        <f>INDEX(products!$A:$G, MATCH(ORDERS!$D942, products!$A:$A, 0), MATCH(ORDERS!L$1, products!$A$1:$G$1, 0))</f>
        <v>7.169999999999999</v>
      </c>
      <c r="M942" s="8">
        <f t="shared" si="14"/>
        <v>14.339999999999998</v>
      </c>
      <c r="N942" t="str" cm="1">
        <f t="array" ref="N942">_xlfn.IFS(I942="Rob", "Robusta", I942="Exc", "Excelsa", I942="Ara", "Arabica", I942="Lib", "Liberica")</f>
        <v>Robusta</v>
      </c>
      <c r="O942" t="str" cm="1">
        <f t="array" ref="O942">_xlfn.IFS(J942="M", "Medium", J942="L", "Light", J942="D", "Dark")</f>
        <v>Light</v>
      </c>
    </row>
    <row r="943" spans="1:15" x14ac:dyDescent="0.3">
      <c r="A943" s="2" t="s">
        <v>5809</v>
      </c>
      <c r="B943" s="5">
        <v>44674</v>
      </c>
      <c r="C943" s="2" t="s">
        <v>5810</v>
      </c>
      <c r="D943" t="s">
        <v>6180</v>
      </c>
      <c r="E943" s="2">
        <v>2</v>
      </c>
      <c r="F943" s="2" t="str">
        <f>_xlfn.XLOOKUP(C943, customers!$A:$A, customers!$B:$B, 0)</f>
        <v>Henderson Crowne</v>
      </c>
      <c r="G943" s="2" t="str">
        <f>IF(_xlfn.XLOOKUP(C943, customers!$A:$A, customers!$C:$C, "")="", "", _xlfn.XLOOKUP(C943, customers!$A:$A, customers!$C:$C, ""))</f>
        <v>hcrowneq5@wufoo.com</v>
      </c>
      <c r="H943" s="2" t="str">
        <f>_xlfn.XLOOKUP(C943, customers!$A:$A, customers!$G:$G, 0)</f>
        <v>Ireland</v>
      </c>
      <c r="I943" t="str">
        <f>INDEX(products!$A:$G, MATCH(ORDERS!$D943, products!$A:$A, 0), MATCH(ORDERS!I$1, products!$A$1:$G$1, 0))</f>
        <v>Ara</v>
      </c>
      <c r="J943" t="str">
        <f>INDEX(products!$A:$G, MATCH(ORDERS!$D943, products!$A:$A, 0), MATCH(ORDERS!J$1, products!$A$1:$G$1, 0))</f>
        <v>L</v>
      </c>
      <c r="K943" s="6">
        <f>INDEX(products!$A:$G, MATCH(ORDERS!$D943, products!$A:$A, 0), MATCH(ORDERS!K$1, products!$A$1:$G$1, 0))</f>
        <v>0.5</v>
      </c>
      <c r="L943" s="8">
        <f>INDEX(products!$A:$G, MATCH(ORDERS!$D943, products!$A:$A, 0), MATCH(ORDERS!L$1, products!$A$1:$G$1, 0))</f>
        <v>7.77</v>
      </c>
      <c r="M943" s="8">
        <f t="shared" si="14"/>
        <v>15.54</v>
      </c>
      <c r="N943" t="str" cm="1">
        <f t="array" ref="N943">_xlfn.IFS(I943="Rob", "Robusta", I943="Exc", "Excelsa", I943="Ara", "Arabica", I943="Lib", "Liberica")</f>
        <v>Arabica</v>
      </c>
      <c r="O943" t="str" cm="1">
        <f t="array" ref="O943">_xlfn.IFS(J943="M", "Medium", J943="L", "Light", J943="D", "Dark")</f>
        <v>Light</v>
      </c>
    </row>
    <row r="944" spans="1:15" x14ac:dyDescent="0.3">
      <c r="A944" s="2" t="s">
        <v>5816</v>
      </c>
      <c r="B944" s="5">
        <v>44464</v>
      </c>
      <c r="C944" s="2" t="s">
        <v>5817</v>
      </c>
      <c r="D944" t="s">
        <v>6179</v>
      </c>
      <c r="E944" s="2">
        <v>3</v>
      </c>
      <c r="F944" s="2" t="str">
        <f>_xlfn.XLOOKUP(C944, customers!$A:$A, customers!$B:$B, 0)</f>
        <v>Vernor Pawsey</v>
      </c>
      <c r="G944" s="2" t="str">
        <f>IF(_xlfn.XLOOKUP(C944, customers!$A:$A, customers!$C:$C, "")="", "", _xlfn.XLOOKUP(C944, customers!$A:$A, customers!$C:$C, ""))</f>
        <v>vpawseyq6@tiny.cc</v>
      </c>
      <c r="H944" s="2" t="str">
        <f>_xlfn.XLOOKUP(C944, customers!$A:$A, customers!$G:$G, 0)</f>
        <v>United States</v>
      </c>
      <c r="I944" t="str">
        <f>INDEX(products!$A:$G, MATCH(ORDERS!$D944, products!$A:$A, 0), MATCH(ORDERS!I$1, products!$A$1:$G$1, 0))</f>
        <v>Rob</v>
      </c>
      <c r="J944" t="str">
        <f>INDEX(products!$A:$G, MATCH(ORDERS!$D944, products!$A:$A, 0), MATCH(ORDERS!J$1, products!$A$1:$G$1, 0))</f>
        <v>L</v>
      </c>
      <c r="K944" s="6">
        <f>INDEX(products!$A:$G, MATCH(ORDERS!$D944, products!$A:$A, 0), MATCH(ORDERS!K$1, products!$A$1:$G$1, 0))</f>
        <v>1</v>
      </c>
      <c r="L944" s="8">
        <f>INDEX(products!$A:$G, MATCH(ORDERS!$D944, products!$A:$A, 0), MATCH(ORDERS!L$1, products!$A$1:$G$1, 0))</f>
        <v>11.95</v>
      </c>
      <c r="M944" s="8">
        <f t="shared" si="14"/>
        <v>35.849999999999994</v>
      </c>
      <c r="N944" t="str" cm="1">
        <f t="array" ref="N944">_xlfn.IFS(I944="Rob", "Robusta", I944="Exc", "Excelsa", I944="Ara", "Arabica", I944="Lib", "Liberica")</f>
        <v>Robusta</v>
      </c>
      <c r="O944" t="str" cm="1">
        <f t="array" ref="O944">_xlfn.IFS(J944="M", "Medium", J944="L", "Light", J944="D", "Dark")</f>
        <v>Light</v>
      </c>
    </row>
    <row r="945" spans="1:15" x14ac:dyDescent="0.3">
      <c r="A945" s="2" t="s">
        <v>5822</v>
      </c>
      <c r="B945" s="5">
        <v>44719</v>
      </c>
      <c r="C945" s="2" t="s">
        <v>5823</v>
      </c>
      <c r="D945" t="s">
        <v>6180</v>
      </c>
      <c r="E945" s="2">
        <v>6</v>
      </c>
      <c r="F945" s="2" t="str">
        <f>_xlfn.XLOOKUP(C945, customers!$A:$A, customers!$B:$B, 0)</f>
        <v>Augustin Waterhouse</v>
      </c>
      <c r="G945" s="2" t="str">
        <f>IF(_xlfn.XLOOKUP(C945, customers!$A:$A, customers!$C:$C, "")="", "", _xlfn.XLOOKUP(C945, customers!$A:$A, customers!$C:$C, ""))</f>
        <v>awaterhouseq7@istockphoto.com</v>
      </c>
      <c r="H945" s="2" t="str">
        <f>_xlfn.XLOOKUP(C945, customers!$A:$A, customers!$G:$G, 0)</f>
        <v>United States</v>
      </c>
      <c r="I945" t="str">
        <f>INDEX(products!$A:$G, MATCH(ORDERS!$D945, products!$A:$A, 0), MATCH(ORDERS!I$1, products!$A$1:$G$1, 0))</f>
        <v>Ara</v>
      </c>
      <c r="J945" t="str">
        <f>INDEX(products!$A:$G, MATCH(ORDERS!$D945, products!$A:$A, 0), MATCH(ORDERS!J$1, products!$A$1:$G$1, 0))</f>
        <v>L</v>
      </c>
      <c r="K945" s="6">
        <f>INDEX(products!$A:$G, MATCH(ORDERS!$D945, products!$A:$A, 0), MATCH(ORDERS!K$1, products!$A$1:$G$1, 0))</f>
        <v>0.5</v>
      </c>
      <c r="L945" s="8">
        <f>INDEX(products!$A:$G, MATCH(ORDERS!$D945, products!$A:$A, 0), MATCH(ORDERS!L$1, products!$A$1:$G$1, 0))</f>
        <v>7.77</v>
      </c>
      <c r="M945" s="8">
        <f t="shared" si="14"/>
        <v>46.62</v>
      </c>
      <c r="N945" t="str" cm="1">
        <f t="array" ref="N945">_xlfn.IFS(I945="Rob", "Robusta", I945="Exc", "Excelsa", I945="Ara", "Arabica", I945="Lib", "Liberica")</f>
        <v>Arabica</v>
      </c>
      <c r="O945" t="str" cm="1">
        <f t="array" ref="O945">_xlfn.IFS(J945="M", "Medium", J945="L", "Light", J945="D", "Dark")</f>
        <v>Light</v>
      </c>
    </row>
    <row r="946" spans="1:15" x14ac:dyDescent="0.3">
      <c r="A946" s="2" t="s">
        <v>5828</v>
      </c>
      <c r="B946" s="5">
        <v>44054</v>
      </c>
      <c r="C946" s="2" t="s">
        <v>5829</v>
      </c>
      <c r="D946" t="s">
        <v>6173</v>
      </c>
      <c r="E946" s="2">
        <v>5</v>
      </c>
      <c r="F946" s="2" t="str">
        <f>_xlfn.XLOOKUP(C946, customers!$A:$A, customers!$B:$B, 0)</f>
        <v>Fanchon Haughian</v>
      </c>
      <c r="G946" s="2" t="str">
        <f>IF(_xlfn.XLOOKUP(C946, customers!$A:$A, customers!$C:$C, "")="", "", _xlfn.XLOOKUP(C946, customers!$A:$A, customers!$C:$C, ""))</f>
        <v>fhaughianq8@1688.com</v>
      </c>
      <c r="H946" s="2" t="str">
        <f>_xlfn.XLOOKUP(C946, customers!$A:$A, customers!$G:$G, 0)</f>
        <v>United States</v>
      </c>
      <c r="I946" t="str">
        <f>INDEX(products!$A:$G, MATCH(ORDERS!$D946, products!$A:$A, 0), MATCH(ORDERS!I$1, products!$A$1:$G$1, 0))</f>
        <v>Rob</v>
      </c>
      <c r="J946" t="str">
        <f>INDEX(products!$A:$G, MATCH(ORDERS!$D946, products!$A:$A, 0), MATCH(ORDERS!J$1, products!$A$1:$G$1, 0))</f>
        <v>L</v>
      </c>
      <c r="K946" s="6">
        <f>INDEX(products!$A:$G, MATCH(ORDERS!$D946, products!$A:$A, 0), MATCH(ORDERS!K$1, products!$A$1:$G$1, 0))</f>
        <v>0.5</v>
      </c>
      <c r="L946" s="8">
        <f>INDEX(products!$A:$G, MATCH(ORDERS!$D946, products!$A:$A, 0), MATCH(ORDERS!L$1, products!$A$1:$G$1, 0))</f>
        <v>7.169999999999999</v>
      </c>
      <c r="M946" s="8">
        <f t="shared" si="14"/>
        <v>35.849999999999994</v>
      </c>
      <c r="N946" t="str" cm="1">
        <f t="array" ref="N946">_xlfn.IFS(I946="Rob", "Robusta", I946="Exc", "Excelsa", I946="Ara", "Arabica", I946="Lib", "Liberica")</f>
        <v>Robusta</v>
      </c>
      <c r="O946" t="str" cm="1">
        <f t="array" ref="O946">_xlfn.IFS(J946="M", "Medium", J946="L", "Light", J946="D", "Dark")</f>
        <v>Light</v>
      </c>
    </row>
    <row r="947" spans="1:15" x14ac:dyDescent="0.3">
      <c r="A947" s="2" t="s">
        <v>5834</v>
      </c>
      <c r="B947" s="5">
        <v>43524</v>
      </c>
      <c r="C947" s="2" t="s">
        <v>5835</v>
      </c>
      <c r="D947" t="s">
        <v>6165</v>
      </c>
      <c r="E947" s="2">
        <v>4</v>
      </c>
      <c r="F947" s="2" t="str">
        <f>_xlfn.XLOOKUP(C947, customers!$A:$A, customers!$B:$B, 0)</f>
        <v>Jaimie Hatz</v>
      </c>
      <c r="G947" s="2" t="str">
        <f>IF(_xlfn.XLOOKUP(C947, customers!$A:$A, customers!$C:$C, "")="", "", _xlfn.XLOOKUP(C947, customers!$A:$A, customers!$C:$C, ""))</f>
        <v/>
      </c>
      <c r="H947" s="2" t="str">
        <f>_xlfn.XLOOKUP(C947, customers!$A:$A, customers!$G:$G, 0)</f>
        <v>United States</v>
      </c>
      <c r="I947" t="str">
        <f>INDEX(products!$A:$G, MATCH(ORDERS!$D947, products!$A:$A, 0), MATCH(ORDERS!I$1, products!$A$1:$G$1, 0))</f>
        <v>Lib</v>
      </c>
      <c r="J947" t="str">
        <f>INDEX(products!$A:$G, MATCH(ORDERS!$D947, products!$A:$A, 0), MATCH(ORDERS!J$1, products!$A$1:$G$1, 0))</f>
        <v>D</v>
      </c>
      <c r="K947" s="6">
        <f>INDEX(products!$A:$G, MATCH(ORDERS!$D947, products!$A:$A, 0), MATCH(ORDERS!K$1, products!$A$1:$G$1, 0))</f>
        <v>2.5</v>
      </c>
      <c r="L947" s="8">
        <f>INDEX(products!$A:$G, MATCH(ORDERS!$D947, products!$A:$A, 0), MATCH(ORDERS!L$1, products!$A$1:$G$1, 0))</f>
        <v>29.784999999999997</v>
      </c>
      <c r="M947" s="8">
        <f t="shared" si="14"/>
        <v>119.13999999999999</v>
      </c>
      <c r="N947" t="str" cm="1">
        <f t="array" ref="N947">_xlfn.IFS(I947="Rob", "Robusta", I947="Exc", "Excelsa", I947="Ara", "Arabica", I947="Lib", "Liberica")</f>
        <v>Liberica</v>
      </c>
      <c r="O947" t="str" cm="1">
        <f t="array" ref="O947">_xlfn.IFS(J947="M", "Medium", J947="L", "Light", J947="D", "Dark")</f>
        <v>Dark</v>
      </c>
    </row>
    <row r="948" spans="1:15" x14ac:dyDescent="0.3">
      <c r="A948" s="2" t="s">
        <v>5839</v>
      </c>
      <c r="B948" s="5">
        <v>43719</v>
      </c>
      <c r="C948" s="2" t="s">
        <v>5840</v>
      </c>
      <c r="D948" t="s">
        <v>6169</v>
      </c>
      <c r="E948" s="2">
        <v>3</v>
      </c>
      <c r="F948" s="2" t="str">
        <f>_xlfn.XLOOKUP(C948, customers!$A:$A, customers!$B:$B, 0)</f>
        <v>Edeline Edney</v>
      </c>
      <c r="G948" s="2" t="str">
        <f>IF(_xlfn.XLOOKUP(C948, customers!$A:$A, customers!$C:$C, "")="", "", _xlfn.XLOOKUP(C948, customers!$A:$A, customers!$C:$C, ""))</f>
        <v/>
      </c>
      <c r="H948" s="2" t="str">
        <f>_xlfn.XLOOKUP(C948, customers!$A:$A, customers!$G:$G, 0)</f>
        <v>United States</v>
      </c>
      <c r="I948" t="str">
        <f>INDEX(products!$A:$G, MATCH(ORDERS!$D948, products!$A:$A, 0), MATCH(ORDERS!I$1, products!$A$1:$G$1, 0))</f>
        <v>Lib</v>
      </c>
      <c r="J948" t="str">
        <f>INDEX(products!$A:$G, MATCH(ORDERS!$D948, products!$A:$A, 0), MATCH(ORDERS!J$1, products!$A$1:$G$1, 0))</f>
        <v>D</v>
      </c>
      <c r="K948" s="6">
        <f>INDEX(products!$A:$G, MATCH(ORDERS!$D948, products!$A:$A, 0), MATCH(ORDERS!K$1, products!$A$1:$G$1, 0))</f>
        <v>0.5</v>
      </c>
      <c r="L948" s="8">
        <f>INDEX(products!$A:$G, MATCH(ORDERS!$D948, products!$A:$A, 0), MATCH(ORDERS!L$1, products!$A$1:$G$1, 0))</f>
        <v>7.77</v>
      </c>
      <c r="M948" s="8">
        <f t="shared" si="14"/>
        <v>23.31</v>
      </c>
      <c r="N948" t="str" cm="1">
        <f t="array" ref="N948">_xlfn.IFS(I948="Rob", "Robusta", I948="Exc", "Excelsa", I948="Ara", "Arabica", I948="Lib", "Liberica")</f>
        <v>Liberica</v>
      </c>
      <c r="O948" t="str" cm="1">
        <f t="array" ref="O948">_xlfn.IFS(J948="M", "Medium", J948="L", "Light", J948="D", "Dark")</f>
        <v>Dark</v>
      </c>
    </row>
    <row r="949" spans="1:15" x14ac:dyDescent="0.3">
      <c r="A949" s="2" t="s">
        <v>5844</v>
      </c>
      <c r="B949" s="5">
        <v>44294</v>
      </c>
      <c r="C949" s="2" t="s">
        <v>5845</v>
      </c>
      <c r="D949" t="s">
        <v>6155</v>
      </c>
      <c r="E949" s="2">
        <v>1</v>
      </c>
      <c r="F949" s="2" t="str">
        <f>_xlfn.XLOOKUP(C949, customers!$A:$A, customers!$B:$B, 0)</f>
        <v>Rickie Faltin</v>
      </c>
      <c r="G949" s="2" t="str">
        <f>IF(_xlfn.XLOOKUP(C949, customers!$A:$A, customers!$C:$C, "")="", "", _xlfn.XLOOKUP(C949, customers!$A:$A, customers!$C:$C, ""))</f>
        <v>rfaltinqb@topsy.com</v>
      </c>
      <c r="H949" s="2" t="str">
        <f>_xlfn.XLOOKUP(C949, customers!$A:$A, customers!$G:$G, 0)</f>
        <v>Ireland</v>
      </c>
      <c r="I949" t="str">
        <f>INDEX(products!$A:$G, MATCH(ORDERS!$D949, products!$A:$A, 0), MATCH(ORDERS!I$1, products!$A$1:$G$1, 0))</f>
        <v>Ara</v>
      </c>
      <c r="J949" t="str">
        <f>INDEX(products!$A:$G, MATCH(ORDERS!$D949, products!$A:$A, 0), MATCH(ORDERS!J$1, products!$A$1:$G$1, 0))</f>
        <v>M</v>
      </c>
      <c r="K949" s="6">
        <f>INDEX(products!$A:$G, MATCH(ORDERS!$D949, products!$A:$A, 0), MATCH(ORDERS!K$1, products!$A$1:$G$1, 0))</f>
        <v>1</v>
      </c>
      <c r="L949" s="8">
        <f>INDEX(products!$A:$G, MATCH(ORDERS!$D949, products!$A:$A, 0), MATCH(ORDERS!L$1, products!$A$1:$G$1, 0))</f>
        <v>11.25</v>
      </c>
      <c r="M949" s="8">
        <f t="shared" si="14"/>
        <v>11.25</v>
      </c>
      <c r="N949" t="str" cm="1">
        <f t="array" ref="N949">_xlfn.IFS(I949="Rob", "Robusta", I949="Exc", "Excelsa", I949="Ara", "Arabica", I949="Lib", "Liberica")</f>
        <v>Arabica</v>
      </c>
      <c r="O949" t="str" cm="1">
        <f t="array" ref="O949">_xlfn.IFS(J949="M", "Medium", J949="L", "Light", J949="D", "Dark")</f>
        <v>Medium</v>
      </c>
    </row>
    <row r="950" spans="1:15" x14ac:dyDescent="0.3">
      <c r="A950" s="2" t="s">
        <v>5849</v>
      </c>
      <c r="B950" s="5">
        <v>44445</v>
      </c>
      <c r="C950" s="2" t="s">
        <v>5850</v>
      </c>
      <c r="D950" t="s">
        <v>6185</v>
      </c>
      <c r="E950" s="2">
        <v>3</v>
      </c>
      <c r="F950" s="2" t="str">
        <f>_xlfn.XLOOKUP(C950, customers!$A:$A, customers!$B:$B, 0)</f>
        <v>Gnni Cheeke</v>
      </c>
      <c r="G950" s="2" t="str">
        <f>IF(_xlfn.XLOOKUP(C950, customers!$A:$A, customers!$C:$C, "")="", "", _xlfn.XLOOKUP(C950, customers!$A:$A, customers!$C:$C, ""))</f>
        <v>gcheekeqc@sitemeter.com</v>
      </c>
      <c r="H950" s="2" t="str">
        <f>_xlfn.XLOOKUP(C950, customers!$A:$A, customers!$G:$G, 0)</f>
        <v>United Kingdom</v>
      </c>
      <c r="I950" t="str">
        <f>INDEX(products!$A:$G, MATCH(ORDERS!$D950, products!$A:$A, 0), MATCH(ORDERS!I$1, products!$A$1:$G$1, 0))</f>
        <v>Exc</v>
      </c>
      <c r="J950" t="str">
        <f>INDEX(products!$A:$G, MATCH(ORDERS!$D950, products!$A:$A, 0), MATCH(ORDERS!J$1, products!$A$1:$G$1, 0))</f>
        <v>D</v>
      </c>
      <c r="K950" s="6">
        <f>INDEX(products!$A:$G, MATCH(ORDERS!$D950, products!$A:$A, 0), MATCH(ORDERS!K$1, products!$A$1:$G$1, 0))</f>
        <v>2.5</v>
      </c>
      <c r="L950" s="8">
        <f>INDEX(products!$A:$G, MATCH(ORDERS!$D950, products!$A:$A, 0), MATCH(ORDERS!L$1, products!$A$1:$G$1, 0))</f>
        <v>27.945</v>
      </c>
      <c r="M950" s="8">
        <f t="shared" si="14"/>
        <v>83.835000000000008</v>
      </c>
      <c r="N950" t="str" cm="1">
        <f t="array" ref="N950">_xlfn.IFS(I950="Rob", "Robusta", I950="Exc", "Excelsa", I950="Ara", "Arabica", I950="Lib", "Liberica")</f>
        <v>Excelsa</v>
      </c>
      <c r="O950" t="str" cm="1">
        <f t="array" ref="O950">_xlfn.IFS(J950="M", "Medium", J950="L", "Light", J950="D", "Dark")</f>
        <v>Dark</v>
      </c>
    </row>
    <row r="951" spans="1:15" x14ac:dyDescent="0.3">
      <c r="A951" s="2" t="s">
        <v>5855</v>
      </c>
      <c r="B951" s="5">
        <v>44449</v>
      </c>
      <c r="C951" s="2" t="s">
        <v>5856</v>
      </c>
      <c r="D951" t="s">
        <v>6142</v>
      </c>
      <c r="E951" s="2">
        <v>4</v>
      </c>
      <c r="F951" s="2" t="str">
        <f>_xlfn.XLOOKUP(C951, customers!$A:$A, customers!$B:$B, 0)</f>
        <v>Gwenni Ratt</v>
      </c>
      <c r="G951" s="2" t="str">
        <f>IF(_xlfn.XLOOKUP(C951, customers!$A:$A, customers!$C:$C, "")="", "", _xlfn.XLOOKUP(C951, customers!$A:$A, customers!$C:$C, ""))</f>
        <v>grattqd@phpbb.com</v>
      </c>
      <c r="H951" s="2" t="str">
        <f>_xlfn.XLOOKUP(C951, customers!$A:$A, customers!$G:$G, 0)</f>
        <v>Ireland</v>
      </c>
      <c r="I951" t="str">
        <f>INDEX(products!$A:$G, MATCH(ORDERS!$D951, products!$A:$A, 0), MATCH(ORDERS!I$1, products!$A$1:$G$1, 0))</f>
        <v>Rob</v>
      </c>
      <c r="J951" t="str">
        <f>INDEX(products!$A:$G, MATCH(ORDERS!$D951, products!$A:$A, 0), MATCH(ORDERS!J$1, products!$A$1:$G$1, 0))</f>
        <v>L</v>
      </c>
      <c r="K951" s="6">
        <f>INDEX(products!$A:$G, MATCH(ORDERS!$D951, products!$A:$A, 0), MATCH(ORDERS!K$1, products!$A$1:$G$1, 0))</f>
        <v>2.5</v>
      </c>
      <c r="L951" s="8">
        <f>INDEX(products!$A:$G, MATCH(ORDERS!$D951, products!$A:$A, 0), MATCH(ORDERS!L$1, products!$A$1:$G$1, 0))</f>
        <v>27.484999999999996</v>
      </c>
      <c r="M951" s="8">
        <f t="shared" si="14"/>
        <v>109.93999999999998</v>
      </c>
      <c r="N951" t="str" cm="1">
        <f t="array" ref="N951">_xlfn.IFS(I951="Rob", "Robusta", I951="Exc", "Excelsa", I951="Ara", "Arabica", I951="Lib", "Liberica")</f>
        <v>Robusta</v>
      </c>
      <c r="O951" t="str" cm="1">
        <f t="array" ref="O951">_xlfn.IFS(J951="M", "Medium", J951="L", "Light", J951="D", "Dark")</f>
        <v>Light</v>
      </c>
    </row>
    <row r="952" spans="1:15" x14ac:dyDescent="0.3">
      <c r="A952" s="2" t="s">
        <v>5861</v>
      </c>
      <c r="B952" s="5">
        <v>44703</v>
      </c>
      <c r="C952" s="2" t="s">
        <v>5862</v>
      </c>
      <c r="D952" t="s">
        <v>6178</v>
      </c>
      <c r="E952" s="2">
        <v>4</v>
      </c>
      <c r="F952" s="2" t="str">
        <f>_xlfn.XLOOKUP(C952, customers!$A:$A, customers!$B:$B, 0)</f>
        <v>Johnath Fairebrother</v>
      </c>
      <c r="G952" s="2" t="str">
        <f>IF(_xlfn.XLOOKUP(C952, customers!$A:$A, customers!$C:$C, "")="", "", _xlfn.XLOOKUP(C952, customers!$A:$A, customers!$C:$C, ""))</f>
        <v/>
      </c>
      <c r="H952" s="2" t="str">
        <f>_xlfn.XLOOKUP(C952, customers!$A:$A, customers!$G:$G, 0)</f>
        <v>United States</v>
      </c>
      <c r="I952" t="str">
        <f>INDEX(products!$A:$G, MATCH(ORDERS!$D952, products!$A:$A, 0), MATCH(ORDERS!I$1, products!$A$1:$G$1, 0))</f>
        <v>Rob</v>
      </c>
      <c r="J952" t="str">
        <f>INDEX(products!$A:$G, MATCH(ORDERS!$D952, products!$A:$A, 0), MATCH(ORDERS!J$1, products!$A$1:$G$1, 0))</f>
        <v>L</v>
      </c>
      <c r="K952" s="6">
        <f>INDEX(products!$A:$G, MATCH(ORDERS!$D952, products!$A:$A, 0), MATCH(ORDERS!K$1, products!$A$1:$G$1, 0))</f>
        <v>0.2</v>
      </c>
      <c r="L952" s="8">
        <f>INDEX(products!$A:$G, MATCH(ORDERS!$D952, products!$A:$A, 0), MATCH(ORDERS!L$1, products!$A$1:$G$1, 0))</f>
        <v>3.5849999999999995</v>
      </c>
      <c r="M952" s="8">
        <f t="shared" si="14"/>
        <v>14.339999999999998</v>
      </c>
      <c r="N952" t="str" cm="1">
        <f t="array" ref="N952">_xlfn.IFS(I952="Rob", "Robusta", I952="Exc", "Excelsa", I952="Ara", "Arabica", I952="Lib", "Liberica")</f>
        <v>Robusta</v>
      </c>
      <c r="O952" t="str" cm="1">
        <f t="array" ref="O952">_xlfn.IFS(J952="M", "Medium", J952="L", "Light", J952="D", "Dark")</f>
        <v>Light</v>
      </c>
    </row>
    <row r="953" spans="1:15" x14ac:dyDescent="0.3">
      <c r="A953" s="2" t="s">
        <v>5866</v>
      </c>
      <c r="B953" s="5">
        <v>44092</v>
      </c>
      <c r="C953" s="2" t="s">
        <v>5867</v>
      </c>
      <c r="D953" t="s">
        <v>6178</v>
      </c>
      <c r="E953" s="2">
        <v>6</v>
      </c>
      <c r="F953" s="2" t="str">
        <f>_xlfn.XLOOKUP(C953, customers!$A:$A, customers!$B:$B, 0)</f>
        <v>Ingamar Eberlein</v>
      </c>
      <c r="G953" s="2" t="str">
        <f>IF(_xlfn.XLOOKUP(C953, customers!$A:$A, customers!$C:$C, "")="", "", _xlfn.XLOOKUP(C953, customers!$A:$A, customers!$C:$C, ""))</f>
        <v>ieberleinqf@hc360.com</v>
      </c>
      <c r="H953" s="2" t="str">
        <f>_xlfn.XLOOKUP(C953, customers!$A:$A, customers!$G:$G, 0)</f>
        <v>United States</v>
      </c>
      <c r="I953" t="str">
        <f>INDEX(products!$A:$G, MATCH(ORDERS!$D953, products!$A:$A, 0), MATCH(ORDERS!I$1, products!$A$1:$G$1, 0))</f>
        <v>Rob</v>
      </c>
      <c r="J953" t="str">
        <f>INDEX(products!$A:$G, MATCH(ORDERS!$D953, products!$A:$A, 0), MATCH(ORDERS!J$1, products!$A$1:$G$1, 0))</f>
        <v>L</v>
      </c>
      <c r="K953" s="6">
        <f>INDEX(products!$A:$G, MATCH(ORDERS!$D953, products!$A:$A, 0), MATCH(ORDERS!K$1, products!$A$1:$G$1, 0))</f>
        <v>0.2</v>
      </c>
      <c r="L953" s="8">
        <f>INDEX(products!$A:$G, MATCH(ORDERS!$D953, products!$A:$A, 0), MATCH(ORDERS!L$1, products!$A$1:$G$1, 0))</f>
        <v>3.5849999999999995</v>
      </c>
      <c r="M953" s="8">
        <f t="shared" si="14"/>
        <v>21.509999999999998</v>
      </c>
      <c r="N953" t="str" cm="1">
        <f t="array" ref="N953">_xlfn.IFS(I953="Rob", "Robusta", I953="Exc", "Excelsa", I953="Ara", "Arabica", I953="Lib", "Liberica")</f>
        <v>Robusta</v>
      </c>
      <c r="O953" t="str" cm="1">
        <f t="array" ref="O953">_xlfn.IFS(J953="M", "Medium", J953="L", "Light", J953="D", "Dark")</f>
        <v>Light</v>
      </c>
    </row>
    <row r="954" spans="1:15" x14ac:dyDescent="0.3">
      <c r="A954" s="2" t="s">
        <v>5872</v>
      </c>
      <c r="B954" s="5">
        <v>44439</v>
      </c>
      <c r="C954" s="2" t="s">
        <v>5873</v>
      </c>
      <c r="D954" t="s">
        <v>6155</v>
      </c>
      <c r="E954" s="2">
        <v>2</v>
      </c>
      <c r="F954" s="2" t="str">
        <f>_xlfn.XLOOKUP(C954, customers!$A:$A, customers!$B:$B, 0)</f>
        <v>Jilly Dreng</v>
      </c>
      <c r="G954" s="2" t="str">
        <f>IF(_xlfn.XLOOKUP(C954, customers!$A:$A, customers!$C:$C, "")="", "", _xlfn.XLOOKUP(C954, customers!$A:$A, customers!$C:$C, ""))</f>
        <v>jdrengqg@uiuc.edu</v>
      </c>
      <c r="H954" s="2" t="str">
        <f>_xlfn.XLOOKUP(C954, customers!$A:$A, customers!$G:$G, 0)</f>
        <v>Ireland</v>
      </c>
      <c r="I954" t="str">
        <f>INDEX(products!$A:$G, MATCH(ORDERS!$D954, products!$A:$A, 0), MATCH(ORDERS!I$1, products!$A$1:$G$1, 0))</f>
        <v>Ara</v>
      </c>
      <c r="J954" t="str">
        <f>INDEX(products!$A:$G, MATCH(ORDERS!$D954, products!$A:$A, 0), MATCH(ORDERS!J$1, products!$A$1:$G$1, 0))</f>
        <v>M</v>
      </c>
      <c r="K954" s="6">
        <f>INDEX(products!$A:$G, MATCH(ORDERS!$D954, products!$A:$A, 0), MATCH(ORDERS!K$1, products!$A$1:$G$1, 0))</f>
        <v>1</v>
      </c>
      <c r="L954" s="8">
        <f>INDEX(products!$A:$G, MATCH(ORDERS!$D954, products!$A:$A, 0), MATCH(ORDERS!L$1, products!$A$1:$G$1, 0))</f>
        <v>11.25</v>
      </c>
      <c r="M954" s="8">
        <f t="shared" si="14"/>
        <v>22.5</v>
      </c>
      <c r="N954" t="str" cm="1">
        <f t="array" ref="N954">_xlfn.IFS(I954="Rob", "Robusta", I954="Exc", "Excelsa", I954="Ara", "Arabica", I954="Lib", "Liberica")</f>
        <v>Arabica</v>
      </c>
      <c r="O954" t="str" cm="1">
        <f t="array" ref="O954">_xlfn.IFS(J954="M", "Medium", J954="L", "Light", J954="D", "Dark")</f>
        <v>Medium</v>
      </c>
    </row>
    <row r="955" spans="1:15" x14ac:dyDescent="0.3">
      <c r="A955" s="2" t="s">
        <v>5878</v>
      </c>
      <c r="B955" s="5">
        <v>44582</v>
      </c>
      <c r="C955" s="2" t="s">
        <v>5764</v>
      </c>
      <c r="D955" t="s">
        <v>6167</v>
      </c>
      <c r="E955" s="2">
        <v>1</v>
      </c>
      <c r="F955" s="2" t="str">
        <f>_xlfn.XLOOKUP(C955, customers!$A:$A, customers!$B:$B, 0)</f>
        <v>Brenn Dundredge</v>
      </c>
      <c r="G955" s="2" t="str">
        <f>IF(_xlfn.XLOOKUP(C955, customers!$A:$A, customers!$C:$C, "")="", "", _xlfn.XLOOKUP(C955, customers!$A:$A, customers!$C:$C, ""))</f>
        <v/>
      </c>
      <c r="H955" s="2" t="str">
        <f>_xlfn.XLOOKUP(C955, customers!$A:$A, customers!$G:$G, 0)</f>
        <v>United States</v>
      </c>
      <c r="I955" t="str">
        <f>INDEX(products!$A:$G, MATCH(ORDERS!$D955, products!$A:$A, 0), MATCH(ORDERS!I$1, products!$A$1:$G$1, 0))</f>
        <v>Ara</v>
      </c>
      <c r="J955" t="str">
        <f>INDEX(products!$A:$G, MATCH(ORDERS!$D955, products!$A:$A, 0), MATCH(ORDERS!J$1, products!$A$1:$G$1, 0))</f>
        <v>L</v>
      </c>
      <c r="K955" s="6">
        <f>INDEX(products!$A:$G, MATCH(ORDERS!$D955, products!$A:$A, 0), MATCH(ORDERS!K$1, products!$A$1:$G$1, 0))</f>
        <v>0.2</v>
      </c>
      <c r="L955" s="8">
        <f>INDEX(products!$A:$G, MATCH(ORDERS!$D955, products!$A:$A, 0), MATCH(ORDERS!L$1, products!$A$1:$G$1, 0))</f>
        <v>3.8849999999999998</v>
      </c>
      <c r="M955" s="8">
        <f t="shared" si="14"/>
        <v>3.8849999999999998</v>
      </c>
      <c r="N955" t="str" cm="1">
        <f t="array" ref="N955">_xlfn.IFS(I955="Rob", "Robusta", I955="Exc", "Excelsa", I955="Ara", "Arabica", I955="Lib", "Liberica")</f>
        <v>Arabica</v>
      </c>
      <c r="O955" t="str" cm="1">
        <f t="array" ref="O955">_xlfn.IFS(J955="M", "Medium", J955="L", "Light", J955="D", "Dark")</f>
        <v>Light</v>
      </c>
    </row>
    <row r="956" spans="1:15" x14ac:dyDescent="0.3">
      <c r="A956" s="2" t="s">
        <v>5884</v>
      </c>
      <c r="B956" s="5">
        <v>44722</v>
      </c>
      <c r="C956" s="2" t="s">
        <v>5764</v>
      </c>
      <c r="D956" t="s">
        <v>6185</v>
      </c>
      <c r="E956" s="2">
        <v>1</v>
      </c>
      <c r="F956" s="2" t="str">
        <f>_xlfn.XLOOKUP(C956, customers!$A:$A, customers!$B:$B, 0)</f>
        <v>Brenn Dundredge</v>
      </c>
      <c r="G956" s="2" t="str">
        <f>IF(_xlfn.XLOOKUP(C956, customers!$A:$A, customers!$C:$C, "")="", "", _xlfn.XLOOKUP(C956, customers!$A:$A, customers!$C:$C, ""))</f>
        <v/>
      </c>
      <c r="H956" s="2" t="str">
        <f>_xlfn.XLOOKUP(C956, customers!$A:$A, customers!$G:$G, 0)</f>
        <v>United States</v>
      </c>
      <c r="I956" t="str">
        <f>INDEX(products!$A:$G, MATCH(ORDERS!$D956, products!$A:$A, 0), MATCH(ORDERS!I$1, products!$A$1:$G$1, 0))</f>
        <v>Exc</v>
      </c>
      <c r="J956" t="str">
        <f>INDEX(products!$A:$G, MATCH(ORDERS!$D956, products!$A:$A, 0), MATCH(ORDERS!J$1, products!$A$1:$G$1, 0))</f>
        <v>D</v>
      </c>
      <c r="K956" s="6">
        <f>INDEX(products!$A:$G, MATCH(ORDERS!$D956, products!$A:$A, 0), MATCH(ORDERS!K$1, products!$A$1:$G$1, 0))</f>
        <v>2.5</v>
      </c>
      <c r="L956" s="8">
        <f>INDEX(products!$A:$G, MATCH(ORDERS!$D956, products!$A:$A, 0), MATCH(ORDERS!L$1, products!$A$1:$G$1, 0))</f>
        <v>27.945</v>
      </c>
      <c r="M956" s="8">
        <f t="shared" si="14"/>
        <v>27.945</v>
      </c>
      <c r="N956" t="str" cm="1">
        <f t="array" ref="N956">_xlfn.IFS(I956="Rob", "Robusta", I956="Exc", "Excelsa", I956="Ara", "Arabica", I956="Lib", "Liberica")</f>
        <v>Excelsa</v>
      </c>
      <c r="O956" t="str" cm="1">
        <f t="array" ref="O956">_xlfn.IFS(J956="M", "Medium", J956="L", "Light", J956="D", "Dark")</f>
        <v>Dark</v>
      </c>
    </row>
    <row r="957" spans="1:15" x14ac:dyDescent="0.3">
      <c r="A957" s="2" t="s">
        <v>5890</v>
      </c>
      <c r="B957" s="5">
        <v>43582</v>
      </c>
      <c r="C957" s="2" t="s">
        <v>5764</v>
      </c>
      <c r="D957" t="s">
        <v>6148</v>
      </c>
      <c r="E957" s="2">
        <v>5</v>
      </c>
      <c r="F957" s="2" t="str">
        <f>_xlfn.XLOOKUP(C957, customers!$A:$A, customers!$B:$B, 0)</f>
        <v>Brenn Dundredge</v>
      </c>
      <c r="G957" s="2" t="str">
        <f>IF(_xlfn.XLOOKUP(C957, customers!$A:$A, customers!$C:$C, "")="", "", _xlfn.XLOOKUP(C957, customers!$A:$A, customers!$C:$C, ""))</f>
        <v/>
      </c>
      <c r="H957" s="2" t="str">
        <f>_xlfn.XLOOKUP(C957, customers!$A:$A, customers!$G:$G, 0)</f>
        <v>United States</v>
      </c>
      <c r="I957" t="str">
        <f>INDEX(products!$A:$G, MATCH(ORDERS!$D957, products!$A:$A, 0), MATCH(ORDERS!I$1, products!$A$1:$G$1, 0))</f>
        <v>Exc</v>
      </c>
      <c r="J957" t="str">
        <f>INDEX(products!$A:$G, MATCH(ORDERS!$D957, products!$A:$A, 0), MATCH(ORDERS!J$1, products!$A$1:$G$1, 0))</f>
        <v>L</v>
      </c>
      <c r="K957" s="6">
        <f>INDEX(products!$A:$G, MATCH(ORDERS!$D957, products!$A:$A, 0), MATCH(ORDERS!K$1, products!$A$1:$G$1, 0))</f>
        <v>2.5</v>
      </c>
      <c r="L957" s="8">
        <f>INDEX(products!$A:$G, MATCH(ORDERS!$D957, products!$A:$A, 0), MATCH(ORDERS!L$1, products!$A$1:$G$1, 0))</f>
        <v>34.154999999999994</v>
      </c>
      <c r="M957" s="8">
        <f t="shared" si="14"/>
        <v>170.77499999999998</v>
      </c>
      <c r="N957" t="str" cm="1">
        <f t="array" ref="N957">_xlfn.IFS(I957="Rob", "Robusta", I957="Exc", "Excelsa", I957="Ara", "Arabica", I957="Lib", "Liberica")</f>
        <v>Excelsa</v>
      </c>
      <c r="O957" t="str" cm="1">
        <f t="array" ref="O957">_xlfn.IFS(J957="M", "Medium", J957="L", "Light", J957="D", "Dark")</f>
        <v>Light</v>
      </c>
    </row>
    <row r="958" spans="1:15" x14ac:dyDescent="0.3">
      <c r="A958" s="2" t="s">
        <v>5890</v>
      </c>
      <c r="B958" s="5">
        <v>43582</v>
      </c>
      <c r="C958" s="2" t="s">
        <v>5764</v>
      </c>
      <c r="D958" t="s">
        <v>6142</v>
      </c>
      <c r="E958" s="2">
        <v>2</v>
      </c>
      <c r="F958" s="2" t="str">
        <f>_xlfn.XLOOKUP(C958, customers!$A:$A, customers!$B:$B, 0)</f>
        <v>Brenn Dundredge</v>
      </c>
      <c r="G958" s="2" t="str">
        <f>IF(_xlfn.XLOOKUP(C958, customers!$A:$A, customers!$C:$C, "")="", "", _xlfn.XLOOKUP(C958, customers!$A:$A, customers!$C:$C, ""))</f>
        <v/>
      </c>
      <c r="H958" s="2" t="str">
        <f>_xlfn.XLOOKUP(C958, customers!$A:$A, customers!$G:$G, 0)</f>
        <v>United States</v>
      </c>
      <c r="I958" t="str">
        <f>INDEX(products!$A:$G, MATCH(ORDERS!$D958, products!$A:$A, 0), MATCH(ORDERS!I$1, products!$A$1:$G$1, 0))</f>
        <v>Rob</v>
      </c>
      <c r="J958" t="str">
        <f>INDEX(products!$A:$G, MATCH(ORDERS!$D958, products!$A:$A, 0), MATCH(ORDERS!J$1, products!$A$1:$G$1, 0))</f>
        <v>L</v>
      </c>
      <c r="K958" s="6">
        <f>INDEX(products!$A:$G, MATCH(ORDERS!$D958, products!$A:$A, 0), MATCH(ORDERS!K$1, products!$A$1:$G$1, 0))</f>
        <v>2.5</v>
      </c>
      <c r="L958" s="8">
        <f>INDEX(products!$A:$G, MATCH(ORDERS!$D958, products!$A:$A, 0), MATCH(ORDERS!L$1, products!$A$1:$G$1, 0))</f>
        <v>27.484999999999996</v>
      </c>
      <c r="M958" s="8">
        <f t="shared" si="14"/>
        <v>54.969999999999992</v>
      </c>
      <c r="N958" t="str" cm="1">
        <f t="array" ref="N958">_xlfn.IFS(I958="Rob", "Robusta", I958="Exc", "Excelsa", I958="Ara", "Arabica", I958="Lib", "Liberica")</f>
        <v>Robusta</v>
      </c>
      <c r="O958" t="str" cm="1">
        <f t="array" ref="O958">_xlfn.IFS(J958="M", "Medium", J958="L", "Light", J958="D", "Dark")</f>
        <v>Light</v>
      </c>
    </row>
    <row r="959" spans="1:15" x14ac:dyDescent="0.3">
      <c r="A959" s="2" t="s">
        <v>5890</v>
      </c>
      <c r="B959" s="5">
        <v>43582</v>
      </c>
      <c r="C959" s="2" t="s">
        <v>5764</v>
      </c>
      <c r="D959" t="s">
        <v>6171</v>
      </c>
      <c r="E959" s="2">
        <v>1</v>
      </c>
      <c r="F959" s="2" t="str">
        <f>_xlfn.XLOOKUP(C959, customers!$A:$A, customers!$B:$B, 0)</f>
        <v>Brenn Dundredge</v>
      </c>
      <c r="G959" s="2" t="str">
        <f>IF(_xlfn.XLOOKUP(C959, customers!$A:$A, customers!$C:$C, "")="", "", _xlfn.XLOOKUP(C959, customers!$A:$A, customers!$C:$C, ""))</f>
        <v/>
      </c>
      <c r="H959" s="2" t="str">
        <f>_xlfn.XLOOKUP(C959, customers!$A:$A, customers!$G:$G, 0)</f>
        <v>United States</v>
      </c>
      <c r="I959" t="str">
        <f>INDEX(products!$A:$G, MATCH(ORDERS!$D959, products!$A:$A, 0), MATCH(ORDERS!I$1, products!$A$1:$G$1, 0))</f>
        <v>Exc</v>
      </c>
      <c r="J959" t="str">
        <f>INDEX(products!$A:$G, MATCH(ORDERS!$D959, products!$A:$A, 0), MATCH(ORDERS!J$1, products!$A$1:$G$1, 0))</f>
        <v>L</v>
      </c>
      <c r="K959" s="6">
        <f>INDEX(products!$A:$G, MATCH(ORDERS!$D959, products!$A:$A, 0), MATCH(ORDERS!K$1, products!$A$1:$G$1, 0))</f>
        <v>1</v>
      </c>
      <c r="L959" s="8">
        <f>INDEX(products!$A:$G, MATCH(ORDERS!$D959, products!$A:$A, 0), MATCH(ORDERS!L$1, products!$A$1:$G$1, 0))</f>
        <v>14.85</v>
      </c>
      <c r="M959" s="8">
        <f t="shared" si="14"/>
        <v>14.85</v>
      </c>
      <c r="N959" t="str" cm="1">
        <f t="array" ref="N959">_xlfn.IFS(I959="Rob", "Robusta", I959="Exc", "Excelsa", I959="Ara", "Arabica", I959="Lib", "Liberica")</f>
        <v>Excelsa</v>
      </c>
      <c r="O959" t="str" cm="1">
        <f t="array" ref="O959">_xlfn.IFS(J959="M", "Medium", J959="L", "Light", J959="D", "Dark")</f>
        <v>Light</v>
      </c>
    </row>
    <row r="960" spans="1:15" x14ac:dyDescent="0.3">
      <c r="A960" s="2" t="s">
        <v>5890</v>
      </c>
      <c r="B960" s="5">
        <v>43582</v>
      </c>
      <c r="C960" s="2" t="s">
        <v>5764</v>
      </c>
      <c r="D960" t="s">
        <v>6167</v>
      </c>
      <c r="E960" s="2">
        <v>2</v>
      </c>
      <c r="F960" s="2" t="str">
        <f>_xlfn.XLOOKUP(C960, customers!$A:$A, customers!$B:$B, 0)</f>
        <v>Brenn Dundredge</v>
      </c>
      <c r="G960" s="2" t="str">
        <f>IF(_xlfn.XLOOKUP(C960, customers!$A:$A, customers!$C:$C, "")="", "", _xlfn.XLOOKUP(C960, customers!$A:$A, customers!$C:$C, ""))</f>
        <v/>
      </c>
      <c r="H960" s="2" t="str">
        <f>_xlfn.XLOOKUP(C960, customers!$A:$A, customers!$G:$G, 0)</f>
        <v>United States</v>
      </c>
      <c r="I960" t="str">
        <f>INDEX(products!$A:$G, MATCH(ORDERS!$D960, products!$A:$A, 0), MATCH(ORDERS!I$1, products!$A$1:$G$1, 0))</f>
        <v>Ara</v>
      </c>
      <c r="J960" t="str">
        <f>INDEX(products!$A:$G, MATCH(ORDERS!$D960, products!$A:$A, 0), MATCH(ORDERS!J$1, products!$A$1:$G$1, 0))</f>
        <v>L</v>
      </c>
      <c r="K960" s="6">
        <f>INDEX(products!$A:$G, MATCH(ORDERS!$D960, products!$A:$A, 0), MATCH(ORDERS!K$1, products!$A$1:$G$1, 0))</f>
        <v>0.2</v>
      </c>
      <c r="L960" s="8">
        <f>INDEX(products!$A:$G, MATCH(ORDERS!$D960, products!$A:$A, 0), MATCH(ORDERS!L$1, products!$A$1:$G$1, 0))</f>
        <v>3.8849999999999998</v>
      </c>
      <c r="M960" s="8">
        <f t="shared" si="14"/>
        <v>7.77</v>
      </c>
      <c r="N960" t="str" cm="1">
        <f t="array" ref="N960">_xlfn.IFS(I960="Rob", "Robusta", I960="Exc", "Excelsa", I960="Ara", "Arabica", I960="Lib", "Liberica")</f>
        <v>Arabica</v>
      </c>
      <c r="O960" t="str" cm="1">
        <f t="array" ref="O960">_xlfn.IFS(J960="M", "Medium", J960="L", "Light", J960="D", "Dark")</f>
        <v>Light</v>
      </c>
    </row>
    <row r="961" spans="1:15" x14ac:dyDescent="0.3">
      <c r="A961" s="2" t="s">
        <v>5910</v>
      </c>
      <c r="B961" s="5">
        <v>44598</v>
      </c>
      <c r="C961" s="2" t="s">
        <v>5911</v>
      </c>
      <c r="D961" t="s">
        <v>6145</v>
      </c>
      <c r="E961" s="2">
        <v>5</v>
      </c>
      <c r="F961" s="2" t="str">
        <f>_xlfn.XLOOKUP(C961, customers!$A:$A, customers!$B:$B, 0)</f>
        <v>Rhodie Strathern</v>
      </c>
      <c r="G961" s="2" t="str">
        <f>IF(_xlfn.XLOOKUP(C961, customers!$A:$A, customers!$C:$C, "")="", "", _xlfn.XLOOKUP(C961, customers!$A:$A, customers!$C:$C, ""))</f>
        <v>rstrathernqn@devhub.com</v>
      </c>
      <c r="H961" s="2" t="str">
        <f>_xlfn.XLOOKUP(C961, customers!$A:$A, customers!$G:$G, 0)</f>
        <v>United States</v>
      </c>
      <c r="I961" t="str">
        <f>INDEX(products!$A:$G, MATCH(ORDERS!$D961, products!$A:$A, 0), MATCH(ORDERS!I$1, products!$A$1:$G$1, 0))</f>
        <v>Lib</v>
      </c>
      <c r="J961" t="str">
        <f>INDEX(products!$A:$G, MATCH(ORDERS!$D961, products!$A:$A, 0), MATCH(ORDERS!J$1, products!$A$1:$G$1, 0))</f>
        <v>L</v>
      </c>
      <c r="K961" s="6">
        <f>INDEX(products!$A:$G, MATCH(ORDERS!$D961, products!$A:$A, 0), MATCH(ORDERS!K$1, products!$A$1:$G$1, 0))</f>
        <v>0.2</v>
      </c>
      <c r="L961" s="8">
        <f>INDEX(products!$A:$G, MATCH(ORDERS!$D961, products!$A:$A, 0), MATCH(ORDERS!L$1, products!$A$1:$G$1, 0))</f>
        <v>4.7549999999999999</v>
      </c>
      <c r="M961" s="8">
        <f t="shared" si="14"/>
        <v>23.774999999999999</v>
      </c>
      <c r="N961" t="str" cm="1">
        <f t="array" ref="N961">_xlfn.IFS(I961="Rob", "Robusta", I961="Exc", "Excelsa", I961="Ara", "Arabica", I961="Lib", "Liberica")</f>
        <v>Liberica</v>
      </c>
      <c r="O961" t="str" cm="1">
        <f t="array" ref="O961">_xlfn.IFS(J961="M", "Medium", J961="L", "Light", J961="D", "Dark")</f>
        <v>Light</v>
      </c>
    </row>
    <row r="962" spans="1:15" x14ac:dyDescent="0.3">
      <c r="A962" s="2" t="s">
        <v>5915</v>
      </c>
      <c r="B962" s="5">
        <v>44591</v>
      </c>
      <c r="C962" s="2" t="s">
        <v>5916</v>
      </c>
      <c r="D962" t="s">
        <v>6170</v>
      </c>
      <c r="E962" s="2">
        <v>5</v>
      </c>
      <c r="F962" s="2" t="str">
        <f>_xlfn.XLOOKUP(C962, customers!$A:$A, customers!$B:$B, 0)</f>
        <v>Chad Miguel</v>
      </c>
      <c r="G962" s="2" t="str">
        <f>IF(_xlfn.XLOOKUP(C962, customers!$A:$A, customers!$C:$C, "")="", "", _xlfn.XLOOKUP(C962, customers!$A:$A, customers!$C:$C, ""))</f>
        <v>cmiguelqo@exblog.jp</v>
      </c>
      <c r="H962" s="2" t="str">
        <f>_xlfn.XLOOKUP(C962, customers!$A:$A, customers!$G:$G, 0)</f>
        <v>United States</v>
      </c>
      <c r="I962" t="str">
        <f>INDEX(products!$A:$G, MATCH(ORDERS!$D962, products!$A:$A, 0), MATCH(ORDERS!I$1, products!$A$1:$G$1, 0))</f>
        <v>Lib</v>
      </c>
      <c r="J962" t="str">
        <f>INDEX(products!$A:$G, MATCH(ORDERS!$D962, products!$A:$A, 0), MATCH(ORDERS!J$1, products!$A$1:$G$1, 0))</f>
        <v>L</v>
      </c>
      <c r="K962" s="6">
        <f>INDEX(products!$A:$G, MATCH(ORDERS!$D962, products!$A:$A, 0), MATCH(ORDERS!K$1, products!$A$1:$G$1, 0))</f>
        <v>1</v>
      </c>
      <c r="L962" s="8">
        <f>INDEX(products!$A:$G, MATCH(ORDERS!$D962, products!$A:$A, 0), MATCH(ORDERS!L$1, products!$A$1:$G$1, 0))</f>
        <v>15.85</v>
      </c>
      <c r="M962" s="8">
        <f t="shared" si="14"/>
        <v>79.25</v>
      </c>
      <c r="N962" t="str" cm="1">
        <f t="array" ref="N962">_xlfn.IFS(I962="Rob", "Robusta", I962="Exc", "Excelsa", I962="Ara", "Arabica", I962="Lib", "Liberica")</f>
        <v>Liberica</v>
      </c>
      <c r="O962" t="str" cm="1">
        <f t="array" ref="O962">_xlfn.IFS(J962="M", "Medium", J962="L", "Light", J962="D", "Dark")</f>
        <v>Light</v>
      </c>
    </row>
    <row r="963" spans="1:15" x14ac:dyDescent="0.3">
      <c r="A963" s="2" t="s">
        <v>5921</v>
      </c>
      <c r="B963" s="5">
        <v>44158</v>
      </c>
      <c r="C963" s="2" t="s">
        <v>5922</v>
      </c>
      <c r="D963" t="s">
        <v>6168</v>
      </c>
      <c r="E963" s="2">
        <v>2</v>
      </c>
      <c r="F963" s="2" t="str">
        <f>_xlfn.XLOOKUP(C963, customers!$A:$A, customers!$B:$B, 0)</f>
        <v>Florinda Matusovsky</v>
      </c>
      <c r="G963" s="2" t="str">
        <f>IF(_xlfn.XLOOKUP(C963, customers!$A:$A, customers!$C:$C, "")="", "", _xlfn.XLOOKUP(C963, customers!$A:$A, customers!$C:$C, ""))</f>
        <v/>
      </c>
      <c r="H963" s="2" t="str">
        <f>_xlfn.XLOOKUP(C963, customers!$A:$A, customers!$G:$G, 0)</f>
        <v>United States</v>
      </c>
      <c r="I963" t="str">
        <f>INDEX(products!$A:$G, MATCH(ORDERS!$D963, products!$A:$A, 0), MATCH(ORDERS!I$1, products!$A$1:$G$1, 0))</f>
        <v>Ara</v>
      </c>
      <c r="J963" t="str">
        <f>INDEX(products!$A:$G, MATCH(ORDERS!$D963, products!$A:$A, 0), MATCH(ORDERS!J$1, products!$A$1:$G$1, 0))</f>
        <v>D</v>
      </c>
      <c r="K963" s="6">
        <f>INDEX(products!$A:$G, MATCH(ORDERS!$D963, products!$A:$A, 0), MATCH(ORDERS!K$1, products!$A$1:$G$1, 0))</f>
        <v>2.5</v>
      </c>
      <c r="L963" s="8">
        <f>INDEX(products!$A:$G, MATCH(ORDERS!$D963, products!$A:$A, 0), MATCH(ORDERS!L$1, products!$A$1:$G$1, 0))</f>
        <v>22.884999999999998</v>
      </c>
      <c r="M963" s="8">
        <f t="shared" ref="M963:M1001" si="15">L963*E963</f>
        <v>45.769999999999996</v>
      </c>
      <c r="N963" t="str" cm="1">
        <f t="array" ref="N963">_xlfn.IFS(I963="Rob", "Robusta", I963="Exc", "Excelsa", I963="Ara", "Arabica", I963="Lib", "Liberica")</f>
        <v>Arabica</v>
      </c>
      <c r="O963" t="str" cm="1">
        <f t="array" ref="O963">_xlfn.IFS(J963="M", "Medium", J963="L", "Light", J963="D", "Dark")</f>
        <v>Dark</v>
      </c>
    </row>
    <row r="964" spans="1:15" x14ac:dyDescent="0.3">
      <c r="A964" s="2" t="s">
        <v>5926</v>
      </c>
      <c r="B964" s="5">
        <v>44664</v>
      </c>
      <c r="C964" s="2" t="s">
        <v>5927</v>
      </c>
      <c r="D964" t="s">
        <v>6177</v>
      </c>
      <c r="E964" s="2">
        <v>1</v>
      </c>
      <c r="F964" s="2" t="str">
        <f>_xlfn.XLOOKUP(C964, customers!$A:$A, customers!$B:$B, 0)</f>
        <v>Morly Rocks</v>
      </c>
      <c r="G964" s="2" t="str">
        <f>IF(_xlfn.XLOOKUP(C964, customers!$A:$A, customers!$C:$C, "")="", "", _xlfn.XLOOKUP(C964, customers!$A:$A, customers!$C:$C, ""))</f>
        <v>mrocksqq@exblog.jp</v>
      </c>
      <c r="H964" s="2" t="str">
        <f>_xlfn.XLOOKUP(C964, customers!$A:$A, customers!$G:$G, 0)</f>
        <v>Ireland</v>
      </c>
      <c r="I964" t="str">
        <f>INDEX(products!$A:$G, MATCH(ORDERS!$D964, products!$A:$A, 0), MATCH(ORDERS!I$1, products!$A$1:$G$1, 0))</f>
        <v>Rob</v>
      </c>
      <c r="J964" t="str">
        <f>INDEX(products!$A:$G, MATCH(ORDERS!$D964, products!$A:$A, 0), MATCH(ORDERS!J$1, products!$A$1:$G$1, 0))</f>
        <v>D</v>
      </c>
      <c r="K964" s="6">
        <f>INDEX(products!$A:$G, MATCH(ORDERS!$D964, products!$A:$A, 0), MATCH(ORDERS!K$1, products!$A$1:$G$1, 0))</f>
        <v>1</v>
      </c>
      <c r="L964" s="8">
        <f>INDEX(products!$A:$G, MATCH(ORDERS!$D964, products!$A:$A, 0), MATCH(ORDERS!L$1, products!$A$1:$G$1, 0))</f>
        <v>8.9499999999999993</v>
      </c>
      <c r="M964" s="8">
        <f t="shared" si="15"/>
        <v>8.9499999999999993</v>
      </c>
      <c r="N964" t="str" cm="1">
        <f t="array" ref="N964">_xlfn.IFS(I964="Rob", "Robusta", I964="Exc", "Excelsa", I964="Ara", "Arabica", I964="Lib", "Liberica")</f>
        <v>Robusta</v>
      </c>
      <c r="O964" t="str" cm="1">
        <f t="array" ref="O964">_xlfn.IFS(J964="M", "Medium", J964="L", "Light", J964="D", "Dark")</f>
        <v>Dark</v>
      </c>
    </row>
    <row r="965" spans="1:15" x14ac:dyDescent="0.3">
      <c r="A965" s="2" t="s">
        <v>5932</v>
      </c>
      <c r="B965" s="5">
        <v>44203</v>
      </c>
      <c r="C965" s="2" t="s">
        <v>5933</v>
      </c>
      <c r="D965" t="s">
        <v>6146</v>
      </c>
      <c r="E965" s="2">
        <v>4</v>
      </c>
      <c r="F965" s="2" t="str">
        <f>_xlfn.XLOOKUP(C965, customers!$A:$A, customers!$B:$B, 0)</f>
        <v>Yuri Burrells</v>
      </c>
      <c r="G965" s="2" t="str">
        <f>IF(_xlfn.XLOOKUP(C965, customers!$A:$A, customers!$C:$C, "")="", "", _xlfn.XLOOKUP(C965, customers!$A:$A, customers!$C:$C, ""))</f>
        <v>yburrellsqr@vinaora.com</v>
      </c>
      <c r="H965" s="2" t="str">
        <f>_xlfn.XLOOKUP(C965, customers!$A:$A, customers!$G:$G, 0)</f>
        <v>United States</v>
      </c>
      <c r="I965" t="str">
        <f>INDEX(products!$A:$G, MATCH(ORDERS!$D965, products!$A:$A, 0), MATCH(ORDERS!I$1, products!$A$1:$G$1, 0))</f>
        <v>Rob</v>
      </c>
      <c r="J965" t="str">
        <f>INDEX(products!$A:$G, MATCH(ORDERS!$D965, products!$A:$A, 0), MATCH(ORDERS!J$1, products!$A$1:$G$1, 0))</f>
        <v>M</v>
      </c>
      <c r="K965" s="6">
        <f>INDEX(products!$A:$G, MATCH(ORDERS!$D965, products!$A:$A, 0), MATCH(ORDERS!K$1, products!$A$1:$G$1, 0))</f>
        <v>0.5</v>
      </c>
      <c r="L965" s="8">
        <f>INDEX(products!$A:$G, MATCH(ORDERS!$D965, products!$A:$A, 0), MATCH(ORDERS!L$1, products!$A$1:$G$1, 0))</f>
        <v>5.97</v>
      </c>
      <c r="M965" s="8">
        <f t="shared" si="15"/>
        <v>23.88</v>
      </c>
      <c r="N965" t="str" cm="1">
        <f t="array" ref="N965">_xlfn.IFS(I965="Rob", "Robusta", I965="Exc", "Excelsa", I965="Ara", "Arabica", I965="Lib", "Liberica")</f>
        <v>Robusta</v>
      </c>
      <c r="O965" t="str" cm="1">
        <f t="array" ref="O965">_xlfn.IFS(J965="M", "Medium", J965="L", "Light", J965="D", "Dark")</f>
        <v>Medium</v>
      </c>
    </row>
    <row r="966" spans="1:15" x14ac:dyDescent="0.3">
      <c r="A966" s="2" t="s">
        <v>5938</v>
      </c>
      <c r="B966" s="5">
        <v>43865</v>
      </c>
      <c r="C966" s="2" t="s">
        <v>5939</v>
      </c>
      <c r="D966" t="s">
        <v>6184</v>
      </c>
      <c r="E966" s="2">
        <v>5</v>
      </c>
      <c r="F966" s="2" t="str">
        <f>_xlfn.XLOOKUP(C966, customers!$A:$A, customers!$B:$B, 0)</f>
        <v>Cleopatra Goodrum</v>
      </c>
      <c r="G966" s="2" t="str">
        <f>IF(_xlfn.XLOOKUP(C966, customers!$A:$A, customers!$C:$C, "")="", "", _xlfn.XLOOKUP(C966, customers!$A:$A, customers!$C:$C, ""))</f>
        <v>cgoodrumqs@goodreads.com</v>
      </c>
      <c r="H966" s="2" t="str">
        <f>_xlfn.XLOOKUP(C966, customers!$A:$A, customers!$G:$G, 0)</f>
        <v>United States</v>
      </c>
      <c r="I966" t="str">
        <f>INDEX(products!$A:$G, MATCH(ORDERS!$D966, products!$A:$A, 0), MATCH(ORDERS!I$1, products!$A$1:$G$1, 0))</f>
        <v>Exc</v>
      </c>
      <c r="J966" t="str">
        <f>INDEX(products!$A:$G, MATCH(ORDERS!$D966, products!$A:$A, 0), MATCH(ORDERS!J$1, products!$A$1:$G$1, 0))</f>
        <v>L</v>
      </c>
      <c r="K966" s="6">
        <f>INDEX(products!$A:$G, MATCH(ORDERS!$D966, products!$A:$A, 0), MATCH(ORDERS!K$1, products!$A$1:$G$1, 0))</f>
        <v>0.2</v>
      </c>
      <c r="L966" s="8">
        <f>INDEX(products!$A:$G, MATCH(ORDERS!$D966, products!$A:$A, 0), MATCH(ORDERS!L$1, products!$A$1:$G$1, 0))</f>
        <v>4.4550000000000001</v>
      </c>
      <c r="M966" s="8">
        <f t="shared" si="15"/>
        <v>22.274999999999999</v>
      </c>
      <c r="N966" t="str" cm="1">
        <f t="array" ref="N966">_xlfn.IFS(I966="Rob", "Robusta", I966="Exc", "Excelsa", I966="Ara", "Arabica", I966="Lib", "Liberica")</f>
        <v>Excelsa</v>
      </c>
      <c r="O966" t="str" cm="1">
        <f t="array" ref="O966">_xlfn.IFS(J966="M", "Medium", J966="L", "Light", J966="D", "Dark")</f>
        <v>Light</v>
      </c>
    </row>
    <row r="967" spans="1:15" x14ac:dyDescent="0.3">
      <c r="A967" s="2" t="s">
        <v>5944</v>
      </c>
      <c r="B967" s="5">
        <v>43724</v>
      </c>
      <c r="C967" s="2" t="s">
        <v>5945</v>
      </c>
      <c r="D967" t="s">
        <v>6138</v>
      </c>
      <c r="E967" s="2">
        <v>3</v>
      </c>
      <c r="F967" s="2" t="str">
        <f>_xlfn.XLOOKUP(C967, customers!$A:$A, customers!$B:$B, 0)</f>
        <v>Joey Jefferys</v>
      </c>
      <c r="G967" s="2" t="str">
        <f>IF(_xlfn.XLOOKUP(C967, customers!$A:$A, customers!$C:$C, "")="", "", _xlfn.XLOOKUP(C967, customers!$A:$A, customers!$C:$C, ""))</f>
        <v>jjefferysqt@blog.com</v>
      </c>
      <c r="H967" s="2" t="str">
        <f>_xlfn.XLOOKUP(C967, customers!$A:$A, customers!$G:$G, 0)</f>
        <v>United States</v>
      </c>
      <c r="I967" t="str">
        <f>INDEX(products!$A:$G, MATCH(ORDERS!$D967, products!$A:$A, 0), MATCH(ORDERS!I$1, products!$A$1:$G$1, 0))</f>
        <v>Rob</v>
      </c>
      <c r="J967" t="str">
        <f>INDEX(products!$A:$G, MATCH(ORDERS!$D967, products!$A:$A, 0), MATCH(ORDERS!J$1, products!$A$1:$G$1, 0))</f>
        <v>M</v>
      </c>
      <c r="K967" s="6">
        <f>INDEX(products!$A:$G, MATCH(ORDERS!$D967, products!$A:$A, 0), MATCH(ORDERS!K$1, products!$A$1:$G$1, 0))</f>
        <v>1</v>
      </c>
      <c r="L967" s="8">
        <f>INDEX(products!$A:$G, MATCH(ORDERS!$D967, products!$A:$A, 0), MATCH(ORDERS!L$1, products!$A$1:$G$1, 0))</f>
        <v>9.9499999999999993</v>
      </c>
      <c r="M967" s="8">
        <f t="shared" si="15"/>
        <v>29.849999999999998</v>
      </c>
      <c r="N967" t="str" cm="1">
        <f t="array" ref="N967">_xlfn.IFS(I967="Rob", "Robusta", I967="Exc", "Excelsa", I967="Ara", "Arabica", I967="Lib", "Liberica")</f>
        <v>Robusta</v>
      </c>
      <c r="O967" t="str" cm="1">
        <f t="array" ref="O967">_xlfn.IFS(J967="M", "Medium", J967="L", "Light", J967="D", "Dark")</f>
        <v>Medium</v>
      </c>
    </row>
    <row r="968" spans="1:15" x14ac:dyDescent="0.3">
      <c r="A968" s="2" t="s">
        <v>5949</v>
      </c>
      <c r="B968" s="5">
        <v>43491</v>
      </c>
      <c r="C968" s="2" t="s">
        <v>5950</v>
      </c>
      <c r="D968" t="s">
        <v>6176</v>
      </c>
      <c r="E968" s="2">
        <v>6</v>
      </c>
      <c r="F968" s="2" t="str">
        <f>_xlfn.XLOOKUP(C968, customers!$A:$A, customers!$B:$B, 0)</f>
        <v>Bearnard Wardell</v>
      </c>
      <c r="G968" s="2" t="str">
        <f>IF(_xlfn.XLOOKUP(C968, customers!$A:$A, customers!$C:$C, "")="", "", _xlfn.XLOOKUP(C968, customers!$A:$A, customers!$C:$C, ""))</f>
        <v>bwardellqu@adobe.com</v>
      </c>
      <c r="H968" s="2" t="str">
        <f>_xlfn.XLOOKUP(C968, customers!$A:$A, customers!$G:$G, 0)</f>
        <v>United States</v>
      </c>
      <c r="I968" t="str">
        <f>INDEX(products!$A:$G, MATCH(ORDERS!$D968, products!$A:$A, 0), MATCH(ORDERS!I$1, products!$A$1:$G$1, 0))</f>
        <v>Exc</v>
      </c>
      <c r="J968" t="str">
        <f>INDEX(products!$A:$G, MATCH(ORDERS!$D968, products!$A:$A, 0), MATCH(ORDERS!J$1, products!$A$1:$G$1, 0))</f>
        <v>L</v>
      </c>
      <c r="K968" s="6">
        <f>INDEX(products!$A:$G, MATCH(ORDERS!$D968, products!$A:$A, 0), MATCH(ORDERS!K$1, products!$A$1:$G$1, 0))</f>
        <v>0.5</v>
      </c>
      <c r="L968" s="8">
        <f>INDEX(products!$A:$G, MATCH(ORDERS!$D968, products!$A:$A, 0), MATCH(ORDERS!L$1, products!$A$1:$G$1, 0))</f>
        <v>8.91</v>
      </c>
      <c r="M968" s="8">
        <f t="shared" si="15"/>
        <v>53.46</v>
      </c>
      <c r="N968" t="str" cm="1">
        <f t="array" ref="N968">_xlfn.IFS(I968="Rob", "Robusta", I968="Exc", "Excelsa", I968="Ara", "Arabica", I968="Lib", "Liberica")</f>
        <v>Excelsa</v>
      </c>
      <c r="O968" t="str" cm="1">
        <f t="array" ref="O968">_xlfn.IFS(J968="M", "Medium", J968="L", "Light", J968="D", "Dark")</f>
        <v>Light</v>
      </c>
    </row>
    <row r="969" spans="1:15" x14ac:dyDescent="0.3">
      <c r="A969" s="2" t="s">
        <v>5955</v>
      </c>
      <c r="B969" s="5">
        <v>44246</v>
      </c>
      <c r="C969" s="2" t="s">
        <v>5956</v>
      </c>
      <c r="D969" t="s">
        <v>6163</v>
      </c>
      <c r="E969" s="2">
        <v>1</v>
      </c>
      <c r="F969" s="2" t="str">
        <f>_xlfn.XLOOKUP(C969, customers!$A:$A, customers!$B:$B, 0)</f>
        <v>Zeke Walisiak</v>
      </c>
      <c r="G969" s="2" t="str">
        <f>IF(_xlfn.XLOOKUP(C969, customers!$A:$A, customers!$C:$C, "")="", "", _xlfn.XLOOKUP(C969, customers!$A:$A, customers!$C:$C, ""))</f>
        <v>zwalisiakqv@ucsd.edu</v>
      </c>
      <c r="H969" s="2" t="str">
        <f>_xlfn.XLOOKUP(C969, customers!$A:$A, customers!$G:$G, 0)</f>
        <v>Ireland</v>
      </c>
      <c r="I969" t="str">
        <f>INDEX(products!$A:$G, MATCH(ORDERS!$D969, products!$A:$A, 0), MATCH(ORDERS!I$1, products!$A$1:$G$1, 0))</f>
        <v>Rob</v>
      </c>
      <c r="J969" t="str">
        <f>INDEX(products!$A:$G, MATCH(ORDERS!$D969, products!$A:$A, 0), MATCH(ORDERS!J$1, products!$A$1:$G$1, 0))</f>
        <v>D</v>
      </c>
      <c r="K969" s="6">
        <f>INDEX(products!$A:$G, MATCH(ORDERS!$D969, products!$A:$A, 0), MATCH(ORDERS!K$1, products!$A$1:$G$1, 0))</f>
        <v>0.2</v>
      </c>
      <c r="L969" s="8">
        <f>INDEX(products!$A:$G, MATCH(ORDERS!$D969, products!$A:$A, 0), MATCH(ORDERS!L$1, products!$A$1:$G$1, 0))</f>
        <v>2.6849999999999996</v>
      </c>
      <c r="M969" s="8">
        <f t="shared" si="15"/>
        <v>2.6849999999999996</v>
      </c>
      <c r="N969" t="str" cm="1">
        <f t="array" ref="N969">_xlfn.IFS(I969="Rob", "Robusta", I969="Exc", "Excelsa", I969="Ara", "Arabica", I969="Lib", "Liberica")</f>
        <v>Robusta</v>
      </c>
      <c r="O969" t="str" cm="1">
        <f t="array" ref="O969">_xlfn.IFS(J969="M", "Medium", J969="L", "Light", J969="D", "Dark")</f>
        <v>Dark</v>
      </c>
    </row>
    <row r="970" spans="1:15" x14ac:dyDescent="0.3">
      <c r="A970" s="2" t="s">
        <v>5961</v>
      </c>
      <c r="B970" s="5">
        <v>44642</v>
      </c>
      <c r="C970" s="2" t="s">
        <v>5962</v>
      </c>
      <c r="D970" t="s">
        <v>6174</v>
      </c>
      <c r="E970" s="2">
        <v>2</v>
      </c>
      <c r="F970" s="2" t="str">
        <f>_xlfn.XLOOKUP(C970, customers!$A:$A, customers!$B:$B, 0)</f>
        <v>Wiley Leopold</v>
      </c>
      <c r="G970" s="2" t="str">
        <f>IF(_xlfn.XLOOKUP(C970, customers!$A:$A, customers!$C:$C, "")="", "", _xlfn.XLOOKUP(C970, customers!$A:$A, customers!$C:$C, ""))</f>
        <v>wleopoldqw@blogspot.com</v>
      </c>
      <c r="H970" s="2" t="str">
        <f>_xlfn.XLOOKUP(C970, customers!$A:$A, customers!$G:$G, 0)</f>
        <v>United States</v>
      </c>
      <c r="I970" t="str">
        <f>INDEX(products!$A:$G, MATCH(ORDERS!$D970, products!$A:$A, 0), MATCH(ORDERS!I$1, products!$A$1:$G$1, 0))</f>
        <v>Rob</v>
      </c>
      <c r="J970" t="str">
        <f>INDEX(products!$A:$G, MATCH(ORDERS!$D970, products!$A:$A, 0), MATCH(ORDERS!J$1, products!$A$1:$G$1, 0))</f>
        <v>M</v>
      </c>
      <c r="K970" s="6">
        <f>INDEX(products!$A:$G, MATCH(ORDERS!$D970, products!$A:$A, 0), MATCH(ORDERS!K$1, products!$A$1:$G$1, 0))</f>
        <v>0.2</v>
      </c>
      <c r="L970" s="8">
        <f>INDEX(products!$A:$G, MATCH(ORDERS!$D970, products!$A:$A, 0), MATCH(ORDERS!L$1, products!$A$1:$G$1, 0))</f>
        <v>2.9849999999999999</v>
      </c>
      <c r="M970" s="8">
        <f t="shared" si="15"/>
        <v>5.97</v>
      </c>
      <c r="N970" t="str" cm="1">
        <f t="array" ref="N970">_xlfn.IFS(I970="Rob", "Robusta", I970="Exc", "Excelsa", I970="Ara", "Arabica", I970="Lib", "Liberica")</f>
        <v>Robusta</v>
      </c>
      <c r="O970" t="str" cm="1">
        <f t="array" ref="O970">_xlfn.IFS(J970="M", "Medium", J970="L", "Light", J970="D", "Dark")</f>
        <v>Medium</v>
      </c>
    </row>
    <row r="971" spans="1:15" x14ac:dyDescent="0.3">
      <c r="A971" s="2" t="s">
        <v>5967</v>
      </c>
      <c r="B971" s="5">
        <v>43649</v>
      </c>
      <c r="C971" s="2" t="s">
        <v>5968</v>
      </c>
      <c r="D971" t="s">
        <v>6143</v>
      </c>
      <c r="E971" s="2">
        <v>1</v>
      </c>
      <c r="F971" s="2" t="str">
        <f>_xlfn.XLOOKUP(C971, customers!$A:$A, customers!$B:$B, 0)</f>
        <v>Chiarra Shalders</v>
      </c>
      <c r="G971" s="2" t="str">
        <f>IF(_xlfn.XLOOKUP(C971, customers!$A:$A, customers!$C:$C, "")="", "", _xlfn.XLOOKUP(C971, customers!$A:$A, customers!$C:$C, ""))</f>
        <v>cshaldersqx@cisco.com</v>
      </c>
      <c r="H971" s="2" t="str">
        <f>_xlfn.XLOOKUP(C971, customers!$A:$A, customers!$G:$G, 0)</f>
        <v>United States</v>
      </c>
      <c r="I971" t="str">
        <f>INDEX(products!$A:$G, MATCH(ORDERS!$D971, products!$A:$A, 0), MATCH(ORDERS!I$1, products!$A$1:$G$1, 0))</f>
        <v>Lib</v>
      </c>
      <c r="J971" t="str">
        <f>INDEX(products!$A:$G, MATCH(ORDERS!$D971, products!$A:$A, 0), MATCH(ORDERS!J$1, products!$A$1:$G$1, 0))</f>
        <v>D</v>
      </c>
      <c r="K971" s="6">
        <f>INDEX(products!$A:$G, MATCH(ORDERS!$D971, products!$A:$A, 0), MATCH(ORDERS!K$1, products!$A$1:$G$1, 0))</f>
        <v>1</v>
      </c>
      <c r="L971" s="8">
        <f>INDEX(products!$A:$G, MATCH(ORDERS!$D971, products!$A:$A, 0), MATCH(ORDERS!L$1, products!$A$1:$G$1, 0))</f>
        <v>12.95</v>
      </c>
      <c r="M971" s="8">
        <f t="shared" si="15"/>
        <v>12.95</v>
      </c>
      <c r="N971" t="str" cm="1">
        <f t="array" ref="N971">_xlfn.IFS(I971="Rob", "Robusta", I971="Exc", "Excelsa", I971="Ara", "Arabica", I971="Lib", "Liberica")</f>
        <v>Liberica</v>
      </c>
      <c r="O971" t="str" cm="1">
        <f t="array" ref="O971">_xlfn.IFS(J971="M", "Medium", J971="L", "Light", J971="D", "Dark")</f>
        <v>Dark</v>
      </c>
    </row>
    <row r="972" spans="1:15" x14ac:dyDescent="0.3">
      <c r="A972" s="2" t="s">
        <v>5973</v>
      </c>
      <c r="B972" s="5">
        <v>43729</v>
      </c>
      <c r="C972" s="2" t="s">
        <v>5974</v>
      </c>
      <c r="D972" t="s">
        <v>6139</v>
      </c>
      <c r="E972" s="2">
        <v>1</v>
      </c>
      <c r="F972" s="2" t="str">
        <f>_xlfn.XLOOKUP(C972, customers!$A:$A, customers!$B:$B, 0)</f>
        <v>Sharl Southerill</v>
      </c>
      <c r="G972" s="2" t="str">
        <f>IF(_xlfn.XLOOKUP(C972, customers!$A:$A, customers!$C:$C, "")="", "", _xlfn.XLOOKUP(C972, customers!$A:$A, customers!$C:$C, ""))</f>
        <v/>
      </c>
      <c r="H972" s="2" t="str">
        <f>_xlfn.XLOOKUP(C972, customers!$A:$A, customers!$G:$G, 0)</f>
        <v>United States</v>
      </c>
      <c r="I972" t="str">
        <f>INDEX(products!$A:$G, MATCH(ORDERS!$D972, products!$A:$A, 0), MATCH(ORDERS!I$1, products!$A$1:$G$1, 0))</f>
        <v>Exc</v>
      </c>
      <c r="J972" t="str">
        <f>INDEX(products!$A:$G, MATCH(ORDERS!$D972, products!$A:$A, 0), MATCH(ORDERS!J$1, products!$A$1:$G$1, 0))</f>
        <v>M</v>
      </c>
      <c r="K972" s="6">
        <f>INDEX(products!$A:$G, MATCH(ORDERS!$D972, products!$A:$A, 0), MATCH(ORDERS!K$1, products!$A$1:$G$1, 0))</f>
        <v>0.5</v>
      </c>
      <c r="L972" s="8">
        <f>INDEX(products!$A:$G, MATCH(ORDERS!$D972, products!$A:$A, 0), MATCH(ORDERS!L$1, products!$A$1:$G$1, 0))</f>
        <v>8.25</v>
      </c>
      <c r="M972" s="8">
        <f t="shared" si="15"/>
        <v>8.25</v>
      </c>
      <c r="N972" t="str" cm="1">
        <f t="array" ref="N972">_xlfn.IFS(I972="Rob", "Robusta", I972="Exc", "Excelsa", I972="Ara", "Arabica", I972="Lib", "Liberica")</f>
        <v>Excelsa</v>
      </c>
      <c r="O972" t="str" cm="1">
        <f t="array" ref="O972">_xlfn.IFS(J972="M", "Medium", J972="L", "Light", J972="D", "Dark")</f>
        <v>Medium</v>
      </c>
    </row>
    <row r="973" spans="1:15" x14ac:dyDescent="0.3">
      <c r="A973" s="2" t="s">
        <v>5978</v>
      </c>
      <c r="B973" s="5">
        <v>43703</v>
      </c>
      <c r="C973" s="2" t="s">
        <v>5979</v>
      </c>
      <c r="D973" t="s">
        <v>6182</v>
      </c>
      <c r="E973" s="2">
        <v>5</v>
      </c>
      <c r="F973" s="2" t="str">
        <f>_xlfn.XLOOKUP(C973, customers!$A:$A, customers!$B:$B, 0)</f>
        <v>Noni Furber</v>
      </c>
      <c r="G973" s="2" t="str">
        <f>IF(_xlfn.XLOOKUP(C973, customers!$A:$A, customers!$C:$C, "")="", "", _xlfn.XLOOKUP(C973, customers!$A:$A, customers!$C:$C, ""))</f>
        <v>nfurberqz@jugem.jp</v>
      </c>
      <c r="H973" s="2" t="str">
        <f>_xlfn.XLOOKUP(C973, customers!$A:$A, customers!$G:$G, 0)</f>
        <v>United States</v>
      </c>
      <c r="I973" t="str">
        <f>INDEX(products!$A:$G, MATCH(ORDERS!$D973, products!$A:$A, 0), MATCH(ORDERS!I$1, products!$A$1:$G$1, 0))</f>
        <v>Ara</v>
      </c>
      <c r="J973" t="str">
        <f>INDEX(products!$A:$G, MATCH(ORDERS!$D973, products!$A:$A, 0), MATCH(ORDERS!J$1, products!$A$1:$G$1, 0))</f>
        <v>L</v>
      </c>
      <c r="K973" s="6">
        <f>INDEX(products!$A:$G, MATCH(ORDERS!$D973, products!$A:$A, 0), MATCH(ORDERS!K$1, products!$A$1:$G$1, 0))</f>
        <v>2.5</v>
      </c>
      <c r="L973" s="8">
        <f>INDEX(products!$A:$G, MATCH(ORDERS!$D973, products!$A:$A, 0), MATCH(ORDERS!L$1, products!$A$1:$G$1, 0))</f>
        <v>29.784999999999997</v>
      </c>
      <c r="M973" s="8">
        <f t="shared" si="15"/>
        <v>148.92499999999998</v>
      </c>
      <c r="N973" t="str" cm="1">
        <f t="array" ref="N973">_xlfn.IFS(I973="Rob", "Robusta", I973="Exc", "Excelsa", I973="Ara", "Arabica", I973="Lib", "Liberica")</f>
        <v>Arabica</v>
      </c>
      <c r="O973" t="str" cm="1">
        <f t="array" ref="O973">_xlfn.IFS(J973="M", "Medium", J973="L", "Light", J973="D", "Dark")</f>
        <v>Light</v>
      </c>
    </row>
    <row r="974" spans="1:15" x14ac:dyDescent="0.3">
      <c r="A974" s="2" t="s">
        <v>5984</v>
      </c>
      <c r="B974" s="5">
        <v>44411</v>
      </c>
      <c r="C974" s="2" t="s">
        <v>5985</v>
      </c>
      <c r="D974" t="s">
        <v>6182</v>
      </c>
      <c r="E974" s="2">
        <v>3</v>
      </c>
      <c r="F974" s="2" t="str">
        <f>_xlfn.XLOOKUP(C974, customers!$A:$A, customers!$B:$B, 0)</f>
        <v>Dinah Crutcher</v>
      </c>
      <c r="G974" s="2" t="str">
        <f>IF(_xlfn.XLOOKUP(C974, customers!$A:$A, customers!$C:$C, "")="", "", _xlfn.XLOOKUP(C974, customers!$A:$A, customers!$C:$C, ""))</f>
        <v/>
      </c>
      <c r="H974" s="2" t="str">
        <f>_xlfn.XLOOKUP(C974, customers!$A:$A, customers!$G:$G, 0)</f>
        <v>Ireland</v>
      </c>
      <c r="I974" t="str">
        <f>INDEX(products!$A:$G, MATCH(ORDERS!$D974, products!$A:$A, 0), MATCH(ORDERS!I$1, products!$A$1:$G$1, 0))</f>
        <v>Ara</v>
      </c>
      <c r="J974" t="str">
        <f>INDEX(products!$A:$G, MATCH(ORDERS!$D974, products!$A:$A, 0), MATCH(ORDERS!J$1, products!$A$1:$G$1, 0))</f>
        <v>L</v>
      </c>
      <c r="K974" s="6">
        <f>INDEX(products!$A:$G, MATCH(ORDERS!$D974, products!$A:$A, 0), MATCH(ORDERS!K$1, products!$A$1:$G$1, 0))</f>
        <v>2.5</v>
      </c>
      <c r="L974" s="8">
        <f>INDEX(products!$A:$G, MATCH(ORDERS!$D974, products!$A:$A, 0), MATCH(ORDERS!L$1, products!$A$1:$G$1, 0))</f>
        <v>29.784999999999997</v>
      </c>
      <c r="M974" s="8">
        <f t="shared" si="15"/>
        <v>89.35499999999999</v>
      </c>
      <c r="N974" t="str" cm="1">
        <f t="array" ref="N974">_xlfn.IFS(I974="Rob", "Robusta", I974="Exc", "Excelsa", I974="Ara", "Arabica", I974="Lib", "Liberica")</f>
        <v>Arabica</v>
      </c>
      <c r="O974" t="str" cm="1">
        <f t="array" ref="O974">_xlfn.IFS(J974="M", "Medium", J974="L", "Light", J974="D", "Dark")</f>
        <v>Light</v>
      </c>
    </row>
    <row r="975" spans="1:15" x14ac:dyDescent="0.3">
      <c r="A975" s="2" t="s">
        <v>5989</v>
      </c>
      <c r="B975" s="5">
        <v>44493</v>
      </c>
      <c r="C975" s="2" t="s">
        <v>5990</v>
      </c>
      <c r="D975" t="s">
        <v>6162</v>
      </c>
      <c r="E975" s="2">
        <v>6</v>
      </c>
      <c r="F975" s="2" t="str">
        <f>_xlfn.XLOOKUP(C975, customers!$A:$A, customers!$B:$B, 0)</f>
        <v>Charlean Keave</v>
      </c>
      <c r="G975" s="2" t="str">
        <f>IF(_xlfn.XLOOKUP(C975, customers!$A:$A, customers!$C:$C, "")="", "", _xlfn.XLOOKUP(C975, customers!$A:$A, customers!$C:$C, ""))</f>
        <v>ckeaver1@ucoz.com</v>
      </c>
      <c r="H975" s="2" t="str">
        <f>_xlfn.XLOOKUP(C975, customers!$A:$A, customers!$G:$G, 0)</f>
        <v>United States</v>
      </c>
      <c r="I975" t="str">
        <f>INDEX(products!$A:$G, MATCH(ORDERS!$D975, products!$A:$A, 0), MATCH(ORDERS!I$1, products!$A$1:$G$1, 0))</f>
        <v>Lib</v>
      </c>
      <c r="J975" t="str">
        <f>INDEX(products!$A:$G, MATCH(ORDERS!$D975, products!$A:$A, 0), MATCH(ORDERS!J$1, products!$A$1:$G$1, 0))</f>
        <v>M</v>
      </c>
      <c r="K975" s="6">
        <f>INDEX(products!$A:$G, MATCH(ORDERS!$D975, products!$A:$A, 0), MATCH(ORDERS!K$1, products!$A$1:$G$1, 0))</f>
        <v>1</v>
      </c>
      <c r="L975" s="8">
        <f>INDEX(products!$A:$G, MATCH(ORDERS!$D975, products!$A:$A, 0), MATCH(ORDERS!L$1, products!$A$1:$G$1, 0))</f>
        <v>14.55</v>
      </c>
      <c r="M975" s="8">
        <f t="shared" si="15"/>
        <v>87.300000000000011</v>
      </c>
      <c r="N975" t="str" cm="1">
        <f t="array" ref="N975">_xlfn.IFS(I975="Rob", "Robusta", I975="Exc", "Excelsa", I975="Ara", "Arabica", I975="Lib", "Liberica")</f>
        <v>Liberica</v>
      </c>
      <c r="O975" t="str" cm="1">
        <f t="array" ref="O975">_xlfn.IFS(J975="M", "Medium", J975="L", "Light", J975="D", "Dark")</f>
        <v>Medium</v>
      </c>
    </row>
    <row r="976" spans="1:15" x14ac:dyDescent="0.3">
      <c r="A976" s="2" t="s">
        <v>5995</v>
      </c>
      <c r="B976" s="5">
        <v>43556</v>
      </c>
      <c r="C976" s="2" t="s">
        <v>5996</v>
      </c>
      <c r="D976" t="s">
        <v>6172</v>
      </c>
      <c r="E976" s="2">
        <v>1</v>
      </c>
      <c r="F976" s="2" t="str">
        <f>_xlfn.XLOOKUP(C976, customers!$A:$A, customers!$B:$B, 0)</f>
        <v>Sada Roseborough</v>
      </c>
      <c r="G976" s="2" t="str">
        <f>IF(_xlfn.XLOOKUP(C976, customers!$A:$A, customers!$C:$C, "")="", "", _xlfn.XLOOKUP(C976, customers!$A:$A, customers!$C:$C, ""))</f>
        <v>sroseboroughr2@virginia.edu</v>
      </c>
      <c r="H976" s="2" t="str">
        <f>_xlfn.XLOOKUP(C976, customers!$A:$A, customers!$G:$G, 0)</f>
        <v>United States</v>
      </c>
      <c r="I976" t="str">
        <f>INDEX(products!$A:$G, MATCH(ORDERS!$D976, products!$A:$A, 0), MATCH(ORDERS!I$1, products!$A$1:$G$1, 0))</f>
        <v>Rob</v>
      </c>
      <c r="J976" t="str">
        <f>INDEX(products!$A:$G, MATCH(ORDERS!$D976, products!$A:$A, 0), MATCH(ORDERS!J$1, products!$A$1:$G$1, 0))</f>
        <v>D</v>
      </c>
      <c r="K976" s="6">
        <f>INDEX(products!$A:$G, MATCH(ORDERS!$D976, products!$A:$A, 0), MATCH(ORDERS!K$1, products!$A$1:$G$1, 0))</f>
        <v>0.5</v>
      </c>
      <c r="L976" s="8">
        <f>INDEX(products!$A:$G, MATCH(ORDERS!$D976, products!$A:$A, 0), MATCH(ORDERS!L$1, products!$A$1:$G$1, 0))</f>
        <v>5.3699999999999992</v>
      </c>
      <c r="M976" s="8">
        <f t="shared" si="15"/>
        <v>5.3699999999999992</v>
      </c>
      <c r="N976" t="str" cm="1">
        <f t="array" ref="N976">_xlfn.IFS(I976="Rob", "Robusta", I976="Exc", "Excelsa", I976="Ara", "Arabica", I976="Lib", "Liberica")</f>
        <v>Robusta</v>
      </c>
      <c r="O976" t="str" cm="1">
        <f t="array" ref="O976">_xlfn.IFS(J976="M", "Medium", J976="L", "Light", J976="D", "Dark")</f>
        <v>Dark</v>
      </c>
    </row>
    <row r="977" spans="1:15" x14ac:dyDescent="0.3">
      <c r="A977" s="2" t="s">
        <v>6001</v>
      </c>
      <c r="B977" s="5">
        <v>44538</v>
      </c>
      <c r="C977" s="2" t="s">
        <v>6002</v>
      </c>
      <c r="D977" t="s">
        <v>6154</v>
      </c>
      <c r="E977" s="2">
        <v>3</v>
      </c>
      <c r="F977" s="2" t="str">
        <f>_xlfn.XLOOKUP(C977, customers!$A:$A, customers!$B:$B, 0)</f>
        <v>Clayton Kingwell</v>
      </c>
      <c r="G977" s="2" t="str">
        <f>IF(_xlfn.XLOOKUP(C977, customers!$A:$A, customers!$C:$C, "")="", "", _xlfn.XLOOKUP(C977, customers!$A:$A, customers!$C:$C, ""))</f>
        <v>ckingwellr3@squarespace.com</v>
      </c>
      <c r="H977" s="2" t="str">
        <f>_xlfn.XLOOKUP(C977, customers!$A:$A, customers!$G:$G, 0)</f>
        <v>Ireland</v>
      </c>
      <c r="I977" t="str">
        <f>INDEX(products!$A:$G, MATCH(ORDERS!$D977, products!$A:$A, 0), MATCH(ORDERS!I$1, products!$A$1:$G$1, 0))</f>
        <v>Ara</v>
      </c>
      <c r="J977" t="str">
        <f>INDEX(products!$A:$G, MATCH(ORDERS!$D977, products!$A:$A, 0), MATCH(ORDERS!J$1, products!$A$1:$G$1, 0))</f>
        <v>D</v>
      </c>
      <c r="K977" s="6">
        <f>INDEX(products!$A:$G, MATCH(ORDERS!$D977, products!$A:$A, 0), MATCH(ORDERS!K$1, products!$A$1:$G$1, 0))</f>
        <v>0.2</v>
      </c>
      <c r="L977" s="8">
        <f>INDEX(products!$A:$G, MATCH(ORDERS!$D977, products!$A:$A, 0), MATCH(ORDERS!L$1, products!$A$1:$G$1, 0))</f>
        <v>2.9849999999999999</v>
      </c>
      <c r="M977" s="8">
        <f t="shared" si="15"/>
        <v>8.9550000000000001</v>
      </c>
      <c r="N977" t="str" cm="1">
        <f t="array" ref="N977">_xlfn.IFS(I977="Rob", "Robusta", I977="Exc", "Excelsa", I977="Ara", "Arabica", I977="Lib", "Liberica")</f>
        <v>Arabica</v>
      </c>
      <c r="O977" t="str" cm="1">
        <f t="array" ref="O977">_xlfn.IFS(J977="M", "Medium", J977="L", "Light", J977="D", "Dark")</f>
        <v>Dark</v>
      </c>
    </row>
    <row r="978" spans="1:15" x14ac:dyDescent="0.3">
      <c r="A978" s="2" t="s">
        <v>6007</v>
      </c>
      <c r="B978" s="5">
        <v>43643</v>
      </c>
      <c r="C978" s="2" t="s">
        <v>6008</v>
      </c>
      <c r="D978" t="s">
        <v>6142</v>
      </c>
      <c r="E978" s="2">
        <v>5</v>
      </c>
      <c r="F978" s="2" t="str">
        <f>_xlfn.XLOOKUP(C978, customers!$A:$A, customers!$B:$B, 0)</f>
        <v>Kacy Canto</v>
      </c>
      <c r="G978" s="2" t="str">
        <f>IF(_xlfn.XLOOKUP(C978, customers!$A:$A, customers!$C:$C, "")="", "", _xlfn.XLOOKUP(C978, customers!$A:$A, customers!$C:$C, ""))</f>
        <v>kcantor4@gmpg.org</v>
      </c>
      <c r="H978" s="2" t="str">
        <f>_xlfn.XLOOKUP(C978, customers!$A:$A, customers!$G:$G, 0)</f>
        <v>United States</v>
      </c>
      <c r="I978" t="str">
        <f>INDEX(products!$A:$G, MATCH(ORDERS!$D978, products!$A:$A, 0), MATCH(ORDERS!I$1, products!$A$1:$G$1, 0))</f>
        <v>Rob</v>
      </c>
      <c r="J978" t="str">
        <f>INDEX(products!$A:$G, MATCH(ORDERS!$D978, products!$A:$A, 0), MATCH(ORDERS!J$1, products!$A$1:$G$1, 0))</f>
        <v>L</v>
      </c>
      <c r="K978" s="6">
        <f>INDEX(products!$A:$G, MATCH(ORDERS!$D978, products!$A:$A, 0), MATCH(ORDERS!K$1, products!$A$1:$G$1, 0))</f>
        <v>2.5</v>
      </c>
      <c r="L978" s="8">
        <f>INDEX(products!$A:$G, MATCH(ORDERS!$D978, products!$A:$A, 0), MATCH(ORDERS!L$1, products!$A$1:$G$1, 0))</f>
        <v>27.484999999999996</v>
      </c>
      <c r="M978" s="8">
        <f t="shared" si="15"/>
        <v>137.42499999999998</v>
      </c>
      <c r="N978" t="str" cm="1">
        <f t="array" ref="N978">_xlfn.IFS(I978="Rob", "Robusta", I978="Exc", "Excelsa", I978="Ara", "Arabica", I978="Lib", "Liberica")</f>
        <v>Robusta</v>
      </c>
      <c r="O978" t="str" cm="1">
        <f t="array" ref="O978">_xlfn.IFS(J978="M", "Medium", J978="L", "Light", J978="D", "Dark")</f>
        <v>Light</v>
      </c>
    </row>
    <row r="979" spans="1:15" x14ac:dyDescent="0.3">
      <c r="A979" s="2" t="s">
        <v>6013</v>
      </c>
      <c r="B979" s="5">
        <v>44026</v>
      </c>
      <c r="C979" s="2" t="s">
        <v>6014</v>
      </c>
      <c r="D979" t="s">
        <v>6179</v>
      </c>
      <c r="E979" s="2">
        <v>5</v>
      </c>
      <c r="F979" s="2" t="str">
        <f>_xlfn.XLOOKUP(C979, customers!$A:$A, customers!$B:$B, 0)</f>
        <v>Mab Blakemore</v>
      </c>
      <c r="G979" s="2" t="str">
        <f>IF(_xlfn.XLOOKUP(C979, customers!$A:$A, customers!$C:$C, "")="", "", _xlfn.XLOOKUP(C979, customers!$A:$A, customers!$C:$C, ""))</f>
        <v>mblakemorer5@nsw.gov.au</v>
      </c>
      <c r="H979" s="2" t="str">
        <f>_xlfn.XLOOKUP(C979, customers!$A:$A, customers!$G:$G, 0)</f>
        <v>United States</v>
      </c>
      <c r="I979" t="str">
        <f>INDEX(products!$A:$G, MATCH(ORDERS!$D979, products!$A:$A, 0), MATCH(ORDERS!I$1, products!$A$1:$G$1, 0))</f>
        <v>Rob</v>
      </c>
      <c r="J979" t="str">
        <f>INDEX(products!$A:$G, MATCH(ORDERS!$D979, products!$A:$A, 0), MATCH(ORDERS!J$1, products!$A$1:$G$1, 0))</f>
        <v>L</v>
      </c>
      <c r="K979" s="6">
        <f>INDEX(products!$A:$G, MATCH(ORDERS!$D979, products!$A:$A, 0), MATCH(ORDERS!K$1, products!$A$1:$G$1, 0))</f>
        <v>1</v>
      </c>
      <c r="L979" s="8">
        <f>INDEX(products!$A:$G, MATCH(ORDERS!$D979, products!$A:$A, 0), MATCH(ORDERS!L$1, products!$A$1:$G$1, 0))</f>
        <v>11.95</v>
      </c>
      <c r="M979" s="8">
        <f t="shared" si="15"/>
        <v>59.75</v>
      </c>
      <c r="N979" t="str" cm="1">
        <f t="array" ref="N979">_xlfn.IFS(I979="Rob", "Robusta", I979="Exc", "Excelsa", I979="Ara", "Arabica", I979="Lib", "Liberica")</f>
        <v>Robusta</v>
      </c>
      <c r="O979" t="str" cm="1">
        <f t="array" ref="O979">_xlfn.IFS(J979="M", "Medium", J979="L", "Light", J979="D", "Dark")</f>
        <v>Light</v>
      </c>
    </row>
    <row r="980" spans="1:15" x14ac:dyDescent="0.3">
      <c r="A980" s="2" t="s">
        <v>6019</v>
      </c>
      <c r="B980" s="5">
        <v>43913</v>
      </c>
      <c r="C980" s="2" t="s">
        <v>5990</v>
      </c>
      <c r="D980" t="s">
        <v>6180</v>
      </c>
      <c r="E980" s="2">
        <v>3</v>
      </c>
      <c r="F980" s="2" t="str">
        <f>_xlfn.XLOOKUP(C980, customers!$A:$A, customers!$B:$B, 0)</f>
        <v>Charlean Keave</v>
      </c>
      <c r="G980" s="2" t="str">
        <f>IF(_xlfn.XLOOKUP(C980, customers!$A:$A, customers!$C:$C, "")="", "", _xlfn.XLOOKUP(C980, customers!$A:$A, customers!$C:$C, ""))</f>
        <v>ckeaver1@ucoz.com</v>
      </c>
      <c r="H980" s="2" t="str">
        <f>_xlfn.XLOOKUP(C980, customers!$A:$A, customers!$G:$G, 0)</f>
        <v>United States</v>
      </c>
      <c r="I980" t="str">
        <f>INDEX(products!$A:$G, MATCH(ORDERS!$D980, products!$A:$A, 0), MATCH(ORDERS!I$1, products!$A$1:$G$1, 0))</f>
        <v>Ara</v>
      </c>
      <c r="J980" t="str">
        <f>INDEX(products!$A:$G, MATCH(ORDERS!$D980, products!$A:$A, 0), MATCH(ORDERS!J$1, products!$A$1:$G$1, 0))</f>
        <v>L</v>
      </c>
      <c r="K980" s="6">
        <f>INDEX(products!$A:$G, MATCH(ORDERS!$D980, products!$A:$A, 0), MATCH(ORDERS!K$1, products!$A$1:$G$1, 0))</f>
        <v>0.5</v>
      </c>
      <c r="L980" s="8">
        <f>INDEX(products!$A:$G, MATCH(ORDERS!$D980, products!$A:$A, 0), MATCH(ORDERS!L$1, products!$A$1:$G$1, 0))</f>
        <v>7.77</v>
      </c>
      <c r="M980" s="8">
        <f t="shared" si="15"/>
        <v>23.31</v>
      </c>
      <c r="N980" t="str" cm="1">
        <f t="array" ref="N980">_xlfn.IFS(I980="Rob", "Robusta", I980="Exc", "Excelsa", I980="Ara", "Arabica", I980="Lib", "Liberica")</f>
        <v>Arabica</v>
      </c>
      <c r="O980" t="str" cm="1">
        <f t="array" ref="O980">_xlfn.IFS(J980="M", "Medium", J980="L", "Light", J980="D", "Dark")</f>
        <v>Light</v>
      </c>
    </row>
    <row r="981" spans="1:15" x14ac:dyDescent="0.3">
      <c r="A981" s="2" t="s">
        <v>6025</v>
      </c>
      <c r="B981" s="5">
        <v>43856</v>
      </c>
      <c r="C981" s="2" t="s">
        <v>6026</v>
      </c>
      <c r="D981" t="s">
        <v>6172</v>
      </c>
      <c r="E981" s="2">
        <v>2</v>
      </c>
      <c r="F981" s="2" t="str">
        <f>_xlfn.XLOOKUP(C981, customers!$A:$A, customers!$B:$B, 0)</f>
        <v>Javier Causnett</v>
      </c>
      <c r="G981" s="2" t="str">
        <f>IF(_xlfn.XLOOKUP(C981, customers!$A:$A, customers!$C:$C, "")="", "", _xlfn.XLOOKUP(C981, customers!$A:$A, customers!$C:$C, ""))</f>
        <v/>
      </c>
      <c r="H981" s="2" t="str">
        <f>_xlfn.XLOOKUP(C981, customers!$A:$A, customers!$G:$G, 0)</f>
        <v>United States</v>
      </c>
      <c r="I981" t="str">
        <f>INDEX(products!$A:$G, MATCH(ORDERS!$D981, products!$A:$A, 0), MATCH(ORDERS!I$1, products!$A$1:$G$1, 0))</f>
        <v>Rob</v>
      </c>
      <c r="J981" t="str">
        <f>INDEX(products!$A:$G, MATCH(ORDERS!$D981, products!$A:$A, 0), MATCH(ORDERS!J$1, products!$A$1:$G$1, 0))</f>
        <v>D</v>
      </c>
      <c r="K981" s="6">
        <f>INDEX(products!$A:$G, MATCH(ORDERS!$D981, products!$A:$A, 0), MATCH(ORDERS!K$1, products!$A$1:$G$1, 0))</f>
        <v>0.5</v>
      </c>
      <c r="L981" s="8">
        <f>INDEX(products!$A:$G, MATCH(ORDERS!$D981, products!$A:$A, 0), MATCH(ORDERS!L$1, products!$A$1:$G$1, 0))</f>
        <v>5.3699999999999992</v>
      </c>
      <c r="M981" s="8">
        <f t="shared" si="15"/>
        <v>10.739999999999998</v>
      </c>
      <c r="N981" t="str" cm="1">
        <f t="array" ref="N981">_xlfn.IFS(I981="Rob", "Robusta", I981="Exc", "Excelsa", I981="Ara", "Arabica", I981="Lib", "Liberica")</f>
        <v>Robusta</v>
      </c>
      <c r="O981" t="str" cm="1">
        <f t="array" ref="O981">_xlfn.IFS(J981="M", "Medium", J981="L", "Light", J981="D", "Dark")</f>
        <v>Dark</v>
      </c>
    </row>
    <row r="982" spans="1:15" x14ac:dyDescent="0.3">
      <c r="A982" s="2" t="s">
        <v>6030</v>
      </c>
      <c r="B982" s="5">
        <v>43982</v>
      </c>
      <c r="C982" s="2" t="s">
        <v>6031</v>
      </c>
      <c r="D982" t="s">
        <v>6185</v>
      </c>
      <c r="E982" s="2">
        <v>6</v>
      </c>
      <c r="F982" s="2" t="str">
        <f>_xlfn.XLOOKUP(C982, customers!$A:$A, customers!$B:$B, 0)</f>
        <v>Demetris Micheli</v>
      </c>
      <c r="G982" s="2" t="str">
        <f>IF(_xlfn.XLOOKUP(C982, customers!$A:$A, customers!$C:$C, "")="", "", _xlfn.XLOOKUP(C982, customers!$A:$A, customers!$C:$C, ""))</f>
        <v/>
      </c>
      <c r="H982" s="2" t="str">
        <f>_xlfn.XLOOKUP(C982, customers!$A:$A, customers!$G:$G, 0)</f>
        <v>United States</v>
      </c>
      <c r="I982" t="str">
        <f>INDEX(products!$A:$G, MATCH(ORDERS!$D982, products!$A:$A, 0), MATCH(ORDERS!I$1, products!$A$1:$G$1, 0))</f>
        <v>Exc</v>
      </c>
      <c r="J982" t="str">
        <f>INDEX(products!$A:$G, MATCH(ORDERS!$D982, products!$A:$A, 0), MATCH(ORDERS!J$1, products!$A$1:$G$1, 0))</f>
        <v>D</v>
      </c>
      <c r="K982" s="6">
        <f>INDEX(products!$A:$G, MATCH(ORDERS!$D982, products!$A:$A, 0), MATCH(ORDERS!K$1, products!$A$1:$G$1, 0))</f>
        <v>2.5</v>
      </c>
      <c r="L982" s="8">
        <f>INDEX(products!$A:$G, MATCH(ORDERS!$D982, products!$A:$A, 0), MATCH(ORDERS!L$1, products!$A$1:$G$1, 0))</f>
        <v>27.945</v>
      </c>
      <c r="M982" s="8">
        <f t="shared" si="15"/>
        <v>167.67000000000002</v>
      </c>
      <c r="N982" t="str" cm="1">
        <f t="array" ref="N982">_xlfn.IFS(I982="Rob", "Robusta", I982="Exc", "Excelsa", I982="Ara", "Arabica", I982="Lib", "Liberica")</f>
        <v>Excelsa</v>
      </c>
      <c r="O982" t="str" cm="1">
        <f t="array" ref="O982">_xlfn.IFS(J982="M", "Medium", J982="L", "Light", J982="D", "Dark")</f>
        <v>Dark</v>
      </c>
    </row>
    <row r="983" spans="1:15" x14ac:dyDescent="0.3">
      <c r="A983" s="2" t="s">
        <v>6035</v>
      </c>
      <c r="B983" s="5">
        <v>44397</v>
      </c>
      <c r="C983" s="2" t="s">
        <v>6036</v>
      </c>
      <c r="D983" t="s">
        <v>6153</v>
      </c>
      <c r="E983" s="2">
        <v>6</v>
      </c>
      <c r="F983" s="2" t="str">
        <f>_xlfn.XLOOKUP(C983, customers!$A:$A, customers!$B:$B, 0)</f>
        <v>Chloette Bernardot</v>
      </c>
      <c r="G983" s="2" t="str">
        <f>IF(_xlfn.XLOOKUP(C983, customers!$A:$A, customers!$C:$C, "")="", "", _xlfn.XLOOKUP(C983, customers!$A:$A, customers!$C:$C, ""))</f>
        <v>cbernardotr9@wix.com</v>
      </c>
      <c r="H983" s="2" t="str">
        <f>_xlfn.XLOOKUP(C983, customers!$A:$A, customers!$G:$G, 0)</f>
        <v>United States</v>
      </c>
      <c r="I983" t="str">
        <f>INDEX(products!$A:$G, MATCH(ORDERS!$D983, products!$A:$A, 0), MATCH(ORDERS!I$1, products!$A$1:$G$1, 0))</f>
        <v>Exc</v>
      </c>
      <c r="J983" t="str">
        <f>INDEX(products!$A:$G, MATCH(ORDERS!$D983, products!$A:$A, 0), MATCH(ORDERS!J$1, products!$A$1:$G$1, 0))</f>
        <v>D</v>
      </c>
      <c r="K983" s="6">
        <f>INDEX(products!$A:$G, MATCH(ORDERS!$D983, products!$A:$A, 0), MATCH(ORDERS!K$1, products!$A$1:$G$1, 0))</f>
        <v>0.2</v>
      </c>
      <c r="L983" s="8">
        <f>INDEX(products!$A:$G, MATCH(ORDERS!$D983, products!$A:$A, 0), MATCH(ORDERS!L$1, products!$A$1:$G$1, 0))</f>
        <v>3.645</v>
      </c>
      <c r="M983" s="8">
        <f t="shared" si="15"/>
        <v>21.87</v>
      </c>
      <c r="N983" t="str" cm="1">
        <f t="array" ref="N983">_xlfn.IFS(I983="Rob", "Robusta", I983="Exc", "Excelsa", I983="Ara", "Arabica", I983="Lib", "Liberica")</f>
        <v>Excelsa</v>
      </c>
      <c r="O983" t="str" cm="1">
        <f t="array" ref="O983">_xlfn.IFS(J983="M", "Medium", J983="L", "Light", J983="D", "Dark")</f>
        <v>Dark</v>
      </c>
    </row>
    <row r="984" spans="1:15" x14ac:dyDescent="0.3">
      <c r="A984" s="2" t="s">
        <v>6041</v>
      </c>
      <c r="B984" s="5">
        <v>44785</v>
      </c>
      <c r="C984" s="2" t="s">
        <v>6042</v>
      </c>
      <c r="D984" t="s">
        <v>6179</v>
      </c>
      <c r="E984" s="2">
        <v>2</v>
      </c>
      <c r="F984" s="2" t="str">
        <f>_xlfn.XLOOKUP(C984, customers!$A:$A, customers!$B:$B, 0)</f>
        <v>Kim Kemery</v>
      </c>
      <c r="G984" s="2" t="str">
        <f>IF(_xlfn.XLOOKUP(C984, customers!$A:$A, customers!$C:$C, "")="", "", _xlfn.XLOOKUP(C984, customers!$A:$A, customers!$C:$C, ""))</f>
        <v>kkemeryra@t.co</v>
      </c>
      <c r="H984" s="2" t="str">
        <f>_xlfn.XLOOKUP(C984, customers!$A:$A, customers!$G:$G, 0)</f>
        <v>United States</v>
      </c>
      <c r="I984" t="str">
        <f>INDEX(products!$A:$G, MATCH(ORDERS!$D984, products!$A:$A, 0), MATCH(ORDERS!I$1, products!$A$1:$G$1, 0))</f>
        <v>Rob</v>
      </c>
      <c r="J984" t="str">
        <f>INDEX(products!$A:$G, MATCH(ORDERS!$D984, products!$A:$A, 0), MATCH(ORDERS!J$1, products!$A$1:$G$1, 0))</f>
        <v>L</v>
      </c>
      <c r="K984" s="6">
        <f>INDEX(products!$A:$G, MATCH(ORDERS!$D984, products!$A:$A, 0), MATCH(ORDERS!K$1, products!$A$1:$G$1, 0))</f>
        <v>1</v>
      </c>
      <c r="L984" s="8">
        <f>INDEX(products!$A:$G, MATCH(ORDERS!$D984, products!$A:$A, 0), MATCH(ORDERS!L$1, products!$A$1:$G$1, 0))</f>
        <v>11.95</v>
      </c>
      <c r="M984" s="8">
        <f t="shared" si="15"/>
        <v>23.9</v>
      </c>
      <c r="N984" t="str" cm="1">
        <f t="array" ref="N984">_xlfn.IFS(I984="Rob", "Robusta", I984="Exc", "Excelsa", I984="Ara", "Arabica", I984="Lib", "Liberica")</f>
        <v>Robusta</v>
      </c>
      <c r="O984" t="str" cm="1">
        <f t="array" ref="O984">_xlfn.IFS(J984="M", "Medium", J984="L", "Light", J984="D", "Dark")</f>
        <v>Light</v>
      </c>
    </row>
    <row r="985" spans="1:15" x14ac:dyDescent="0.3">
      <c r="A985" s="2" t="s">
        <v>6047</v>
      </c>
      <c r="B985" s="5">
        <v>43831</v>
      </c>
      <c r="C985" s="2" t="s">
        <v>6048</v>
      </c>
      <c r="D985" t="s">
        <v>6152</v>
      </c>
      <c r="E985" s="2">
        <v>2</v>
      </c>
      <c r="F985" s="2" t="str">
        <f>_xlfn.XLOOKUP(C985, customers!$A:$A, customers!$B:$B, 0)</f>
        <v>Fanchette Parlot</v>
      </c>
      <c r="G985" s="2" t="str">
        <f>IF(_xlfn.XLOOKUP(C985, customers!$A:$A, customers!$C:$C, "")="", "", _xlfn.XLOOKUP(C985, customers!$A:$A, customers!$C:$C, ""))</f>
        <v>fparlotrb@forbes.com</v>
      </c>
      <c r="H985" s="2" t="str">
        <f>_xlfn.XLOOKUP(C985, customers!$A:$A, customers!$G:$G, 0)</f>
        <v>United States</v>
      </c>
      <c r="I985" t="str">
        <f>INDEX(products!$A:$G, MATCH(ORDERS!$D985, products!$A:$A, 0), MATCH(ORDERS!I$1, products!$A$1:$G$1, 0))</f>
        <v>Ara</v>
      </c>
      <c r="J985" t="str">
        <f>INDEX(products!$A:$G, MATCH(ORDERS!$D985, products!$A:$A, 0), MATCH(ORDERS!J$1, products!$A$1:$G$1, 0))</f>
        <v>M</v>
      </c>
      <c r="K985" s="6">
        <f>INDEX(products!$A:$G, MATCH(ORDERS!$D985, products!$A:$A, 0), MATCH(ORDERS!K$1, products!$A$1:$G$1, 0))</f>
        <v>0.2</v>
      </c>
      <c r="L985" s="8">
        <f>INDEX(products!$A:$G, MATCH(ORDERS!$D985, products!$A:$A, 0), MATCH(ORDERS!L$1, products!$A$1:$G$1, 0))</f>
        <v>3.375</v>
      </c>
      <c r="M985" s="8">
        <f t="shared" si="15"/>
        <v>6.75</v>
      </c>
      <c r="N985" t="str" cm="1">
        <f t="array" ref="N985">_xlfn.IFS(I985="Rob", "Robusta", I985="Exc", "Excelsa", I985="Ara", "Arabica", I985="Lib", "Liberica")</f>
        <v>Arabica</v>
      </c>
      <c r="O985" t="str" cm="1">
        <f t="array" ref="O985">_xlfn.IFS(J985="M", "Medium", J985="L", "Light", J985="D", "Dark")</f>
        <v>Medium</v>
      </c>
    </row>
    <row r="986" spans="1:15" x14ac:dyDescent="0.3">
      <c r="A986" s="2" t="s">
        <v>6053</v>
      </c>
      <c r="B986" s="5">
        <v>44214</v>
      </c>
      <c r="C986" s="2" t="s">
        <v>6054</v>
      </c>
      <c r="D986" t="s">
        <v>6166</v>
      </c>
      <c r="E986" s="2">
        <v>1</v>
      </c>
      <c r="F986" s="2" t="str">
        <f>_xlfn.XLOOKUP(C986, customers!$A:$A, customers!$B:$B, 0)</f>
        <v>Ramon Cheak</v>
      </c>
      <c r="G986" s="2" t="str">
        <f>IF(_xlfn.XLOOKUP(C986, customers!$A:$A, customers!$C:$C, "")="", "", _xlfn.XLOOKUP(C986, customers!$A:$A, customers!$C:$C, ""))</f>
        <v>rcheakrc@tripadvisor.com</v>
      </c>
      <c r="H986" s="2" t="str">
        <f>_xlfn.XLOOKUP(C986, customers!$A:$A, customers!$G:$G, 0)</f>
        <v>Ireland</v>
      </c>
      <c r="I986" t="str">
        <f>INDEX(products!$A:$G, MATCH(ORDERS!$D986, products!$A:$A, 0), MATCH(ORDERS!I$1, products!$A$1:$G$1, 0))</f>
        <v>Exc</v>
      </c>
      <c r="J986" t="str">
        <f>INDEX(products!$A:$G, MATCH(ORDERS!$D986, products!$A:$A, 0), MATCH(ORDERS!J$1, products!$A$1:$G$1, 0))</f>
        <v>M</v>
      </c>
      <c r="K986" s="6">
        <f>INDEX(products!$A:$G, MATCH(ORDERS!$D986, products!$A:$A, 0), MATCH(ORDERS!K$1, products!$A$1:$G$1, 0))</f>
        <v>2.5</v>
      </c>
      <c r="L986" s="8">
        <f>INDEX(products!$A:$G, MATCH(ORDERS!$D986, products!$A:$A, 0), MATCH(ORDERS!L$1, products!$A$1:$G$1, 0))</f>
        <v>31.624999999999996</v>
      </c>
      <c r="M986" s="8">
        <f t="shared" si="15"/>
        <v>31.624999999999996</v>
      </c>
      <c r="N986" t="str" cm="1">
        <f t="array" ref="N986">_xlfn.IFS(I986="Rob", "Robusta", I986="Exc", "Excelsa", I986="Ara", "Arabica", I986="Lib", "Liberica")</f>
        <v>Excelsa</v>
      </c>
      <c r="O986" t="str" cm="1">
        <f t="array" ref="O986">_xlfn.IFS(J986="M", "Medium", J986="L", "Light", J986="D", "Dark")</f>
        <v>Medium</v>
      </c>
    </row>
    <row r="987" spans="1:15" x14ac:dyDescent="0.3">
      <c r="A987" s="2" t="s">
        <v>6058</v>
      </c>
      <c r="B987" s="5">
        <v>44561</v>
      </c>
      <c r="C987" s="2" t="s">
        <v>6059</v>
      </c>
      <c r="D987" t="s">
        <v>6179</v>
      </c>
      <c r="E987" s="2">
        <v>4</v>
      </c>
      <c r="F987" s="2" t="str">
        <f>_xlfn.XLOOKUP(C987, customers!$A:$A, customers!$B:$B, 0)</f>
        <v>Koressa O'Geneay</v>
      </c>
      <c r="G987" s="2" t="str">
        <f>IF(_xlfn.XLOOKUP(C987, customers!$A:$A, customers!$C:$C, "")="", "", _xlfn.XLOOKUP(C987, customers!$A:$A, customers!$C:$C, ""))</f>
        <v>kogeneayrd@utexas.edu</v>
      </c>
      <c r="H987" s="2" t="str">
        <f>_xlfn.XLOOKUP(C987, customers!$A:$A, customers!$G:$G, 0)</f>
        <v>United States</v>
      </c>
      <c r="I987" t="str">
        <f>INDEX(products!$A:$G, MATCH(ORDERS!$D987, products!$A:$A, 0), MATCH(ORDERS!I$1, products!$A$1:$G$1, 0))</f>
        <v>Rob</v>
      </c>
      <c r="J987" t="str">
        <f>INDEX(products!$A:$G, MATCH(ORDERS!$D987, products!$A:$A, 0), MATCH(ORDERS!J$1, products!$A$1:$G$1, 0))</f>
        <v>L</v>
      </c>
      <c r="K987" s="6">
        <f>INDEX(products!$A:$G, MATCH(ORDERS!$D987, products!$A:$A, 0), MATCH(ORDERS!K$1, products!$A$1:$G$1, 0))</f>
        <v>1</v>
      </c>
      <c r="L987" s="8">
        <f>INDEX(products!$A:$G, MATCH(ORDERS!$D987, products!$A:$A, 0), MATCH(ORDERS!L$1, products!$A$1:$G$1, 0))</f>
        <v>11.95</v>
      </c>
      <c r="M987" s="8">
        <f t="shared" si="15"/>
        <v>47.8</v>
      </c>
      <c r="N987" t="str" cm="1">
        <f t="array" ref="N987">_xlfn.IFS(I987="Rob", "Robusta", I987="Exc", "Excelsa", I987="Ara", "Arabica", I987="Lib", "Liberica")</f>
        <v>Robusta</v>
      </c>
      <c r="O987" t="str" cm="1">
        <f t="array" ref="O987">_xlfn.IFS(J987="M", "Medium", J987="L", "Light", J987="D", "Dark")</f>
        <v>Light</v>
      </c>
    </row>
    <row r="988" spans="1:15" x14ac:dyDescent="0.3">
      <c r="A988" s="2" t="s">
        <v>6064</v>
      </c>
      <c r="B988" s="5">
        <v>43955</v>
      </c>
      <c r="C988" s="2" t="s">
        <v>6065</v>
      </c>
      <c r="D988" t="s">
        <v>6181</v>
      </c>
      <c r="E988" s="2">
        <v>1</v>
      </c>
      <c r="F988" s="2" t="str">
        <f>_xlfn.XLOOKUP(C988, customers!$A:$A, customers!$B:$B, 0)</f>
        <v>Claudell Ayre</v>
      </c>
      <c r="G988" s="2" t="str">
        <f>IF(_xlfn.XLOOKUP(C988, customers!$A:$A, customers!$C:$C, "")="", "", _xlfn.XLOOKUP(C988, customers!$A:$A, customers!$C:$C, ""))</f>
        <v>cayrere@symantec.com</v>
      </c>
      <c r="H988" s="2" t="str">
        <f>_xlfn.XLOOKUP(C988, customers!$A:$A, customers!$G:$G, 0)</f>
        <v>United States</v>
      </c>
      <c r="I988" t="str">
        <f>INDEX(products!$A:$G, MATCH(ORDERS!$D988, products!$A:$A, 0), MATCH(ORDERS!I$1, products!$A$1:$G$1, 0))</f>
        <v>Lib</v>
      </c>
      <c r="J988" t="str">
        <f>INDEX(products!$A:$G, MATCH(ORDERS!$D988, products!$A:$A, 0), MATCH(ORDERS!J$1, products!$A$1:$G$1, 0))</f>
        <v>M</v>
      </c>
      <c r="K988" s="6">
        <f>INDEX(products!$A:$G, MATCH(ORDERS!$D988, products!$A:$A, 0), MATCH(ORDERS!K$1, products!$A$1:$G$1, 0))</f>
        <v>2.5</v>
      </c>
      <c r="L988" s="8">
        <f>INDEX(products!$A:$G, MATCH(ORDERS!$D988, products!$A:$A, 0), MATCH(ORDERS!L$1, products!$A$1:$G$1, 0))</f>
        <v>33.464999999999996</v>
      </c>
      <c r="M988" s="8">
        <f t="shared" si="15"/>
        <v>33.464999999999996</v>
      </c>
      <c r="N988" t="str" cm="1">
        <f t="array" ref="N988">_xlfn.IFS(I988="Rob", "Robusta", I988="Exc", "Excelsa", I988="Ara", "Arabica", I988="Lib", "Liberica")</f>
        <v>Liberica</v>
      </c>
      <c r="O988" t="str" cm="1">
        <f t="array" ref="O988">_xlfn.IFS(J988="M", "Medium", J988="L", "Light", J988="D", "Dark")</f>
        <v>Medium</v>
      </c>
    </row>
    <row r="989" spans="1:15" x14ac:dyDescent="0.3">
      <c r="A989" s="2" t="s">
        <v>6070</v>
      </c>
      <c r="B989" s="5">
        <v>44247</v>
      </c>
      <c r="C989" s="2" t="s">
        <v>6071</v>
      </c>
      <c r="D989" t="s">
        <v>6158</v>
      </c>
      <c r="E989" s="2">
        <v>5</v>
      </c>
      <c r="F989" s="2" t="str">
        <f>_xlfn.XLOOKUP(C989, customers!$A:$A, customers!$B:$B, 0)</f>
        <v>Lorianne Kyneton</v>
      </c>
      <c r="G989" s="2" t="str">
        <f>IF(_xlfn.XLOOKUP(C989, customers!$A:$A, customers!$C:$C, "")="", "", _xlfn.XLOOKUP(C989, customers!$A:$A, customers!$C:$C, ""))</f>
        <v>lkynetonrf@macromedia.com</v>
      </c>
      <c r="H989" s="2" t="str">
        <f>_xlfn.XLOOKUP(C989, customers!$A:$A, customers!$G:$G, 0)</f>
        <v>United Kingdom</v>
      </c>
      <c r="I989" t="str">
        <f>INDEX(products!$A:$G, MATCH(ORDERS!$D989, products!$A:$A, 0), MATCH(ORDERS!I$1, products!$A$1:$G$1, 0))</f>
        <v>Ara</v>
      </c>
      <c r="J989" t="str">
        <f>INDEX(products!$A:$G, MATCH(ORDERS!$D989, products!$A:$A, 0), MATCH(ORDERS!J$1, products!$A$1:$G$1, 0))</f>
        <v>D</v>
      </c>
      <c r="K989" s="6">
        <f>INDEX(products!$A:$G, MATCH(ORDERS!$D989, products!$A:$A, 0), MATCH(ORDERS!K$1, products!$A$1:$G$1, 0))</f>
        <v>0.5</v>
      </c>
      <c r="L989" s="8">
        <f>INDEX(products!$A:$G, MATCH(ORDERS!$D989, products!$A:$A, 0), MATCH(ORDERS!L$1, products!$A$1:$G$1, 0))</f>
        <v>5.97</v>
      </c>
      <c r="M989" s="8">
        <f t="shared" si="15"/>
        <v>29.849999999999998</v>
      </c>
      <c r="N989" t="str" cm="1">
        <f t="array" ref="N989">_xlfn.IFS(I989="Rob", "Robusta", I989="Exc", "Excelsa", I989="Ara", "Arabica", I989="Lib", "Liberica")</f>
        <v>Arabica</v>
      </c>
      <c r="O989" t="str" cm="1">
        <f t="array" ref="O989">_xlfn.IFS(J989="M", "Medium", J989="L", "Light", J989="D", "Dark")</f>
        <v>Dark</v>
      </c>
    </row>
    <row r="990" spans="1:15" x14ac:dyDescent="0.3">
      <c r="A990" s="2" t="s">
        <v>6076</v>
      </c>
      <c r="B990" s="5">
        <v>43897</v>
      </c>
      <c r="C990" s="2" t="s">
        <v>6077</v>
      </c>
      <c r="D990" t="s">
        <v>6138</v>
      </c>
      <c r="E990" s="2">
        <v>3</v>
      </c>
      <c r="F990" s="2" t="str">
        <f>_xlfn.XLOOKUP(C990, customers!$A:$A, customers!$B:$B, 0)</f>
        <v>Adele McFayden</v>
      </c>
      <c r="G990" s="2" t="str">
        <f>IF(_xlfn.XLOOKUP(C990, customers!$A:$A, customers!$C:$C, "")="", "", _xlfn.XLOOKUP(C990, customers!$A:$A, customers!$C:$C, ""))</f>
        <v/>
      </c>
      <c r="H990" s="2" t="str">
        <f>_xlfn.XLOOKUP(C990, customers!$A:$A, customers!$G:$G, 0)</f>
        <v>United Kingdom</v>
      </c>
      <c r="I990" t="str">
        <f>INDEX(products!$A:$G, MATCH(ORDERS!$D990, products!$A:$A, 0), MATCH(ORDERS!I$1, products!$A$1:$G$1, 0))</f>
        <v>Rob</v>
      </c>
      <c r="J990" t="str">
        <f>INDEX(products!$A:$G, MATCH(ORDERS!$D990, products!$A:$A, 0), MATCH(ORDERS!J$1, products!$A$1:$G$1, 0))</f>
        <v>M</v>
      </c>
      <c r="K990" s="6">
        <f>INDEX(products!$A:$G, MATCH(ORDERS!$D990, products!$A:$A, 0), MATCH(ORDERS!K$1, products!$A$1:$G$1, 0))</f>
        <v>1</v>
      </c>
      <c r="L990" s="8">
        <f>INDEX(products!$A:$G, MATCH(ORDERS!$D990, products!$A:$A, 0), MATCH(ORDERS!L$1, products!$A$1:$G$1, 0))</f>
        <v>9.9499999999999993</v>
      </c>
      <c r="M990" s="8">
        <f t="shared" si="15"/>
        <v>29.849999999999998</v>
      </c>
      <c r="N990" t="str" cm="1">
        <f t="array" ref="N990">_xlfn.IFS(I990="Rob", "Robusta", I990="Exc", "Excelsa", I990="Ara", "Arabica", I990="Lib", "Liberica")</f>
        <v>Robusta</v>
      </c>
      <c r="O990" t="str" cm="1">
        <f t="array" ref="O990">_xlfn.IFS(J990="M", "Medium", J990="L", "Light", J990="D", "Dark")</f>
        <v>Medium</v>
      </c>
    </row>
    <row r="991" spans="1:15" x14ac:dyDescent="0.3">
      <c r="A991" s="2" t="s">
        <v>6081</v>
      </c>
      <c r="B991" s="5">
        <v>43560</v>
      </c>
      <c r="C991" s="2" t="s">
        <v>6082</v>
      </c>
      <c r="D991" t="s">
        <v>6175</v>
      </c>
      <c r="E991" s="2">
        <v>6</v>
      </c>
      <c r="F991" s="2" t="str">
        <f>_xlfn.XLOOKUP(C991, customers!$A:$A, customers!$B:$B, 0)</f>
        <v>Herta Layne</v>
      </c>
      <c r="G991" s="2" t="str">
        <f>IF(_xlfn.XLOOKUP(C991, customers!$A:$A, customers!$C:$C, "")="", "", _xlfn.XLOOKUP(C991, customers!$A:$A, customers!$C:$C, ""))</f>
        <v/>
      </c>
      <c r="H991" s="2" t="str">
        <f>_xlfn.XLOOKUP(C991, customers!$A:$A, customers!$G:$G, 0)</f>
        <v>United States</v>
      </c>
      <c r="I991" t="str">
        <f>INDEX(products!$A:$G, MATCH(ORDERS!$D991, products!$A:$A, 0), MATCH(ORDERS!I$1, products!$A$1:$G$1, 0))</f>
        <v>Ara</v>
      </c>
      <c r="J991" t="str">
        <f>INDEX(products!$A:$G, MATCH(ORDERS!$D991, products!$A:$A, 0), MATCH(ORDERS!J$1, products!$A$1:$G$1, 0))</f>
        <v>M</v>
      </c>
      <c r="K991" s="6">
        <f>INDEX(products!$A:$G, MATCH(ORDERS!$D991, products!$A:$A, 0), MATCH(ORDERS!K$1, products!$A$1:$G$1, 0))</f>
        <v>2.5</v>
      </c>
      <c r="L991" s="8">
        <f>INDEX(products!$A:$G, MATCH(ORDERS!$D991, products!$A:$A, 0), MATCH(ORDERS!L$1, products!$A$1:$G$1, 0))</f>
        <v>25.874999999999996</v>
      </c>
      <c r="M991" s="8">
        <f t="shared" si="15"/>
        <v>155.24999999999997</v>
      </c>
      <c r="N991" t="str" cm="1">
        <f t="array" ref="N991">_xlfn.IFS(I991="Rob", "Robusta", I991="Exc", "Excelsa", I991="Ara", "Arabica", I991="Lib", "Liberica")</f>
        <v>Arabica</v>
      </c>
      <c r="O991" t="str" cm="1">
        <f t="array" ref="O991">_xlfn.IFS(J991="M", "Medium", J991="L", "Light", J991="D", "Dark")</f>
        <v>Medium</v>
      </c>
    </row>
    <row r="992" spans="1:15" x14ac:dyDescent="0.3">
      <c r="A992" s="2" t="s">
        <v>6086</v>
      </c>
      <c r="B992" s="5">
        <v>44718</v>
      </c>
      <c r="C992" s="2" t="s">
        <v>6118</v>
      </c>
      <c r="D992" t="s">
        <v>6153</v>
      </c>
      <c r="E992" s="2">
        <v>5</v>
      </c>
      <c r="F992" s="2" t="str">
        <f>_xlfn.XLOOKUP(C992, customers!$A:$A, customers!$B:$B, 0)</f>
        <v>Marguerite Graves</v>
      </c>
      <c r="G992" s="2" t="str">
        <f>IF(_xlfn.XLOOKUP(C992, customers!$A:$A, customers!$C:$C, "")="", "", _xlfn.XLOOKUP(C992, customers!$A:$A, customers!$C:$C, ""))</f>
        <v/>
      </c>
      <c r="H992" s="2" t="str">
        <f>_xlfn.XLOOKUP(C992, customers!$A:$A, customers!$G:$G, 0)</f>
        <v>United States</v>
      </c>
      <c r="I992" t="str">
        <f>INDEX(products!$A:$G, MATCH(ORDERS!$D992, products!$A:$A, 0), MATCH(ORDERS!I$1, products!$A$1:$G$1, 0))</f>
        <v>Exc</v>
      </c>
      <c r="J992" t="str">
        <f>INDEX(products!$A:$G, MATCH(ORDERS!$D992, products!$A:$A, 0), MATCH(ORDERS!J$1, products!$A$1:$G$1, 0))</f>
        <v>D</v>
      </c>
      <c r="K992" s="6">
        <f>INDEX(products!$A:$G, MATCH(ORDERS!$D992, products!$A:$A, 0), MATCH(ORDERS!K$1, products!$A$1:$G$1, 0))</f>
        <v>0.2</v>
      </c>
      <c r="L992" s="8">
        <f>INDEX(products!$A:$G, MATCH(ORDERS!$D992, products!$A:$A, 0), MATCH(ORDERS!L$1, products!$A$1:$G$1, 0))</f>
        <v>3.645</v>
      </c>
      <c r="M992" s="8">
        <f t="shared" si="15"/>
        <v>18.225000000000001</v>
      </c>
      <c r="N992" t="str" cm="1">
        <f t="array" ref="N992">_xlfn.IFS(I992="Rob", "Robusta", I992="Exc", "Excelsa", I992="Ara", "Arabica", I992="Lib", "Liberica")</f>
        <v>Excelsa</v>
      </c>
      <c r="O992" t="str" cm="1">
        <f t="array" ref="O992">_xlfn.IFS(J992="M", "Medium", J992="L", "Light", J992="D", "Dark")</f>
        <v>Dark</v>
      </c>
    </row>
    <row r="993" spans="1:15" x14ac:dyDescent="0.3">
      <c r="A993" s="2" t="s">
        <v>6086</v>
      </c>
      <c r="B993" s="5">
        <v>44718</v>
      </c>
      <c r="C993" s="2" t="s">
        <v>6118</v>
      </c>
      <c r="D993" t="s">
        <v>6169</v>
      </c>
      <c r="E993" s="2">
        <v>2</v>
      </c>
      <c r="F993" s="2" t="str">
        <f>_xlfn.XLOOKUP(C993, customers!$A:$A, customers!$B:$B, 0)</f>
        <v>Marguerite Graves</v>
      </c>
      <c r="G993" s="2" t="str">
        <f>IF(_xlfn.XLOOKUP(C993, customers!$A:$A, customers!$C:$C, "")="", "", _xlfn.XLOOKUP(C993, customers!$A:$A, customers!$C:$C, ""))</f>
        <v/>
      </c>
      <c r="H993" s="2" t="str">
        <f>_xlfn.XLOOKUP(C993, customers!$A:$A, customers!$G:$G, 0)</f>
        <v>United States</v>
      </c>
      <c r="I993" t="str">
        <f>INDEX(products!$A:$G, MATCH(ORDERS!$D993, products!$A:$A, 0), MATCH(ORDERS!I$1, products!$A$1:$G$1, 0))</f>
        <v>Lib</v>
      </c>
      <c r="J993" t="str">
        <f>INDEX(products!$A:$G, MATCH(ORDERS!$D993, products!$A:$A, 0), MATCH(ORDERS!J$1, products!$A$1:$G$1, 0))</f>
        <v>D</v>
      </c>
      <c r="K993" s="6">
        <f>INDEX(products!$A:$G, MATCH(ORDERS!$D993, products!$A:$A, 0), MATCH(ORDERS!K$1, products!$A$1:$G$1, 0))</f>
        <v>0.5</v>
      </c>
      <c r="L993" s="8">
        <f>INDEX(products!$A:$G, MATCH(ORDERS!$D993, products!$A:$A, 0), MATCH(ORDERS!L$1, products!$A$1:$G$1, 0))</f>
        <v>7.77</v>
      </c>
      <c r="M993" s="8">
        <f t="shared" si="15"/>
        <v>15.54</v>
      </c>
      <c r="N993" t="str" cm="1">
        <f t="array" ref="N993">_xlfn.IFS(I993="Rob", "Robusta", I993="Exc", "Excelsa", I993="Ara", "Arabica", I993="Lib", "Liberica")</f>
        <v>Liberica</v>
      </c>
      <c r="O993" t="str" cm="1">
        <f t="array" ref="O993">_xlfn.IFS(J993="M", "Medium", J993="L", "Light", J993="D", "Dark")</f>
        <v>Dark</v>
      </c>
    </row>
    <row r="994" spans="1:15" x14ac:dyDescent="0.3">
      <c r="A994" s="2" t="s">
        <v>6096</v>
      </c>
      <c r="B994" s="5">
        <v>44276</v>
      </c>
      <c r="C994" s="2" t="s">
        <v>6097</v>
      </c>
      <c r="D994" t="s">
        <v>6164</v>
      </c>
      <c r="E994" s="2">
        <v>3</v>
      </c>
      <c r="F994" s="2" t="str">
        <f>_xlfn.XLOOKUP(C994, customers!$A:$A, customers!$B:$B, 0)</f>
        <v>Desdemona Eye</v>
      </c>
      <c r="G994" s="2" t="str">
        <f>IF(_xlfn.XLOOKUP(C994, customers!$A:$A, customers!$C:$C, "")="", "", _xlfn.XLOOKUP(C994, customers!$A:$A, customers!$C:$C, ""))</f>
        <v/>
      </c>
      <c r="H994" s="2" t="str">
        <f>_xlfn.XLOOKUP(C994, customers!$A:$A, customers!$G:$G, 0)</f>
        <v>Ireland</v>
      </c>
      <c r="I994" t="str">
        <f>INDEX(products!$A:$G, MATCH(ORDERS!$D994, products!$A:$A, 0), MATCH(ORDERS!I$1, products!$A$1:$G$1, 0))</f>
        <v>Lib</v>
      </c>
      <c r="J994" t="str">
        <f>INDEX(products!$A:$G, MATCH(ORDERS!$D994, products!$A:$A, 0), MATCH(ORDERS!J$1, products!$A$1:$G$1, 0))</f>
        <v>L</v>
      </c>
      <c r="K994" s="6">
        <f>INDEX(products!$A:$G, MATCH(ORDERS!$D994, products!$A:$A, 0), MATCH(ORDERS!K$1, products!$A$1:$G$1, 0))</f>
        <v>2.5</v>
      </c>
      <c r="L994" s="8">
        <f>INDEX(products!$A:$G, MATCH(ORDERS!$D994, products!$A:$A, 0), MATCH(ORDERS!L$1, products!$A$1:$G$1, 0))</f>
        <v>36.454999999999998</v>
      </c>
      <c r="M994" s="8">
        <f t="shared" si="15"/>
        <v>109.36499999999999</v>
      </c>
      <c r="N994" t="str" cm="1">
        <f t="array" ref="N994">_xlfn.IFS(I994="Rob", "Robusta", I994="Exc", "Excelsa", I994="Ara", "Arabica", I994="Lib", "Liberica")</f>
        <v>Liberica</v>
      </c>
      <c r="O994" t="str" cm="1">
        <f t="array" ref="O994">_xlfn.IFS(J994="M", "Medium", J994="L", "Light", J994="D", "Dark")</f>
        <v>Light</v>
      </c>
    </row>
    <row r="995" spans="1:15" x14ac:dyDescent="0.3">
      <c r="A995" s="2" t="s">
        <v>6101</v>
      </c>
      <c r="B995" s="5">
        <v>44549</v>
      </c>
      <c r="C995" s="2" t="s">
        <v>6102</v>
      </c>
      <c r="D995" t="s">
        <v>6140</v>
      </c>
      <c r="E995" s="2">
        <v>6</v>
      </c>
      <c r="F995" s="2" t="str">
        <f>_xlfn.XLOOKUP(C995, customers!$A:$A, customers!$B:$B, 0)</f>
        <v>Margarette Sterland</v>
      </c>
      <c r="G995" s="2" t="str">
        <f>IF(_xlfn.XLOOKUP(C995, customers!$A:$A, customers!$C:$C, "")="", "", _xlfn.XLOOKUP(C995, customers!$A:$A, customers!$C:$C, ""))</f>
        <v/>
      </c>
      <c r="H995" s="2" t="str">
        <f>_xlfn.XLOOKUP(C995, customers!$A:$A, customers!$G:$G, 0)</f>
        <v>United States</v>
      </c>
      <c r="I995" t="str">
        <f>INDEX(products!$A:$G, MATCH(ORDERS!$D995, products!$A:$A, 0), MATCH(ORDERS!I$1, products!$A$1:$G$1, 0))</f>
        <v>Ara</v>
      </c>
      <c r="J995" t="str">
        <f>INDEX(products!$A:$G, MATCH(ORDERS!$D995, products!$A:$A, 0), MATCH(ORDERS!J$1, products!$A$1:$G$1, 0))</f>
        <v>L</v>
      </c>
      <c r="K995" s="6">
        <f>INDEX(products!$A:$G, MATCH(ORDERS!$D995, products!$A:$A, 0), MATCH(ORDERS!K$1, products!$A$1:$G$1, 0))</f>
        <v>1</v>
      </c>
      <c r="L995" s="8">
        <f>INDEX(products!$A:$G, MATCH(ORDERS!$D995, products!$A:$A, 0), MATCH(ORDERS!L$1, products!$A$1:$G$1, 0))</f>
        <v>12.95</v>
      </c>
      <c r="M995" s="8">
        <f t="shared" si="15"/>
        <v>77.699999999999989</v>
      </c>
      <c r="N995" t="str" cm="1">
        <f t="array" ref="N995">_xlfn.IFS(I995="Rob", "Robusta", I995="Exc", "Excelsa", I995="Ara", "Arabica", I995="Lib", "Liberica")</f>
        <v>Arabica</v>
      </c>
      <c r="O995" t="str" cm="1">
        <f t="array" ref="O995">_xlfn.IFS(J995="M", "Medium", J995="L", "Light", J995="D", "Dark")</f>
        <v>Light</v>
      </c>
    </row>
    <row r="996" spans="1:15" x14ac:dyDescent="0.3">
      <c r="A996" s="2" t="s">
        <v>6106</v>
      </c>
      <c r="B996" s="5">
        <v>44244</v>
      </c>
      <c r="C996" s="2" t="s">
        <v>6107</v>
      </c>
      <c r="D996" t="s">
        <v>6154</v>
      </c>
      <c r="E996" s="2">
        <v>3</v>
      </c>
      <c r="F996" s="2" t="str">
        <f>_xlfn.XLOOKUP(C996, customers!$A:$A, customers!$B:$B, 0)</f>
        <v>Catharine Scoines</v>
      </c>
      <c r="G996" s="2" t="str">
        <f>IF(_xlfn.XLOOKUP(C996, customers!$A:$A, customers!$C:$C, "")="", "", _xlfn.XLOOKUP(C996, customers!$A:$A, customers!$C:$C, ""))</f>
        <v/>
      </c>
      <c r="H996" s="2" t="str">
        <f>_xlfn.XLOOKUP(C996, customers!$A:$A, customers!$G:$G, 0)</f>
        <v>Ireland</v>
      </c>
      <c r="I996" t="str">
        <f>INDEX(products!$A:$G, MATCH(ORDERS!$D996, products!$A:$A, 0), MATCH(ORDERS!I$1, products!$A$1:$G$1, 0))</f>
        <v>Ara</v>
      </c>
      <c r="J996" t="str">
        <f>INDEX(products!$A:$G, MATCH(ORDERS!$D996, products!$A:$A, 0), MATCH(ORDERS!J$1, products!$A$1:$G$1, 0))</f>
        <v>D</v>
      </c>
      <c r="K996" s="6">
        <f>INDEX(products!$A:$G, MATCH(ORDERS!$D996, products!$A:$A, 0), MATCH(ORDERS!K$1, products!$A$1:$G$1, 0))</f>
        <v>0.2</v>
      </c>
      <c r="L996" s="8">
        <f>INDEX(products!$A:$G, MATCH(ORDERS!$D996, products!$A:$A, 0), MATCH(ORDERS!L$1, products!$A$1:$G$1, 0))</f>
        <v>2.9849999999999999</v>
      </c>
      <c r="M996" s="8">
        <f t="shared" si="15"/>
        <v>8.9550000000000001</v>
      </c>
      <c r="N996" t="str" cm="1">
        <f t="array" ref="N996">_xlfn.IFS(I996="Rob", "Robusta", I996="Exc", "Excelsa", I996="Ara", "Arabica", I996="Lib", "Liberica")</f>
        <v>Arabica</v>
      </c>
      <c r="O996" t="str" cm="1">
        <f t="array" ref="O996">_xlfn.IFS(J996="M", "Medium", J996="L", "Light", J996="D", "Dark")</f>
        <v>Dark</v>
      </c>
    </row>
    <row r="997" spans="1:15" x14ac:dyDescent="0.3">
      <c r="A997" s="2" t="s">
        <v>6111</v>
      </c>
      <c r="B997" s="5">
        <v>43836</v>
      </c>
      <c r="C997" s="2" t="s">
        <v>6112</v>
      </c>
      <c r="D997" t="s">
        <v>6142</v>
      </c>
      <c r="E997" s="2">
        <v>1</v>
      </c>
      <c r="F997" s="2" t="str">
        <f>_xlfn.XLOOKUP(C997, customers!$A:$A, customers!$B:$B, 0)</f>
        <v>Jennica Tewelson</v>
      </c>
      <c r="G997" s="2" t="str">
        <f>IF(_xlfn.XLOOKUP(C997, customers!$A:$A, customers!$C:$C, "")="", "", _xlfn.XLOOKUP(C997, customers!$A:$A, customers!$C:$C, ""))</f>
        <v>jtewelsonrn@samsung.com</v>
      </c>
      <c r="H997" s="2" t="str">
        <f>_xlfn.XLOOKUP(C997, customers!$A:$A, customers!$G:$G, 0)</f>
        <v>United States</v>
      </c>
      <c r="I997" t="str">
        <f>INDEX(products!$A:$G, MATCH(ORDERS!$D997, products!$A:$A, 0), MATCH(ORDERS!I$1, products!$A$1:$G$1, 0))</f>
        <v>Rob</v>
      </c>
      <c r="J997" t="str">
        <f>INDEX(products!$A:$G, MATCH(ORDERS!$D997, products!$A:$A, 0), MATCH(ORDERS!J$1, products!$A$1:$G$1, 0))</f>
        <v>L</v>
      </c>
      <c r="K997" s="6">
        <f>INDEX(products!$A:$G, MATCH(ORDERS!$D997, products!$A:$A, 0), MATCH(ORDERS!K$1, products!$A$1:$G$1, 0))</f>
        <v>2.5</v>
      </c>
      <c r="L997" s="8">
        <f>INDEX(products!$A:$G, MATCH(ORDERS!$D997, products!$A:$A, 0), MATCH(ORDERS!L$1, products!$A$1:$G$1, 0))</f>
        <v>27.484999999999996</v>
      </c>
      <c r="M997" s="8">
        <f t="shared" si="15"/>
        <v>27.484999999999996</v>
      </c>
      <c r="N997" t="str" cm="1">
        <f t="array" ref="N997">_xlfn.IFS(I997="Rob", "Robusta", I997="Exc", "Excelsa", I997="Ara", "Arabica", I997="Lib", "Liberica")</f>
        <v>Robusta</v>
      </c>
      <c r="O997" t="str" cm="1">
        <f t="array" ref="O997">_xlfn.IFS(J997="M", "Medium", J997="L", "Light", J997="D", "Dark")</f>
        <v>Light</v>
      </c>
    </row>
    <row r="998" spans="1:15" x14ac:dyDescent="0.3">
      <c r="A998" s="2" t="s">
        <v>6117</v>
      </c>
      <c r="B998" s="5">
        <v>44685</v>
      </c>
      <c r="C998" s="2" t="s">
        <v>6118</v>
      </c>
      <c r="D998" t="s">
        <v>6146</v>
      </c>
      <c r="E998" s="2">
        <v>5</v>
      </c>
      <c r="F998" s="2" t="str">
        <f>_xlfn.XLOOKUP(C998, customers!$A:$A, customers!$B:$B, 0)</f>
        <v>Marguerite Graves</v>
      </c>
      <c r="G998" s="2" t="str">
        <f>IF(_xlfn.XLOOKUP(C998, customers!$A:$A, customers!$C:$C, "")="", "", _xlfn.XLOOKUP(C998, customers!$A:$A, customers!$C:$C, ""))</f>
        <v/>
      </c>
      <c r="H998" s="2" t="str">
        <f>_xlfn.XLOOKUP(C998, customers!$A:$A, customers!$G:$G, 0)</f>
        <v>United States</v>
      </c>
      <c r="I998" t="str">
        <f>INDEX(products!$A:$G, MATCH(ORDERS!$D998, products!$A:$A, 0), MATCH(ORDERS!I$1, products!$A$1:$G$1, 0))</f>
        <v>Rob</v>
      </c>
      <c r="J998" t="str">
        <f>INDEX(products!$A:$G, MATCH(ORDERS!$D998, products!$A:$A, 0), MATCH(ORDERS!J$1, products!$A$1:$G$1, 0))</f>
        <v>M</v>
      </c>
      <c r="K998" s="6">
        <f>INDEX(products!$A:$G, MATCH(ORDERS!$D998, products!$A:$A, 0), MATCH(ORDERS!K$1, products!$A$1:$G$1, 0))</f>
        <v>0.5</v>
      </c>
      <c r="L998" s="8">
        <f>INDEX(products!$A:$G, MATCH(ORDERS!$D998, products!$A:$A, 0), MATCH(ORDERS!L$1, products!$A$1:$G$1, 0))</f>
        <v>5.97</v>
      </c>
      <c r="M998" s="8">
        <f t="shared" si="15"/>
        <v>29.849999999999998</v>
      </c>
      <c r="N998" t="str" cm="1">
        <f t="array" ref="N998">_xlfn.IFS(I998="Rob", "Robusta", I998="Exc", "Excelsa", I998="Ara", "Arabica", I998="Lib", "Liberica")</f>
        <v>Robusta</v>
      </c>
      <c r="O998" t="str" cm="1">
        <f t="array" ref="O998">_xlfn.IFS(J998="M", "Medium", J998="L", "Light", J998="D", "Dark")</f>
        <v>Medium</v>
      </c>
    </row>
    <row r="999" spans="1:15" x14ac:dyDescent="0.3">
      <c r="A999" s="2" t="s">
        <v>6122</v>
      </c>
      <c r="B999" s="5">
        <v>43749</v>
      </c>
      <c r="C999" s="2" t="s">
        <v>6118</v>
      </c>
      <c r="D999" t="s">
        <v>6157</v>
      </c>
      <c r="E999" s="2">
        <v>4</v>
      </c>
      <c r="F999" s="2" t="str">
        <f>_xlfn.XLOOKUP(C999, customers!$A:$A, customers!$B:$B, 0)</f>
        <v>Marguerite Graves</v>
      </c>
      <c r="G999" s="2" t="str">
        <f>IF(_xlfn.XLOOKUP(C999, customers!$A:$A, customers!$C:$C, "")="", "", _xlfn.XLOOKUP(C999, customers!$A:$A, customers!$C:$C, ""))</f>
        <v/>
      </c>
      <c r="H999" s="2" t="str">
        <f>_xlfn.XLOOKUP(C999, customers!$A:$A, customers!$G:$G, 0)</f>
        <v>United States</v>
      </c>
      <c r="I999" t="str">
        <f>INDEX(products!$A:$G, MATCH(ORDERS!$D999, products!$A:$A, 0), MATCH(ORDERS!I$1, products!$A$1:$G$1, 0))</f>
        <v>Ara</v>
      </c>
      <c r="J999" t="str">
        <f>INDEX(products!$A:$G, MATCH(ORDERS!$D999, products!$A:$A, 0), MATCH(ORDERS!J$1, products!$A$1:$G$1, 0))</f>
        <v>M</v>
      </c>
      <c r="K999" s="6">
        <f>INDEX(products!$A:$G, MATCH(ORDERS!$D999, products!$A:$A, 0), MATCH(ORDERS!K$1, products!$A$1:$G$1, 0))</f>
        <v>0.5</v>
      </c>
      <c r="L999" s="8">
        <f>INDEX(products!$A:$G, MATCH(ORDERS!$D999, products!$A:$A, 0), MATCH(ORDERS!L$1, products!$A$1:$G$1, 0))</f>
        <v>6.75</v>
      </c>
      <c r="M999" s="8">
        <f t="shared" si="15"/>
        <v>27</v>
      </c>
      <c r="N999" t="str" cm="1">
        <f t="array" ref="N999">_xlfn.IFS(I999="Rob", "Robusta", I999="Exc", "Excelsa", I999="Ara", "Arabica", I999="Lib", "Liberica")</f>
        <v>Arabica</v>
      </c>
      <c r="O999" t="str" cm="1">
        <f t="array" ref="O999">_xlfn.IFS(J999="M", "Medium", J999="L", "Light", J999="D", "Dark")</f>
        <v>Medium</v>
      </c>
    </row>
    <row r="1000" spans="1:15" x14ac:dyDescent="0.3">
      <c r="A1000" s="2" t="s">
        <v>6127</v>
      </c>
      <c r="B1000" s="5">
        <v>44411</v>
      </c>
      <c r="C1000" s="2" t="s">
        <v>6128</v>
      </c>
      <c r="D1000" t="s">
        <v>6147</v>
      </c>
      <c r="E1000" s="2">
        <v>1</v>
      </c>
      <c r="F1000" s="2" t="str">
        <f>_xlfn.XLOOKUP(C1000, customers!$A:$A, customers!$B:$B, 0)</f>
        <v>Nicolina Jenny</v>
      </c>
      <c r="G1000" s="2" t="str">
        <f>IF(_xlfn.XLOOKUP(C1000, customers!$A:$A, customers!$C:$C, "")="", "", _xlfn.XLOOKUP(C1000, customers!$A:$A, customers!$C:$C, ""))</f>
        <v>njennyrq@bigcartel.com</v>
      </c>
      <c r="H1000" s="2" t="str">
        <f>_xlfn.XLOOKUP(C1000, customers!$A:$A, customers!$G:$G, 0)</f>
        <v>United States</v>
      </c>
      <c r="I1000" t="str">
        <f>INDEX(products!$A:$G, MATCH(ORDERS!$D1000, products!$A:$A, 0), MATCH(ORDERS!I$1, products!$A$1:$G$1, 0))</f>
        <v>Ara</v>
      </c>
      <c r="J1000" t="str">
        <f>INDEX(products!$A:$G, MATCH(ORDERS!$D1000, products!$A:$A, 0), MATCH(ORDERS!J$1, products!$A$1:$G$1, 0))</f>
        <v>D</v>
      </c>
      <c r="K1000" s="6">
        <f>INDEX(products!$A:$G, MATCH(ORDERS!$D1000, products!$A:$A, 0), MATCH(ORDERS!K$1, products!$A$1:$G$1, 0))</f>
        <v>1</v>
      </c>
      <c r="L1000" s="8">
        <f>INDEX(products!$A:$G, MATCH(ORDERS!$D1000, products!$A:$A, 0), MATCH(ORDERS!L$1, products!$A$1:$G$1, 0))</f>
        <v>9.9499999999999993</v>
      </c>
      <c r="M1000" s="8">
        <f t="shared" si="15"/>
        <v>9.9499999999999993</v>
      </c>
      <c r="N1000" t="str" cm="1">
        <f t="array" ref="N1000">_xlfn.IFS(I1000="Rob", "Robusta", I1000="Exc", "Excelsa", I1000="Ara", "Arabica", I1000="Lib", "Liberica")</f>
        <v>Arabica</v>
      </c>
      <c r="O1000" t="str" cm="1">
        <f t="array" ref="O1000">_xlfn.IFS(J1000="M", "Medium", J1000="L", "Light", J1000="D", "Dark")</f>
        <v>Dark</v>
      </c>
    </row>
    <row r="1001" spans="1:15" x14ac:dyDescent="0.3">
      <c r="A1001" s="2" t="s">
        <v>6133</v>
      </c>
      <c r="B1001" s="5">
        <v>44119</v>
      </c>
      <c r="C1001" s="2" t="s">
        <v>6134</v>
      </c>
      <c r="D1001" t="s">
        <v>6156</v>
      </c>
      <c r="E1001" s="2">
        <v>3</v>
      </c>
      <c r="F1001" s="2" t="str">
        <f>_xlfn.XLOOKUP(C1001, customers!$A:$A, customers!$B:$B, 0)</f>
        <v>Vidovic Antonelli</v>
      </c>
      <c r="G1001" s="2" t="str">
        <f>IF(_xlfn.XLOOKUP(C1001, customers!$A:$A, customers!$C:$C, "")="", "", _xlfn.XLOOKUP(C1001, customers!$A:$A, customers!$C:$C, ""))</f>
        <v/>
      </c>
      <c r="H1001" s="2" t="str">
        <f>_xlfn.XLOOKUP(C1001, customers!$A:$A, customers!$G:$G, 0)</f>
        <v>United Kingdom</v>
      </c>
      <c r="I1001" t="str">
        <f>INDEX(products!$A:$G, MATCH(ORDERS!$D1001, products!$A:$A, 0), MATCH(ORDERS!I$1, products!$A$1:$G$1, 0))</f>
        <v>Exc</v>
      </c>
      <c r="J1001" t="str">
        <f>INDEX(products!$A:$G, MATCH(ORDERS!$D1001, products!$A:$A, 0), MATCH(ORDERS!J$1, products!$A$1:$G$1, 0))</f>
        <v>M</v>
      </c>
      <c r="K1001" s="6">
        <f>INDEX(products!$A:$G, MATCH(ORDERS!$D1001, products!$A:$A, 0), MATCH(ORDERS!K$1, products!$A$1:$G$1, 0))</f>
        <v>0.2</v>
      </c>
      <c r="L1001" s="8">
        <f>INDEX(products!$A:$G, MATCH(ORDERS!$D1001, products!$A:$A, 0), MATCH(ORDERS!L$1, products!$A$1:$G$1, 0))</f>
        <v>4.125</v>
      </c>
      <c r="M1001" s="8">
        <f t="shared" si="15"/>
        <v>12.375</v>
      </c>
      <c r="N1001" t="str" cm="1">
        <f t="array" ref="N1001">_xlfn.IFS(I1001="Rob", "Robusta", I1001="Exc", "Excelsa", I1001="Ara", "Arabica", I1001="Lib", "Liberica")</f>
        <v>Excelsa</v>
      </c>
      <c r="O1001" t="str" cm="1">
        <f t="array" ref="O1001">_xlfn.IFS(J1001="M", "Medium", J1001="L", "Light", J1001="D", "Dark")</f>
        <v>Medium</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products</vt:lpstr>
      <vt:lpstr>customers</vt:lpstr>
      <vt:lpstr>orders_final</vt:lpstr>
      <vt:lpstr>Total_sales</vt:lpstr>
      <vt:lpstr>Country Bar Chart</vt:lpstr>
      <vt:lpstr>Top Customers</vt:lpstr>
      <vt:lpstr>Dashboard</vt:lpstr>
      <vt:lpstr>ORDERS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Medha Dixit</cp:lastModifiedBy>
  <cp:revision/>
  <dcterms:created xsi:type="dcterms:W3CDTF">2022-11-26T09:51:45Z</dcterms:created>
  <dcterms:modified xsi:type="dcterms:W3CDTF">2026-06-04T12:40:05Z</dcterms:modified>
  <cp:category/>
  <cp:contentStatus/>
</cp:coreProperties>
</file>