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muramakoto/MOL/de_Normalize/output/"/>
    </mc:Choice>
  </mc:AlternateContent>
  <xr:revisionPtr revIDLastSave="0" documentId="13_ncr:1_{F7299B16-A822-F546-A3C4-F9780BE2C700}" xr6:coauthVersionLast="47" xr6:coauthVersionMax="47" xr10:uidLastSave="{00000000-0000-0000-0000-000000000000}"/>
  <bookViews>
    <workbookView xWindow="5240" yWindow="540" windowWidth="15240" windowHeight="12780" xr2:uid="{66240C5E-BCE7-214E-A312-E513FF406C5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G3" i="1"/>
  <c r="G4" i="1"/>
  <c r="G5" i="1"/>
  <c r="G6" i="1"/>
  <c r="G7" i="1"/>
  <c r="G8" i="1"/>
  <c r="G9" i="1"/>
  <c r="G10" i="1"/>
  <c r="G11" i="1"/>
  <c r="G2" i="1"/>
  <c r="F15" i="3"/>
  <c r="F13" i="3"/>
  <c r="E17" i="3"/>
  <c r="E15" i="3"/>
  <c r="C15" i="3"/>
  <c r="C14" i="3"/>
  <c r="B14" i="3"/>
  <c r="C13" i="3"/>
  <c r="C12" i="3"/>
  <c r="D10" i="3"/>
  <c r="C10" i="3"/>
  <c r="C9" i="3"/>
  <c r="D9" i="3"/>
  <c r="D2" i="3"/>
  <c r="D3" i="3"/>
  <c r="D4" i="3"/>
  <c r="D5" i="3"/>
  <c r="D6" i="3"/>
  <c r="D7" i="3"/>
  <c r="D8" i="3"/>
  <c r="D1" i="3"/>
  <c r="C2" i="3"/>
  <c r="C3" i="3"/>
  <c r="C4" i="3"/>
  <c r="C5" i="3"/>
  <c r="C6" i="3"/>
  <c r="C7" i="3"/>
  <c r="C8" i="3"/>
  <c r="C1" i="3"/>
  <c r="B10" i="3"/>
  <c r="B9" i="3"/>
  <c r="A11" i="3"/>
  <c r="B2" i="3"/>
  <c r="B3" i="3"/>
  <c r="B4" i="3"/>
  <c r="B5" i="3"/>
  <c r="B6" i="3"/>
  <c r="B7" i="3"/>
  <c r="B8" i="3"/>
  <c r="B1" i="3"/>
  <c r="F17" i="2"/>
  <c r="F16" i="2"/>
  <c r="E17" i="2"/>
  <c r="E16" i="2"/>
  <c r="E15" i="2"/>
  <c r="E14" i="2"/>
  <c r="A13" i="2"/>
  <c r="E3" i="2"/>
  <c r="E4" i="2"/>
  <c r="E5" i="2"/>
  <c r="E6" i="2"/>
  <c r="E7" i="2"/>
  <c r="E8" i="2"/>
  <c r="E9" i="2"/>
  <c r="E10" i="2"/>
  <c r="E11" i="2"/>
  <c r="E2" i="2"/>
  <c r="D13" i="2"/>
  <c r="D3" i="2"/>
  <c r="D4" i="2"/>
  <c r="D5" i="2"/>
  <c r="D6" i="2"/>
  <c r="D7" i="2"/>
  <c r="D8" i="2"/>
  <c r="D9" i="2"/>
  <c r="D12" i="2" s="1"/>
  <c r="D10" i="2"/>
  <c r="D11" i="2"/>
  <c r="D2" i="2"/>
  <c r="B13" i="2"/>
  <c r="C13" i="2"/>
  <c r="B12" i="2"/>
  <c r="C12" i="2"/>
  <c r="C3" i="2"/>
  <c r="C4" i="2"/>
  <c r="C5" i="2"/>
  <c r="C6" i="2"/>
  <c r="C7" i="2"/>
  <c r="C8" i="2"/>
  <c r="C9" i="2"/>
  <c r="C10" i="2"/>
  <c r="C11" i="2"/>
  <c r="C2" i="2"/>
  <c r="F45" i="1"/>
  <c r="E45" i="1"/>
  <c r="F44" i="1"/>
  <c r="E44" i="1"/>
  <c r="E43" i="1"/>
  <c r="E42" i="1"/>
  <c r="A41" i="1"/>
  <c r="E40" i="1"/>
  <c r="E41" i="1" s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20" i="1"/>
  <c r="D41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B41" i="1"/>
  <c r="C41" i="1"/>
  <c r="D20" i="1" s="1"/>
  <c r="D40" i="1" s="1"/>
  <c r="C40" i="1"/>
  <c r="B4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20" i="1"/>
  <c r="O9" i="1"/>
  <c r="S5" i="1"/>
  <c r="S4" i="1"/>
  <c r="S3" i="1"/>
  <c r="S2" i="1"/>
  <c r="R5" i="1"/>
  <c r="R4" i="1"/>
  <c r="R3" i="1"/>
  <c r="R2" i="1"/>
  <c r="Q3" i="1"/>
  <c r="Q2" i="1"/>
  <c r="M5" i="1"/>
  <c r="M3" i="1"/>
  <c r="M4" i="1"/>
  <c r="M2" i="1"/>
  <c r="L5" i="1"/>
  <c r="L3" i="1"/>
  <c r="L4" i="1"/>
  <c r="L2" i="1"/>
  <c r="D13" i="1"/>
  <c r="K15" i="1"/>
  <c r="D12" i="1"/>
  <c r="F3" i="1"/>
  <c r="F4" i="1"/>
  <c r="F5" i="1"/>
  <c r="F6" i="1"/>
  <c r="F7" i="1"/>
  <c r="F8" i="1"/>
  <c r="F9" i="1"/>
  <c r="F10" i="1"/>
  <c r="F11" i="1"/>
  <c r="F2" i="1"/>
  <c r="B3" i="1"/>
  <c r="B4" i="1"/>
  <c r="B12" i="1" s="1"/>
  <c r="B5" i="1"/>
  <c r="B6" i="1"/>
  <c r="B7" i="1"/>
  <c r="B8" i="1"/>
  <c r="B9" i="1"/>
  <c r="B10" i="1"/>
  <c r="B11" i="1"/>
  <c r="B2" i="1"/>
  <c r="F12" i="1"/>
  <c r="E12" i="2" l="1"/>
  <c r="E13" i="2" s="1"/>
  <c r="H6" i="1"/>
  <c r="C9" i="1"/>
  <c r="D9" i="1" s="1"/>
  <c r="H7" i="1"/>
  <c r="C8" i="1"/>
  <c r="D8" i="1" s="1"/>
  <c r="H8" i="1"/>
  <c r="C7" i="1"/>
  <c r="D7" i="1" s="1"/>
  <c r="H9" i="1"/>
  <c r="C6" i="1"/>
  <c r="D6" i="1" s="1"/>
  <c r="H2" i="1"/>
  <c r="H10" i="1"/>
  <c r="C5" i="1"/>
  <c r="D5" i="1" s="1"/>
  <c r="H3" i="1"/>
  <c r="C2" i="1"/>
  <c r="H4" i="1"/>
  <c r="C11" i="1"/>
  <c r="D11" i="1" s="1"/>
  <c r="C3" i="1"/>
  <c r="D3" i="1" s="1"/>
  <c r="H5" i="1"/>
  <c r="H11" i="1"/>
  <c r="C4" i="1"/>
  <c r="D4" i="1" s="1"/>
  <c r="C10" i="1"/>
  <c r="D10" i="1" s="1"/>
  <c r="H12" i="1" l="1"/>
  <c r="H15" i="1"/>
  <c r="H13" i="1"/>
  <c r="G12" i="1"/>
  <c r="D2" i="1"/>
  <c r="D14" i="1" s="1"/>
  <c r="D15" i="1" s="1"/>
  <c r="D16" i="1" s="1"/>
  <c r="D17" i="1" s="1"/>
  <c r="C12" i="1"/>
  <c r="J27" i="1" l="1"/>
  <c r="I15" i="1"/>
  <c r="H16" i="1"/>
  <c r="I16" i="1" l="1"/>
  <c r="J15" i="1"/>
  <c r="L15" i="1" s="1"/>
</calcChain>
</file>

<file path=xl/sharedStrings.xml><?xml version="1.0" encoding="utf-8"?>
<sst xmlns="http://schemas.openxmlformats.org/spreadsheetml/2006/main" count="16" uniqueCount="16">
  <si>
    <t>s^2</t>
    <phoneticPr fontId="1"/>
  </si>
  <si>
    <t>s^2,sigma</t>
    <phoneticPr fontId="1"/>
  </si>
  <si>
    <t>t-検定: 等分散を仮定した２標本による検定</t>
  </si>
  <si>
    <t>変数 1</t>
  </si>
  <si>
    <t>変数 2</t>
  </si>
  <si>
    <t>平均</t>
  </si>
  <si>
    <t>分散</t>
  </si>
  <si>
    <t>観測数</t>
  </si>
  <si>
    <t>プールされた分散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</si>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</sst>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C039-63B3-5547-8FF2-3FE3E86AC110}">
  <dimension ref="A1:S45"/>
  <sheetViews>
    <sheetView tabSelected="1" topLeftCell="B8" zoomScale="75" workbookViewId="0">
      <selection activeCell="H15" sqref="H15"/>
    </sheetView>
  </sheetViews>
  <sheetFormatPr baseColWidth="10" defaultRowHeight="20"/>
  <sheetData>
    <row r="1" spans="1:19" ht="21" thickBot="1"/>
    <row r="2" spans="1:19" ht="21" thickBot="1">
      <c r="A2" s="1">
        <v>61</v>
      </c>
      <c r="B2" s="2">
        <f>A2/10</f>
        <v>6.1</v>
      </c>
      <c r="C2" s="2">
        <f>B2-$B$12</f>
        <v>0.13999999999999968</v>
      </c>
      <c r="D2" s="3">
        <f>POWER(C2,2)</f>
        <v>1.9599999999999909E-2</v>
      </c>
      <c r="E2" s="1">
        <v>56</v>
      </c>
      <c r="F2" s="2">
        <f>E2/10</f>
        <v>5.6</v>
      </c>
      <c r="G2" s="2">
        <f>F2-$F$12</f>
        <v>-0.10000000000000142</v>
      </c>
      <c r="H2" s="3">
        <f>POWER(G2,2)</f>
        <v>1.0000000000000285E-2</v>
      </c>
      <c r="J2">
        <v>0.2</v>
      </c>
      <c r="K2">
        <v>0.01</v>
      </c>
      <c r="L2">
        <f>J2*K2</f>
        <v>2E-3</v>
      </c>
      <c r="M2">
        <f>L2/$L$5</f>
        <v>0.29090909090909089</v>
      </c>
      <c r="O2">
        <v>9</v>
      </c>
      <c r="P2">
        <v>2</v>
      </c>
      <c r="Q2">
        <f>POWER(O2,2)</f>
        <v>81</v>
      </c>
      <c r="R2">
        <f>Q2/P2</f>
        <v>40.5</v>
      </c>
      <c r="S2">
        <f>Q2*P2</f>
        <v>162</v>
      </c>
    </row>
    <row r="3" spans="1:19" ht="21" thickBot="1">
      <c r="A3" s="4">
        <v>57</v>
      </c>
      <c r="B3" s="5">
        <f t="shared" ref="B3:B11" si="0">A3/10</f>
        <v>5.7</v>
      </c>
      <c r="C3" s="5">
        <f t="shared" ref="C3:C11" si="1">B3-$B$12</f>
        <v>-0.25999999999999979</v>
      </c>
      <c r="D3" s="6">
        <f t="shared" ref="D3:D11" si="2">POWER(C3,2)</f>
        <v>6.7599999999999882E-2</v>
      </c>
      <c r="E3" s="4">
        <v>59</v>
      </c>
      <c r="F3" s="5">
        <f t="shared" ref="F3:F11" si="3">E3/10</f>
        <v>5.9</v>
      </c>
      <c r="G3" s="2">
        <f t="shared" ref="G3:G11" si="4">F3-$F$12</f>
        <v>0.19999999999999929</v>
      </c>
      <c r="H3" s="6">
        <f t="shared" ref="H3:H11" si="5">POWER(G3,2)</f>
        <v>3.9999999999999716E-2</v>
      </c>
      <c r="J3">
        <v>0.35</v>
      </c>
      <c r="K3">
        <v>7.4999999999999997E-3</v>
      </c>
      <c r="L3">
        <f t="shared" ref="L3:L4" si="6">J3*K3</f>
        <v>2.6249999999999997E-3</v>
      </c>
      <c r="M3">
        <f t="shared" ref="M3:M4" si="7">L3/$L$5</f>
        <v>0.38181818181818178</v>
      </c>
      <c r="O3">
        <v>7</v>
      </c>
      <c r="P3">
        <v>3</v>
      </c>
      <c r="Q3">
        <f>POWER(O3,2)</f>
        <v>49</v>
      </c>
      <c r="R3">
        <f>Q3/P3</f>
        <v>16.333333333333332</v>
      </c>
      <c r="S3">
        <f>Q3*P3</f>
        <v>147</v>
      </c>
    </row>
    <row r="4" spans="1:19" ht="21" thickBot="1">
      <c r="A4" s="4">
        <v>65</v>
      </c>
      <c r="B4" s="5">
        <f t="shared" si="0"/>
        <v>6.5</v>
      </c>
      <c r="C4" s="5">
        <f t="shared" si="1"/>
        <v>0.54</v>
      </c>
      <c r="D4" s="6">
        <f t="shared" si="2"/>
        <v>0.29160000000000003</v>
      </c>
      <c r="E4" s="4">
        <v>56</v>
      </c>
      <c r="F4" s="5">
        <f t="shared" si="3"/>
        <v>5.6</v>
      </c>
      <c r="G4" s="2">
        <f t="shared" si="4"/>
        <v>-0.10000000000000142</v>
      </c>
      <c r="H4" s="6">
        <f t="shared" si="5"/>
        <v>1.0000000000000285E-2</v>
      </c>
      <c r="J4">
        <v>0.45</v>
      </c>
      <c r="K4">
        <v>5.0000000000000001E-3</v>
      </c>
      <c r="L4">
        <f t="shared" si="6"/>
        <v>2.2500000000000003E-3</v>
      </c>
      <c r="M4">
        <f t="shared" si="7"/>
        <v>0.32727272727272733</v>
      </c>
      <c r="R4">
        <f>SUM(R2:R3)</f>
        <v>56.833333333333329</v>
      </c>
      <c r="S4">
        <f>SUM(S2:S3)</f>
        <v>309</v>
      </c>
    </row>
    <row r="5" spans="1:19" ht="21" thickBot="1">
      <c r="A5" s="4">
        <v>60</v>
      </c>
      <c r="B5" s="5">
        <f t="shared" si="0"/>
        <v>6</v>
      </c>
      <c r="C5" s="5">
        <f t="shared" si="1"/>
        <v>4.0000000000000036E-2</v>
      </c>
      <c r="D5" s="6">
        <f t="shared" si="2"/>
        <v>1.6000000000000029E-3</v>
      </c>
      <c r="E5" s="4">
        <v>57</v>
      </c>
      <c r="F5" s="5">
        <f t="shared" si="3"/>
        <v>5.7</v>
      </c>
      <c r="G5" s="2">
        <f t="shared" si="4"/>
        <v>0</v>
      </c>
      <c r="H5" s="6">
        <f t="shared" si="5"/>
        <v>0</v>
      </c>
      <c r="L5">
        <f>SUM(L2:L4)</f>
        <v>6.875E-3</v>
      </c>
      <c r="M5">
        <f>SUM(M2:M4)</f>
        <v>1</v>
      </c>
      <c r="R5">
        <f>POWER(R4,0.5)</f>
        <v>7.5387885852657606</v>
      </c>
      <c r="S5">
        <f>POWER(S4,0.5)</f>
        <v>17.578395831246947</v>
      </c>
    </row>
    <row r="6" spans="1:19" ht="21" thickBot="1">
      <c r="A6" s="4">
        <v>62</v>
      </c>
      <c r="B6" s="5">
        <f t="shared" si="0"/>
        <v>6.2</v>
      </c>
      <c r="C6" s="5">
        <f t="shared" si="1"/>
        <v>0.24000000000000021</v>
      </c>
      <c r="D6" s="6">
        <f t="shared" si="2"/>
        <v>5.7600000000000103E-2</v>
      </c>
      <c r="E6" s="4">
        <v>58</v>
      </c>
      <c r="F6" s="5">
        <f t="shared" si="3"/>
        <v>5.8</v>
      </c>
      <c r="G6" s="2">
        <f t="shared" si="4"/>
        <v>9.9999999999998757E-2</v>
      </c>
      <c r="H6" s="6">
        <f t="shared" si="5"/>
        <v>9.9999999999997521E-3</v>
      </c>
    </row>
    <row r="7" spans="1:19" ht="21" thickBot="1">
      <c r="A7" s="4">
        <v>58</v>
      </c>
      <c r="B7" s="5">
        <f t="shared" si="0"/>
        <v>5.8</v>
      </c>
      <c r="C7" s="5">
        <f t="shared" si="1"/>
        <v>-0.16000000000000014</v>
      </c>
      <c r="D7" s="6">
        <f t="shared" si="2"/>
        <v>2.5600000000000046E-2</v>
      </c>
      <c r="E7" s="4">
        <v>57</v>
      </c>
      <c r="F7" s="5">
        <f t="shared" si="3"/>
        <v>5.7</v>
      </c>
      <c r="G7" s="2">
        <f t="shared" si="4"/>
        <v>0</v>
      </c>
      <c r="H7" s="6">
        <f t="shared" si="5"/>
        <v>0</v>
      </c>
    </row>
    <row r="8" spans="1:19" ht="21" thickBot="1">
      <c r="A8" s="4">
        <v>57</v>
      </c>
      <c r="B8" s="5">
        <f t="shared" si="0"/>
        <v>5.7</v>
      </c>
      <c r="C8" s="5">
        <f t="shared" si="1"/>
        <v>-0.25999999999999979</v>
      </c>
      <c r="D8" s="6">
        <f t="shared" si="2"/>
        <v>6.7599999999999882E-2</v>
      </c>
      <c r="E8" s="4">
        <v>60</v>
      </c>
      <c r="F8" s="5">
        <f t="shared" si="3"/>
        <v>6</v>
      </c>
      <c r="G8" s="2">
        <f t="shared" si="4"/>
        <v>0.29999999999999893</v>
      </c>
      <c r="H8" s="6">
        <f t="shared" si="5"/>
        <v>8.9999999999999358E-2</v>
      </c>
    </row>
    <row r="9" spans="1:19" ht="21" thickBot="1">
      <c r="A9" s="4">
        <v>59</v>
      </c>
      <c r="B9" s="5">
        <f t="shared" si="0"/>
        <v>5.9</v>
      </c>
      <c r="C9" s="5">
        <f t="shared" si="1"/>
        <v>-5.9999999999999609E-2</v>
      </c>
      <c r="D9" s="6">
        <f t="shared" si="2"/>
        <v>3.5999999999999531E-3</v>
      </c>
      <c r="E9" s="4">
        <v>55</v>
      </c>
      <c r="F9" s="5">
        <f t="shared" si="3"/>
        <v>5.5</v>
      </c>
      <c r="G9" s="2">
        <f t="shared" si="4"/>
        <v>-0.20000000000000107</v>
      </c>
      <c r="H9" s="6">
        <f t="shared" si="5"/>
        <v>4.0000000000000424E-2</v>
      </c>
      <c r="O9">
        <f>5/S5</f>
        <v>0.28444006199428712</v>
      </c>
    </row>
    <row r="10" spans="1:19" ht="21" thickBot="1">
      <c r="A10" s="4">
        <v>60</v>
      </c>
      <c r="B10" s="5">
        <f t="shared" si="0"/>
        <v>6</v>
      </c>
      <c r="C10" s="5">
        <f t="shared" si="1"/>
        <v>4.0000000000000036E-2</v>
      </c>
      <c r="D10" s="6">
        <f t="shared" si="2"/>
        <v>1.6000000000000029E-3</v>
      </c>
      <c r="E10" s="4">
        <v>57</v>
      </c>
      <c r="F10" s="5">
        <f t="shared" si="3"/>
        <v>5.7</v>
      </c>
      <c r="G10" s="2">
        <f t="shared" si="4"/>
        <v>0</v>
      </c>
      <c r="H10" s="6">
        <f t="shared" si="5"/>
        <v>0</v>
      </c>
    </row>
    <row r="11" spans="1:19" ht="21" thickBot="1">
      <c r="A11" s="7">
        <v>57</v>
      </c>
      <c r="B11" s="8">
        <f t="shared" si="0"/>
        <v>5.7</v>
      </c>
      <c r="C11" s="8">
        <f t="shared" si="1"/>
        <v>-0.25999999999999979</v>
      </c>
      <c r="D11" s="9">
        <f t="shared" si="2"/>
        <v>6.7599999999999882E-2</v>
      </c>
      <c r="E11" s="7">
        <v>55</v>
      </c>
      <c r="F11" s="8">
        <f t="shared" si="3"/>
        <v>5.5</v>
      </c>
      <c r="G11" s="2">
        <f t="shared" si="4"/>
        <v>-0.20000000000000107</v>
      </c>
      <c r="H11" s="9">
        <f t="shared" si="5"/>
        <v>4.0000000000000424E-2</v>
      </c>
    </row>
    <row r="12" spans="1:19">
      <c r="B12">
        <f>AVERAGE(B2:B11)</f>
        <v>5.96</v>
      </c>
      <c r="C12">
        <f t="shared" ref="C12" si="8">AVERAGE(C2:C11)</f>
        <v>8.8817841970012528E-17</v>
      </c>
      <c r="D12">
        <f>SUM(D2:D11)</f>
        <v>0.60399999999999976</v>
      </c>
      <c r="F12">
        <f>AVERAGE(F2:F11)</f>
        <v>5.7000000000000011</v>
      </c>
      <c r="G12">
        <f t="shared" ref="G12" si="9">AVERAGE(G2:G11)</f>
        <v>-7.9936057773011273E-16</v>
      </c>
      <c r="H12">
        <f>SUM(H2:H11)</f>
        <v>0.24000000000000024</v>
      </c>
    </row>
    <row r="13" spans="1:19">
      <c r="D13">
        <f>D12/9</f>
        <v>6.711111111111108E-2</v>
      </c>
      <c r="H13">
        <f>H12/9</f>
        <v>2.6666666666666693E-2</v>
      </c>
    </row>
    <row r="14" spans="1:19">
      <c r="D14">
        <f>D12+H12</f>
        <v>0.84399999999999997</v>
      </c>
      <c r="G14" t="s">
        <v>1</v>
      </c>
      <c r="H14">
        <f>H12+D12</f>
        <v>0.84399999999999997</v>
      </c>
    </row>
    <row r="15" spans="1:19">
      <c r="D15">
        <f>D14/2</f>
        <v>0.42199999999999999</v>
      </c>
      <c r="G15" t="s">
        <v>0</v>
      </c>
      <c r="H15">
        <f>H14/18</f>
        <v>4.688888888888889E-2</v>
      </c>
      <c r="I15">
        <f>H15/5</f>
        <v>9.3777777777777783E-3</v>
      </c>
      <c r="J15">
        <f>POWER(I15,0.5)</f>
        <v>9.6838926975559667E-2</v>
      </c>
      <c r="K15">
        <f>B12-F12</f>
        <v>0.2599999999999989</v>
      </c>
      <c r="L15">
        <f>K15/J15</f>
        <v>2.6848707242038943</v>
      </c>
    </row>
    <row r="16" spans="1:19">
      <c r="D16">
        <f>D15/5</f>
        <v>8.4400000000000003E-2</v>
      </c>
      <c r="H16">
        <f>POWER(H15,0.5)</f>
        <v>0.21653842358548953</v>
      </c>
      <c r="I16">
        <f>POWER(I15,0.5)</f>
        <v>9.6838926975559667E-2</v>
      </c>
    </row>
    <row r="17" spans="2:10">
      <c r="D17">
        <f>POWER(D16,0.5)</f>
        <v>0.29051678092667899</v>
      </c>
    </row>
    <row r="20" spans="2:10">
      <c r="B20">
        <v>4</v>
      </c>
      <c r="C20">
        <f>B20*0.1</f>
        <v>0.4</v>
      </c>
      <c r="D20">
        <f>C20-C41</f>
        <v>-0.69000000000000006</v>
      </c>
      <c r="E20">
        <f>POWER(D20,2)</f>
        <v>0.47610000000000008</v>
      </c>
    </row>
    <row r="21" spans="2:10">
      <c r="B21">
        <v>5</v>
      </c>
      <c r="C21">
        <f t="shared" ref="C21:C39" si="10">B21*0.1</f>
        <v>0.5</v>
      </c>
      <c r="D21">
        <f t="shared" ref="D21:D39" si="11">C21-C42</f>
        <v>0.5</v>
      </c>
      <c r="E21">
        <f t="shared" ref="E21:E39" si="12">POWER(D21,2)</f>
        <v>0.25</v>
      </c>
      <c r="G21" t="s">
        <v>2</v>
      </c>
    </row>
    <row r="22" spans="2:10" ht="21" thickBot="1">
      <c r="B22">
        <v>12</v>
      </c>
      <c r="C22">
        <f t="shared" si="10"/>
        <v>1.2000000000000002</v>
      </c>
      <c r="D22">
        <f t="shared" si="11"/>
        <v>1.2000000000000002</v>
      </c>
      <c r="E22">
        <f t="shared" si="12"/>
        <v>1.4400000000000004</v>
      </c>
    </row>
    <row r="23" spans="2:10">
      <c r="B23">
        <v>12</v>
      </c>
      <c r="C23">
        <f t="shared" si="10"/>
        <v>1.2000000000000002</v>
      </c>
      <c r="D23">
        <f t="shared" si="11"/>
        <v>1.2000000000000002</v>
      </c>
      <c r="E23">
        <f t="shared" si="12"/>
        <v>1.4400000000000004</v>
      </c>
      <c r="G23" s="12"/>
      <c r="H23" s="12" t="s">
        <v>3</v>
      </c>
      <c r="I23" s="12" t="s">
        <v>4</v>
      </c>
    </row>
    <row r="24" spans="2:10">
      <c r="B24">
        <v>10</v>
      </c>
      <c r="C24">
        <f t="shared" si="10"/>
        <v>1</v>
      </c>
      <c r="D24">
        <f t="shared" si="11"/>
        <v>1</v>
      </c>
      <c r="E24">
        <f t="shared" si="12"/>
        <v>1</v>
      </c>
      <c r="G24" s="10" t="s">
        <v>5</v>
      </c>
      <c r="H24" s="10">
        <v>59.6</v>
      </c>
      <c r="I24" s="10">
        <v>57</v>
      </c>
    </row>
    <row r="25" spans="2:10">
      <c r="B25">
        <v>16</v>
      </c>
      <c r="C25">
        <f t="shared" si="10"/>
        <v>1.6</v>
      </c>
      <c r="D25">
        <f t="shared" si="11"/>
        <v>1.6</v>
      </c>
      <c r="E25">
        <f t="shared" si="12"/>
        <v>2.5600000000000005</v>
      </c>
      <c r="G25" s="10" t="s">
        <v>6</v>
      </c>
      <c r="H25" s="10">
        <v>6.7111111111111095</v>
      </c>
      <c r="I25" s="10">
        <v>2.6666666666666665</v>
      </c>
    </row>
    <row r="26" spans="2:10">
      <c r="B26">
        <v>9</v>
      </c>
      <c r="C26">
        <f t="shared" si="10"/>
        <v>0.9</v>
      </c>
      <c r="D26">
        <f t="shared" si="11"/>
        <v>0.9</v>
      </c>
      <c r="E26">
        <f t="shared" si="12"/>
        <v>0.81</v>
      </c>
      <c r="G26" s="10" t="s">
        <v>7</v>
      </c>
      <c r="H26" s="10">
        <v>10</v>
      </c>
      <c r="I26" s="10">
        <v>10</v>
      </c>
    </row>
    <row r="27" spans="2:10">
      <c r="B27">
        <v>16</v>
      </c>
      <c r="C27">
        <f t="shared" si="10"/>
        <v>1.6</v>
      </c>
      <c r="D27">
        <f t="shared" si="11"/>
        <v>1.6</v>
      </c>
      <c r="E27">
        <f t="shared" si="12"/>
        <v>2.5600000000000005</v>
      </c>
      <c r="G27" s="10" t="s">
        <v>8</v>
      </c>
      <c r="H27" s="10">
        <v>4.6888888888888882</v>
      </c>
      <c r="I27" s="10"/>
      <c r="J27">
        <f>H27/H15</f>
        <v>99.999999999999986</v>
      </c>
    </row>
    <row r="28" spans="2:10">
      <c r="B28">
        <v>14</v>
      </c>
      <c r="C28">
        <f t="shared" si="10"/>
        <v>1.4000000000000001</v>
      </c>
      <c r="D28">
        <f t="shared" si="11"/>
        <v>1.4000000000000001</v>
      </c>
      <c r="E28">
        <f t="shared" si="12"/>
        <v>1.9600000000000004</v>
      </c>
      <c r="G28" s="10" t="s">
        <v>9</v>
      </c>
      <c r="H28" s="10">
        <v>0</v>
      </c>
      <c r="I28" s="10"/>
    </row>
    <row r="29" spans="2:10">
      <c r="B29">
        <v>7</v>
      </c>
      <c r="C29">
        <f t="shared" si="10"/>
        <v>0.70000000000000007</v>
      </c>
      <c r="D29">
        <f t="shared" si="11"/>
        <v>0.70000000000000007</v>
      </c>
      <c r="E29">
        <f t="shared" si="12"/>
        <v>0.4900000000000001</v>
      </c>
      <c r="G29" s="10" t="s">
        <v>10</v>
      </c>
      <c r="H29" s="10">
        <v>18</v>
      </c>
      <c r="I29" s="10"/>
    </row>
    <row r="30" spans="2:10">
      <c r="B30">
        <v>11</v>
      </c>
      <c r="C30">
        <f t="shared" si="10"/>
        <v>1.1000000000000001</v>
      </c>
      <c r="D30">
        <f t="shared" si="11"/>
        <v>1.1000000000000001</v>
      </c>
      <c r="E30">
        <f t="shared" si="12"/>
        <v>1.2100000000000002</v>
      </c>
      <c r="G30" s="10" t="s">
        <v>11</v>
      </c>
      <c r="H30" s="10">
        <v>2.6848707242039072</v>
      </c>
      <c r="I30" s="10"/>
    </row>
    <row r="31" spans="2:10">
      <c r="B31">
        <v>8</v>
      </c>
      <c r="C31">
        <f t="shared" si="10"/>
        <v>0.8</v>
      </c>
      <c r="D31">
        <f t="shared" si="11"/>
        <v>0.8</v>
      </c>
      <c r="E31">
        <f t="shared" si="12"/>
        <v>0.64000000000000012</v>
      </c>
      <c r="G31" s="10" t="s">
        <v>12</v>
      </c>
      <c r="H31" s="10">
        <v>7.564860878557211E-3</v>
      </c>
      <c r="I31" s="10"/>
    </row>
    <row r="32" spans="2:10">
      <c r="B32">
        <v>15</v>
      </c>
      <c r="C32">
        <f t="shared" si="10"/>
        <v>1.5</v>
      </c>
      <c r="D32">
        <f t="shared" si="11"/>
        <v>1.5</v>
      </c>
      <c r="E32">
        <f t="shared" si="12"/>
        <v>2.25</v>
      </c>
      <c r="G32" s="10" t="s">
        <v>13</v>
      </c>
      <c r="H32" s="10">
        <v>2.552379630182251</v>
      </c>
      <c r="I32" s="10"/>
    </row>
    <row r="33" spans="1:9">
      <c r="B33">
        <v>4</v>
      </c>
      <c r="C33">
        <f t="shared" si="10"/>
        <v>0.4</v>
      </c>
      <c r="D33">
        <f t="shared" si="11"/>
        <v>0.4</v>
      </c>
      <c r="E33">
        <f t="shared" si="12"/>
        <v>0.16000000000000003</v>
      </c>
      <c r="G33" s="10" t="s">
        <v>14</v>
      </c>
      <c r="H33" s="10">
        <v>1.5129721757114422E-2</v>
      </c>
      <c r="I33" s="10"/>
    </row>
    <row r="34" spans="1:9" ht="21" thickBot="1">
      <c r="B34">
        <v>15</v>
      </c>
      <c r="C34">
        <f t="shared" si="10"/>
        <v>1.5</v>
      </c>
      <c r="D34">
        <f t="shared" si="11"/>
        <v>1.5</v>
      </c>
      <c r="E34">
        <f t="shared" si="12"/>
        <v>2.25</v>
      </c>
      <c r="G34" s="11" t="s">
        <v>15</v>
      </c>
      <c r="H34" s="11">
        <v>2.8784404727386073</v>
      </c>
      <c r="I34" s="11"/>
    </row>
    <row r="35" spans="1:9">
      <c r="B35">
        <v>8</v>
      </c>
      <c r="C35">
        <f t="shared" si="10"/>
        <v>0.8</v>
      </c>
      <c r="D35">
        <f t="shared" si="11"/>
        <v>0.8</v>
      </c>
      <c r="E35">
        <f t="shared" si="12"/>
        <v>0.64000000000000012</v>
      </c>
    </row>
    <row r="36" spans="1:9">
      <c r="B36">
        <v>18</v>
      </c>
      <c r="C36">
        <f t="shared" si="10"/>
        <v>1.8</v>
      </c>
      <c r="D36">
        <f t="shared" si="11"/>
        <v>1.8</v>
      </c>
      <c r="E36">
        <f t="shared" si="12"/>
        <v>3.24</v>
      </c>
    </row>
    <row r="37" spans="1:9">
      <c r="B37">
        <v>1</v>
      </c>
      <c r="C37">
        <f t="shared" si="10"/>
        <v>0.1</v>
      </c>
      <c r="D37">
        <f t="shared" si="11"/>
        <v>0.1</v>
      </c>
      <c r="E37">
        <f t="shared" si="12"/>
        <v>1.0000000000000002E-2</v>
      </c>
    </row>
    <row r="38" spans="1:9">
      <c r="B38">
        <v>14</v>
      </c>
      <c r="C38">
        <f t="shared" si="10"/>
        <v>1.4000000000000001</v>
      </c>
      <c r="D38">
        <f t="shared" si="11"/>
        <v>1.4000000000000001</v>
      </c>
      <c r="E38">
        <f t="shared" si="12"/>
        <v>1.9600000000000004</v>
      </c>
    </row>
    <row r="39" spans="1:9">
      <c r="B39">
        <v>19</v>
      </c>
      <c r="C39">
        <f t="shared" si="10"/>
        <v>1.9000000000000001</v>
      </c>
      <c r="D39">
        <f t="shared" si="11"/>
        <v>1.9000000000000001</v>
      </c>
      <c r="E39">
        <f t="shared" si="12"/>
        <v>3.6100000000000003</v>
      </c>
    </row>
    <row r="40" spans="1:9">
      <c r="A40">
        <v>20</v>
      </c>
      <c r="B40">
        <f>SUM(B20:B39)</f>
        <v>218</v>
      </c>
      <c r="C40">
        <f t="shared" ref="C40:E40" si="13">SUM(C20:C39)</f>
        <v>21.8</v>
      </c>
      <c r="D40">
        <f t="shared" si="13"/>
        <v>20.71</v>
      </c>
      <c r="E40">
        <f t="shared" si="13"/>
        <v>28.95610000000001</v>
      </c>
    </row>
    <row r="41" spans="1:9">
      <c r="A41">
        <f>A40-1</f>
        <v>19</v>
      </c>
      <c r="B41">
        <f>B40/$A$40</f>
        <v>10.9</v>
      </c>
      <c r="C41">
        <f>C40/$A$40</f>
        <v>1.0900000000000001</v>
      </c>
      <c r="D41">
        <f t="shared" ref="D41:E41" si="14">D40/$A$40</f>
        <v>1.0355000000000001</v>
      </c>
      <c r="E41">
        <f t="shared" si="14"/>
        <v>1.4478050000000005</v>
      </c>
    </row>
    <row r="42" spans="1:9">
      <c r="E42">
        <f>E40/$A$41</f>
        <v>1.5240052631578953</v>
      </c>
    </row>
    <row r="43" spans="1:9">
      <c r="E43">
        <f>POWER(E42,0.5)</f>
        <v>1.2345060806484087</v>
      </c>
    </row>
    <row r="44" spans="1:9">
      <c r="D44">
        <v>1.96</v>
      </c>
      <c r="E44">
        <f>C41+E43*D44</f>
        <v>3.5096319180708813</v>
      </c>
      <c r="F44">
        <f>C41-D44*E43</f>
        <v>-1.3296319180708809</v>
      </c>
    </row>
    <row r="45" spans="1:9">
      <c r="E45">
        <f>100+E44</f>
        <v>103.50963191807088</v>
      </c>
      <c r="F45">
        <f>100+F44</f>
        <v>98.670368081929112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F252-B106-364D-87B3-A560D6C97782}">
  <dimension ref="A2:F17"/>
  <sheetViews>
    <sheetView topLeftCell="A7" workbookViewId="0">
      <selection activeCell="F18" sqref="F18"/>
    </sheetView>
  </sheetViews>
  <sheetFormatPr baseColWidth="10" defaultRowHeight="20"/>
  <sheetData>
    <row r="2" spans="1:6">
      <c r="B2">
        <v>10</v>
      </c>
      <c r="C2">
        <f>B2/10</f>
        <v>1</v>
      </c>
      <c r="D2">
        <f>C2-$C$13</f>
        <v>-1.38</v>
      </c>
      <c r="E2">
        <f>POWER(D2,2)</f>
        <v>1.9043999999999996</v>
      </c>
    </row>
    <row r="3" spans="1:6">
      <c r="B3">
        <v>21</v>
      </c>
      <c r="C3">
        <f t="shared" ref="C3:C11" si="0">B3/10</f>
        <v>2.1</v>
      </c>
      <c r="D3">
        <f t="shared" ref="D3:D11" si="1">C3-$C$13</f>
        <v>-0.2799999999999998</v>
      </c>
      <c r="E3">
        <f t="shared" ref="E3:E11" si="2">POWER(D3,2)</f>
        <v>7.8399999999999886E-2</v>
      </c>
    </row>
    <row r="4" spans="1:6">
      <c r="B4">
        <v>10</v>
      </c>
      <c r="C4">
        <f t="shared" si="0"/>
        <v>1</v>
      </c>
      <c r="D4">
        <f t="shared" si="1"/>
        <v>-1.38</v>
      </c>
      <c r="E4">
        <f t="shared" si="2"/>
        <v>1.9043999999999996</v>
      </c>
    </row>
    <row r="5" spans="1:6">
      <c r="B5">
        <v>31</v>
      </c>
      <c r="C5">
        <f t="shared" si="0"/>
        <v>3.1</v>
      </c>
      <c r="D5">
        <f t="shared" si="1"/>
        <v>0.7200000000000002</v>
      </c>
      <c r="E5">
        <f t="shared" si="2"/>
        <v>0.51840000000000031</v>
      </c>
    </row>
    <row r="6" spans="1:6">
      <c r="B6">
        <v>25</v>
      </c>
      <c r="C6">
        <f t="shared" si="0"/>
        <v>2.5</v>
      </c>
      <c r="D6">
        <f t="shared" si="1"/>
        <v>0.12000000000000011</v>
      </c>
      <c r="E6">
        <f t="shared" si="2"/>
        <v>1.4400000000000026E-2</v>
      </c>
    </row>
    <row r="7" spans="1:6">
      <c r="B7">
        <v>20</v>
      </c>
      <c r="C7">
        <f t="shared" si="0"/>
        <v>2</v>
      </c>
      <c r="D7">
        <f t="shared" si="1"/>
        <v>-0.37999999999999989</v>
      </c>
      <c r="E7">
        <f t="shared" si="2"/>
        <v>0.14439999999999992</v>
      </c>
    </row>
    <row r="8" spans="1:6">
      <c r="B8">
        <v>35</v>
      </c>
      <c r="C8">
        <f t="shared" si="0"/>
        <v>3.5</v>
      </c>
      <c r="D8">
        <f t="shared" si="1"/>
        <v>1.1200000000000001</v>
      </c>
      <c r="E8">
        <f t="shared" si="2"/>
        <v>1.2544000000000002</v>
      </c>
    </row>
    <row r="9" spans="1:6">
      <c r="B9">
        <v>25</v>
      </c>
      <c r="C9">
        <f t="shared" si="0"/>
        <v>2.5</v>
      </c>
      <c r="D9">
        <f t="shared" si="1"/>
        <v>0.12000000000000011</v>
      </c>
      <c r="E9">
        <f t="shared" si="2"/>
        <v>1.4400000000000026E-2</v>
      </c>
    </row>
    <row r="10" spans="1:6">
      <c r="B10">
        <v>30</v>
      </c>
      <c r="C10">
        <f t="shared" si="0"/>
        <v>3</v>
      </c>
      <c r="D10">
        <f t="shared" si="1"/>
        <v>0.62000000000000011</v>
      </c>
      <c r="E10">
        <f t="shared" si="2"/>
        <v>0.38440000000000013</v>
      </c>
    </row>
    <row r="11" spans="1:6">
      <c r="A11">
        <v>3</v>
      </c>
      <c r="B11">
        <v>31</v>
      </c>
      <c r="C11">
        <f t="shared" si="0"/>
        <v>3.1</v>
      </c>
      <c r="D11">
        <f t="shared" si="1"/>
        <v>0.7200000000000002</v>
      </c>
      <c r="E11">
        <f t="shared" si="2"/>
        <v>0.51840000000000031</v>
      </c>
    </row>
    <row r="12" spans="1:6">
      <c r="A12">
        <v>10</v>
      </c>
      <c r="B12">
        <f>SUM(B2:B11)</f>
        <v>238</v>
      </c>
      <c r="C12">
        <f>SUM(C2:C11)</f>
        <v>23.8</v>
      </c>
      <c r="D12">
        <f>SUM(D2:D11)</f>
        <v>1.3322676295501878E-15</v>
      </c>
      <c r="E12">
        <f>SUM(E2:E11)</f>
        <v>6.7360000000000015</v>
      </c>
    </row>
    <row r="13" spans="1:6">
      <c r="A13">
        <f>A12-1</f>
        <v>9</v>
      </c>
      <c r="B13">
        <f>B12/$A$12</f>
        <v>23.8</v>
      </c>
      <c r="C13">
        <f>C12/$A$12</f>
        <v>2.38</v>
      </c>
      <c r="D13">
        <f t="shared" ref="D13:E13" si="3">D12/$A$12</f>
        <v>1.3322676295501878E-16</v>
      </c>
      <c r="E13">
        <f t="shared" si="3"/>
        <v>0.6736000000000002</v>
      </c>
    </row>
    <row r="14" spans="1:6">
      <c r="E14">
        <f>E12/A13</f>
        <v>0.74844444444444458</v>
      </c>
    </row>
    <row r="15" spans="1:6">
      <c r="E15">
        <f>POWER(E14,0.5)</f>
        <v>0.86512683720044459</v>
      </c>
    </row>
    <row r="16" spans="1:6">
      <c r="E16">
        <f>E14/A12</f>
        <v>7.4844444444444463E-2</v>
      </c>
      <c r="F16">
        <f>A11-C13</f>
        <v>0.62000000000000011</v>
      </c>
    </row>
    <row r="17" spans="5:6">
      <c r="E17">
        <f>POWER(E16,0.5)</f>
        <v>0.27357712704910925</v>
      </c>
      <c r="F17">
        <f>F16/E17</f>
        <v>2.2662713315528942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0E41-EC23-1A4F-A4A8-F235B3295678}">
  <dimension ref="A1:F17"/>
  <sheetViews>
    <sheetView workbookViewId="0">
      <selection activeCell="F16" sqref="F16"/>
    </sheetView>
  </sheetViews>
  <sheetFormatPr baseColWidth="10" defaultRowHeight="20"/>
  <sheetData>
    <row r="1" spans="1:6">
      <c r="A1">
        <v>610</v>
      </c>
      <c r="B1">
        <f>A1*100</f>
        <v>61000</v>
      </c>
      <c r="C1">
        <f>B1-$B$10</f>
        <v>2437.5</v>
      </c>
      <c r="D1">
        <f>POWER(C1,2)</f>
        <v>5941406.25</v>
      </c>
    </row>
    <row r="2" spans="1:6">
      <c r="A2">
        <v>575</v>
      </c>
      <c r="B2">
        <f t="shared" ref="B2:B8" si="0">A2*100</f>
        <v>57500</v>
      </c>
      <c r="C2">
        <f t="shared" ref="C2:C8" si="1">B2-$B$10</f>
        <v>-1062.5</v>
      </c>
      <c r="D2">
        <f t="shared" ref="D2:D8" si="2">POWER(C2,2)</f>
        <v>1128906.25</v>
      </c>
    </row>
    <row r="3" spans="1:6">
      <c r="A3">
        <v>540</v>
      </c>
      <c r="B3">
        <f t="shared" si="0"/>
        <v>54000</v>
      </c>
      <c r="C3">
        <f t="shared" si="1"/>
        <v>-4562.5</v>
      </c>
      <c r="D3">
        <f t="shared" si="2"/>
        <v>20816406.25</v>
      </c>
    </row>
    <row r="4" spans="1:6">
      <c r="A4">
        <v>600</v>
      </c>
      <c r="B4">
        <f t="shared" si="0"/>
        <v>60000</v>
      </c>
      <c r="C4">
        <f t="shared" si="1"/>
        <v>1437.5</v>
      </c>
      <c r="D4">
        <f t="shared" si="2"/>
        <v>2066406.25</v>
      </c>
    </row>
    <row r="5" spans="1:6">
      <c r="A5">
        <v>615</v>
      </c>
      <c r="B5">
        <f t="shared" si="0"/>
        <v>61500</v>
      </c>
      <c r="C5">
        <f t="shared" si="1"/>
        <v>2937.5</v>
      </c>
      <c r="D5">
        <f t="shared" si="2"/>
        <v>8628906.25</v>
      </c>
    </row>
    <row r="6" spans="1:6">
      <c r="A6">
        <v>570</v>
      </c>
      <c r="B6">
        <f t="shared" si="0"/>
        <v>57000</v>
      </c>
      <c r="C6">
        <f t="shared" si="1"/>
        <v>-1562.5</v>
      </c>
      <c r="D6">
        <f t="shared" si="2"/>
        <v>2441406.25</v>
      </c>
    </row>
    <row r="7" spans="1:6">
      <c r="A7">
        <v>630</v>
      </c>
      <c r="B7">
        <f t="shared" si="0"/>
        <v>63000</v>
      </c>
      <c r="C7">
        <f t="shared" si="1"/>
        <v>4437.5</v>
      </c>
      <c r="D7">
        <f t="shared" si="2"/>
        <v>19691406.25</v>
      </c>
    </row>
    <row r="8" spans="1:6">
      <c r="A8">
        <v>545</v>
      </c>
      <c r="B8">
        <f t="shared" si="0"/>
        <v>54500</v>
      </c>
      <c r="C8">
        <f t="shared" si="1"/>
        <v>-4062.5</v>
      </c>
      <c r="D8">
        <f t="shared" si="2"/>
        <v>16503906.25</v>
      </c>
    </row>
    <row r="9" spans="1:6">
      <c r="B9">
        <f>SUM(B1:B8)</f>
        <v>468500</v>
      </c>
      <c r="C9">
        <f t="shared" ref="C9:D9" si="3">SUM(C1:C8)</f>
        <v>0</v>
      </c>
      <c r="D9">
        <f t="shared" si="3"/>
        <v>77218750</v>
      </c>
    </row>
    <row r="10" spans="1:6">
      <c r="A10">
        <v>8</v>
      </c>
      <c r="B10">
        <f>B9/$A$10</f>
        <v>58562.5</v>
      </c>
      <c r="C10">
        <f t="shared" ref="C10" si="4">C9/$A$10</f>
        <v>0</v>
      </c>
      <c r="D10">
        <f>D9/A11</f>
        <v>11031250</v>
      </c>
    </row>
    <row r="11" spans="1:6">
      <c r="A11">
        <f>A10-1</f>
        <v>7</v>
      </c>
    </row>
    <row r="12" spans="1:6">
      <c r="A12">
        <v>57000</v>
      </c>
      <c r="C12">
        <f>B10-A12</f>
        <v>1562.5</v>
      </c>
    </row>
    <row r="13" spans="1:6">
      <c r="A13">
        <v>2500</v>
      </c>
      <c r="C13">
        <f>C12/A13</f>
        <v>0.625</v>
      </c>
      <c r="F13">
        <f>287/360</f>
        <v>0.79722222222222228</v>
      </c>
    </row>
    <row r="14" spans="1:6">
      <c r="B14">
        <f>POWER(A10,0.5)</f>
        <v>2.8284271247461903</v>
      </c>
      <c r="C14">
        <f>C13*B14</f>
        <v>1.7677669529663689</v>
      </c>
      <c r="E14">
        <v>0.72</v>
      </c>
    </row>
    <row r="15" spans="1:6">
      <c r="C15">
        <f>A12-C12</f>
        <v>55437.5</v>
      </c>
      <c r="E15">
        <f>POWER(E14,0.5)</f>
        <v>0.84852813742385702</v>
      </c>
      <c r="F15">
        <f>1/E15</f>
        <v>1.1785113019775793</v>
      </c>
    </row>
    <row r="16" spans="1:6">
      <c r="E16">
        <v>2.5</v>
      </c>
    </row>
    <row r="17" spans="5:5">
      <c r="E17">
        <f>E16/E15</f>
        <v>2.9462782549439481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光村　真</dc:creator>
  <cp:lastModifiedBy>光村　真</cp:lastModifiedBy>
  <dcterms:created xsi:type="dcterms:W3CDTF">2024-07-10T02:34:32Z</dcterms:created>
  <dcterms:modified xsi:type="dcterms:W3CDTF">2024-07-12T01:11:46Z</dcterms:modified>
</cp:coreProperties>
</file>