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300" windowWidth="16560" windowHeight="16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6" i="1" l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J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<sst xmlns="http://schemas.openxmlformats.org/spreadsheetml/2006/main" count="1725" uniqueCount="250">
  <si>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</si>
  <si>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</si>
  <si>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</si>
  <si>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</si>
  <si>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</si>
  <si>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</si>
  <si>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</si>
  <si>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</si>
  <si>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</si>
  <si>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</si>
  <si>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</si>
  <si>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</si>
  <si>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</si>
  <si>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</si>
  <si>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</si>
  <si>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</si>
  <si>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</si>
  <si>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</si>
  <si>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</si>
  <si>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</si>
  <si>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</si>
  <si>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</si>
  <si>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</si>
  <si>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</si>
  <si>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</si>
  <si>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</si>
  <si>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</si>
  <si>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</si>
  <si>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AD33C4389</t>
  </si>
  <si>
    <t>Entrée</t>
  </si>
  <si>
    <t>Bordeaux</t>
  </si>
  <si>
    <t>Beuf sallé</t>
  </si>
  <si>
    <t>Angleterre</t>
  </si>
  <si>
    <t>Livres</t>
  </si>
  <si>
    <t>Beurre</t>
  </si>
  <si>
    <t>Bled froment</t>
  </si>
  <si>
    <t>Boisseaux</t>
  </si>
  <si>
    <t>Chandelle</t>
  </si>
  <si>
    <t>Charbon de terre</t>
  </si>
  <si>
    <t>Tonneaux</t>
  </si>
  <si>
    <t>Cire jaune</t>
  </si>
  <si>
    <t>Fromage</t>
  </si>
  <si>
    <t>Saumon salé</t>
  </si>
  <si>
    <t>Suif</t>
  </si>
  <si>
    <t>Tabac de virginie en feuilles</t>
  </si>
  <si>
    <t>Bourdillons</t>
  </si>
  <si>
    <t>Danemarck</t>
  </si>
  <si>
    <t>Cabillau</t>
  </si>
  <si>
    <t>Colle de poisson</t>
  </si>
  <si>
    <t>Cuivre en platine</t>
  </si>
  <si>
    <t>Cuivre en rozette</t>
  </si>
  <si>
    <t>Merrain a barriques</t>
  </si>
  <si>
    <t>Milliers</t>
  </si>
  <si>
    <t>Planches de sapin</t>
  </si>
  <si>
    <t>Avirons brut</t>
  </si>
  <si>
    <t>Espagne</t>
  </si>
  <si>
    <t>traques</t>
  </si>
  <si>
    <t xml:space="preserve">Citrons </t>
  </si>
  <si>
    <t>Cuirs en poil</t>
  </si>
  <si>
    <t>Pieces</t>
  </si>
  <si>
    <t>Fer en barre</t>
  </si>
  <si>
    <t>Fer en feuilles</t>
  </si>
  <si>
    <t>Fer en taule</t>
  </si>
  <si>
    <t>Laines d'Espagne</t>
  </si>
  <si>
    <t>Meules a faire</t>
  </si>
  <si>
    <t>Nombre</t>
  </si>
  <si>
    <t>Orange</t>
  </si>
  <si>
    <t>erreur calcul</t>
  </si>
  <si>
    <t>Plomb en saumon</t>
  </si>
  <si>
    <t>Vin de canaries</t>
  </si>
  <si>
    <t>Pots</t>
  </si>
  <si>
    <t>Acier</t>
  </si>
  <si>
    <t>Hollande</t>
  </si>
  <si>
    <t>Aiguilles</t>
  </si>
  <si>
    <t>Alumettes a vin</t>
  </si>
  <si>
    <t>Amidon</t>
  </si>
  <si>
    <t>Angélique</t>
  </si>
  <si>
    <t>Apios</t>
  </si>
  <si>
    <t>Argent vif</t>
  </si>
  <si>
    <t>Arsenic</t>
  </si>
  <si>
    <t>Azur commun</t>
  </si>
  <si>
    <t>Baleine coupée</t>
  </si>
  <si>
    <t>Baleine en fanon</t>
  </si>
  <si>
    <t>Bierre</t>
  </si>
  <si>
    <t>Barriques</t>
  </si>
  <si>
    <t>Bois de campesche</t>
  </si>
  <si>
    <t>Bois de geroffle</t>
  </si>
  <si>
    <t>Bois jaune</t>
  </si>
  <si>
    <t>Bois de Saint marthe</t>
  </si>
  <si>
    <t>Bois de sandal moulu</t>
  </si>
  <si>
    <t>Borax</t>
  </si>
  <si>
    <t>Brun rouge</t>
  </si>
  <si>
    <t>Camphre</t>
  </si>
  <si>
    <t>Canelle</t>
  </si>
  <si>
    <t>Ceintures de laine</t>
  </si>
  <si>
    <t>Cendre bleue</t>
  </si>
  <si>
    <t>Ceruze</t>
  </si>
  <si>
    <t>Chaise de comodité</t>
  </si>
  <si>
    <t>Chanvre cru</t>
  </si>
  <si>
    <t>Cinabre broyé</t>
  </si>
  <si>
    <t>Clouds de fer</t>
  </si>
  <si>
    <t>Colle de flandre</t>
  </si>
  <si>
    <t>Colle forte</t>
  </si>
  <si>
    <t>Couperose verte</t>
  </si>
  <si>
    <t>Couteaux commun</t>
  </si>
  <si>
    <t>Cuir de roussy</t>
  </si>
  <si>
    <t>Cuivre ouvré</t>
  </si>
  <si>
    <t>Dez de cuivre</t>
  </si>
  <si>
    <t>Dez de fer</t>
  </si>
  <si>
    <t>Faulx a faucher</t>
  </si>
  <si>
    <t>Fayance</t>
  </si>
  <si>
    <t>Fer en fonte ouvré</t>
  </si>
  <si>
    <t>Fer ouvré</t>
  </si>
  <si>
    <t>Fil a corder</t>
  </si>
  <si>
    <t>Fil cru</t>
  </si>
  <si>
    <t>Fil de fer assorty</t>
  </si>
  <si>
    <t>Fil de fer gros</t>
  </si>
  <si>
    <t>Fil de leton</t>
  </si>
  <si>
    <t>Fil a voile</t>
  </si>
  <si>
    <t>Garance commune</t>
  </si>
  <si>
    <t>Garance grape</t>
  </si>
  <si>
    <t>Garance non robée</t>
  </si>
  <si>
    <t>Geroffle</t>
  </si>
  <si>
    <t>Gomme gutte</t>
  </si>
  <si>
    <t>Gomme atimaix</t>
  </si>
  <si>
    <t>Grabeau de cochenille</t>
  </si>
  <si>
    <t>Graine de canarie</t>
  </si>
  <si>
    <t>Graine de Jardin</t>
  </si>
  <si>
    <t>Gruau</t>
  </si>
  <si>
    <t>Harans blanc</t>
  </si>
  <si>
    <t>Barils</t>
  </si>
  <si>
    <t>Harans sors</t>
  </si>
  <si>
    <t>Hopitaux de cuivre</t>
  </si>
  <si>
    <t>Huile de baleine</t>
  </si>
  <si>
    <t>Huile de graine</t>
  </si>
  <si>
    <t>Huile de scorpion</t>
  </si>
  <si>
    <t>Indeplatte</t>
  </si>
  <si>
    <t>Laine</t>
  </si>
  <si>
    <t>Langue de morue</t>
  </si>
  <si>
    <t>bouteille</t>
  </si>
  <si>
    <t>Laton en planches</t>
  </si>
  <si>
    <t>Limes de fer</t>
  </si>
  <si>
    <t>Lin cru</t>
  </si>
  <si>
    <t>Litarge</t>
  </si>
  <si>
    <t>Mecerie</t>
  </si>
  <si>
    <t>Miny</t>
  </si>
  <si>
    <t>Mongette</t>
  </si>
  <si>
    <t>Muscade</t>
  </si>
  <si>
    <t>Orge mondée</t>
  </si>
  <si>
    <t>Orpiment</t>
  </si>
  <si>
    <t>Papier blanc</t>
  </si>
  <si>
    <t>Rames</t>
  </si>
  <si>
    <t>Papier violet</t>
  </si>
  <si>
    <t>Pinceaux</t>
  </si>
  <si>
    <t>Pipes a fumer</t>
  </si>
  <si>
    <t>Grosse</t>
  </si>
  <si>
    <t>Platre</t>
  </si>
  <si>
    <t>Plomb en grenaille</t>
  </si>
  <si>
    <t>Plumes a ecrire</t>
  </si>
  <si>
    <t>Poiles a frire</t>
  </si>
  <si>
    <t>Poix vers</t>
  </si>
  <si>
    <t>Poivre noir</t>
  </si>
  <si>
    <t>Poix de bourgogne</t>
  </si>
  <si>
    <t>Porcelaine</t>
  </si>
  <si>
    <t>Precipité</t>
  </si>
  <si>
    <t>Quincaille de cuivre</t>
  </si>
  <si>
    <t>Quincaille de fer</t>
  </si>
  <si>
    <t>Racine de garance</t>
  </si>
  <si>
    <t>Rapures de corne de cerf</t>
  </si>
  <si>
    <t>Rhubarbe</t>
  </si>
  <si>
    <t>Ruban de fil</t>
  </si>
  <si>
    <t>Ruban de fil et laine</t>
  </si>
  <si>
    <t>Salsepareille</t>
  </si>
  <si>
    <t>Sanguine</t>
  </si>
  <si>
    <t>Sel glun</t>
  </si>
  <si>
    <t>Souffre</t>
  </si>
  <si>
    <t>Stocfiche</t>
  </si>
  <si>
    <t>Sublimé</t>
  </si>
  <si>
    <t>Thé rou</t>
  </si>
  <si>
    <t>Tournesol</t>
  </si>
  <si>
    <t>Verd oissillé</t>
  </si>
  <si>
    <t>Vin du Cap</t>
  </si>
  <si>
    <t>Demy bouteuilles</t>
  </si>
  <si>
    <t>Vin rouge de remoy</t>
  </si>
  <si>
    <t>Vitriol</t>
  </si>
  <si>
    <t>Nord</t>
  </si>
  <si>
    <t>Cire blanche</t>
  </si>
  <si>
    <t>Cuirs de russie</t>
  </si>
  <si>
    <t>Cuivre en chaudron</t>
  </si>
  <si>
    <t>Dame jannes</t>
  </si>
  <si>
    <t>Faux a faucher</t>
  </si>
  <si>
    <t>Fer en barres</t>
  </si>
  <si>
    <t>Fil de fer</t>
  </si>
  <si>
    <t>Mercerie grossiere</t>
  </si>
  <si>
    <t>Piment</t>
  </si>
  <si>
    <t>Planches de chesne</t>
  </si>
  <si>
    <t>Poivre blanc</t>
  </si>
  <si>
    <t>Poivre gerofflé</t>
  </si>
  <si>
    <t>Soliveaux de sapin</t>
  </si>
  <si>
    <t>Verres cristallin</t>
  </si>
  <si>
    <t>Vin d'Espagne</t>
  </si>
  <si>
    <t>Morue seche</t>
  </si>
  <si>
    <t>Portugal</t>
  </si>
  <si>
    <t>Carreaux de marbre</t>
  </si>
  <si>
    <t>Suede</t>
  </si>
  <si>
    <t>Cuivre jaune</t>
  </si>
  <si>
    <t>Merrain foncaille</t>
  </si>
  <si>
    <t>Cacao</t>
  </si>
  <si>
    <t>Isles françoises d'amérique</t>
  </si>
  <si>
    <t>Caffé</t>
  </si>
  <si>
    <t>Canefice</t>
  </si>
  <si>
    <t>Casse</t>
  </si>
  <si>
    <t>Confitures</t>
  </si>
  <si>
    <t>Coton en laine</t>
  </si>
  <si>
    <t>Cuirs sec en poil</t>
  </si>
  <si>
    <t>Cuirs tanné</t>
  </si>
  <si>
    <t>Ecaille de tortue</t>
  </si>
  <si>
    <t>Graine de chapelet</t>
  </si>
  <si>
    <t>Indigo</t>
  </si>
  <si>
    <t>Madriers de bois d'acajou</t>
  </si>
  <si>
    <t>Rocou</t>
  </si>
  <si>
    <t>Sirop de capilaire</t>
  </si>
  <si>
    <t>Sirop de limon</t>
  </si>
  <si>
    <t>Sucre blanc</t>
  </si>
  <si>
    <t>Sucre brut</t>
  </si>
  <si>
    <t>Sucre rafiné</t>
  </si>
  <si>
    <t>Tabac</t>
  </si>
  <si>
    <t>cent au grand compte</t>
  </si>
  <si>
    <t>erreur de calcul</t>
  </si>
  <si>
    <t>Feuillards</t>
  </si>
  <si>
    <t>milliers au grand compte</t>
  </si>
  <si>
    <t xml:space="preserve">Bourre de bœuf </t>
  </si>
  <si>
    <t>Brosserie</t>
  </si>
  <si>
    <t>Caboches</t>
  </si>
  <si>
    <t>Cachou</t>
  </si>
  <si>
    <t>doute sur le prix</t>
  </si>
  <si>
    <t>Fil de fer passeperle</t>
  </si>
  <si>
    <t>Fil en poignée</t>
  </si>
  <si>
    <t>Garance bilon</t>
  </si>
  <si>
    <t>Graine d'ivoire</t>
  </si>
  <si>
    <t>Lin peigné</t>
  </si>
  <si>
    <t>milliers</t>
  </si>
  <si>
    <t>Racine de piroine</t>
  </si>
  <si>
    <t>Sang dragon fin</t>
  </si>
  <si>
    <t>mouts</t>
  </si>
  <si>
    <t>doute sur l'unité</t>
  </si>
  <si>
    <t>Spermacety</t>
  </si>
  <si>
    <t>Yeux d'ecrevise</t>
  </si>
  <si>
    <t>Noir de fumée</t>
  </si>
  <si>
    <t>Cuivre en feuilles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</si>
</sst>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"/>
  <sheetViews>
    <sheetView tabSelected="1" topLeftCell="S227" zoomScale="125" zoomScaleNormal="125" zoomScalePageLayoutView="125" workbookViewId="0">
      <selection activeCell="V240" sqref="V240"/>
    </sheetView>
  </sheetViews>
  <sheetFormatPr baseColWidth="10" defaultRowHeight="15" x14ac:dyDescent="0"/>
  <cols>
    <col min="8" max="8" width="29.5" customWidth="1"/>
    <col min="9" max="9" width="17" customWidth="1"/>
    <col min="10" max="21" width="19.6640625" customWidth="1"/>
    <col min="22" max="22" width="40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1747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2586200</v>
      </c>
      <c r="K2" s="12" t="s">
        <v>33</v>
      </c>
      <c r="L2" s="13">
        <v>0.15</v>
      </c>
      <c r="M2" s="13"/>
      <c r="N2" s="14"/>
      <c r="O2" s="15">
        <f t="shared" ref="O2:O65" si="0">L2+(0.05*M2)+(N2/240)</f>
        <v>0.15</v>
      </c>
      <c r="P2" s="15">
        <v>387930</v>
      </c>
      <c r="Q2" s="16"/>
      <c r="R2" s="17"/>
      <c r="S2" s="18">
        <f t="shared" ref="S2:S65" si="1">P2+(0.05*Q2)+(R2/240)</f>
        <v>387930</v>
      </c>
      <c r="T2" s="19">
        <f t="shared" ref="T2:T65" si="2">J2*O2</f>
        <v>387930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1747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719600</v>
      </c>
      <c r="K3" s="12" t="s">
        <v>33</v>
      </c>
      <c r="L3" s="13">
        <v>0.4</v>
      </c>
      <c r="M3" s="13"/>
      <c r="N3" s="14"/>
      <c r="O3" s="15">
        <f t="shared" si="0"/>
        <v>0.4</v>
      </c>
      <c r="P3" s="15">
        <v>287840</v>
      </c>
      <c r="Q3" s="16"/>
      <c r="R3" s="17"/>
      <c r="S3" s="18">
        <f t="shared" si="1"/>
        <v>287840</v>
      </c>
      <c r="T3" s="19">
        <f t="shared" si="2"/>
        <v>287840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1747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2500</v>
      </c>
      <c r="K4" s="12" t="s">
        <v>36</v>
      </c>
      <c r="L4" s="13">
        <v>12</v>
      </c>
      <c r="M4" s="13"/>
      <c r="N4" s="14"/>
      <c r="O4" s="15">
        <f t="shared" si="0"/>
        <v>12</v>
      </c>
      <c r="P4" s="15">
        <v>30000</v>
      </c>
      <c r="Q4" s="16"/>
      <c r="R4" s="17"/>
      <c r="S4" s="18">
        <f t="shared" si="1"/>
        <v>30000</v>
      </c>
      <c r="T4" s="19">
        <f t="shared" si="2"/>
        <v>30000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1747</v>
      </c>
      <c r="E5" s="10" t="s">
        <v>29</v>
      </c>
      <c r="F5" s="10" t="s">
        <v>30</v>
      </c>
      <c r="G5" s="10">
        <v>1</v>
      </c>
      <c r="H5" s="10" t="s">
        <v>37</v>
      </c>
      <c r="I5" s="10" t="s">
        <v>32</v>
      </c>
      <c r="J5" s="11">
        <v>269089</v>
      </c>
      <c r="K5" s="12" t="s">
        <v>33</v>
      </c>
      <c r="L5" s="13">
        <v>0.5</v>
      </c>
      <c r="M5" s="13"/>
      <c r="N5" s="14"/>
      <c r="O5" s="15">
        <f t="shared" si="0"/>
        <v>0.5</v>
      </c>
      <c r="P5" s="15">
        <v>134544</v>
      </c>
      <c r="Q5" s="16"/>
      <c r="R5" s="17"/>
      <c r="S5" s="18">
        <f t="shared" si="1"/>
        <v>134544</v>
      </c>
      <c r="T5" s="19">
        <f t="shared" si="2"/>
        <v>134544.5</v>
      </c>
      <c r="U5" s="19">
        <f t="shared" si="3"/>
        <v>-0.5</v>
      </c>
      <c r="V5" s="20" t="s">
        <v>228</v>
      </c>
    </row>
    <row r="6" spans="1:27">
      <c r="A6">
        <v>5</v>
      </c>
      <c r="B6" t="s">
        <v>27</v>
      </c>
      <c r="C6" t="s">
        <v>28</v>
      </c>
      <c r="D6" s="10">
        <v>1747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1">
        <v>33</v>
      </c>
      <c r="K6" s="12" t="s">
        <v>39</v>
      </c>
      <c r="L6" s="13">
        <v>310</v>
      </c>
      <c r="M6" s="13"/>
      <c r="N6" s="14"/>
      <c r="O6" s="15">
        <f t="shared" si="0"/>
        <v>310</v>
      </c>
      <c r="P6" s="15">
        <v>10230</v>
      </c>
      <c r="Q6" s="16"/>
      <c r="R6" s="17"/>
      <c r="S6" s="18">
        <f t="shared" si="1"/>
        <v>10230</v>
      </c>
      <c r="T6" s="19">
        <f t="shared" si="2"/>
        <v>10230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1747</v>
      </c>
      <c r="E7" s="10" t="s">
        <v>29</v>
      </c>
      <c r="F7" s="10" t="s">
        <v>30</v>
      </c>
      <c r="G7" s="10">
        <v>1</v>
      </c>
      <c r="H7" s="10" t="s">
        <v>40</v>
      </c>
      <c r="I7" s="10" t="s">
        <v>32</v>
      </c>
      <c r="J7" s="11">
        <v>125</v>
      </c>
      <c r="K7" s="12" t="s">
        <v>33</v>
      </c>
      <c r="L7" s="13"/>
      <c r="M7" s="13">
        <v>36</v>
      </c>
      <c r="N7" s="14"/>
      <c r="O7" s="15">
        <f t="shared" si="0"/>
        <v>1.8</v>
      </c>
      <c r="P7" s="15">
        <v>225</v>
      </c>
      <c r="Q7" s="16"/>
      <c r="R7" s="17"/>
      <c r="S7" s="18">
        <f t="shared" si="1"/>
        <v>225</v>
      </c>
      <c r="T7" s="19">
        <f t="shared" si="2"/>
        <v>225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1747</v>
      </c>
      <c r="E8" s="10" t="s">
        <v>29</v>
      </c>
      <c r="F8" s="10" t="s">
        <v>30</v>
      </c>
      <c r="G8" s="10">
        <v>1</v>
      </c>
      <c r="H8" s="10" t="s">
        <v>41</v>
      </c>
      <c r="I8" s="10" t="s">
        <v>32</v>
      </c>
      <c r="J8" s="11">
        <v>3340</v>
      </c>
      <c r="K8" s="12" t="s">
        <v>33</v>
      </c>
      <c r="L8" s="13">
        <v>0.5</v>
      </c>
      <c r="M8" s="13"/>
      <c r="N8" s="14"/>
      <c r="O8" s="15">
        <f t="shared" si="0"/>
        <v>0.5</v>
      </c>
      <c r="P8" s="15">
        <v>1670</v>
      </c>
      <c r="Q8" s="16"/>
      <c r="R8" s="17"/>
      <c r="S8" s="18">
        <f t="shared" si="1"/>
        <v>1670</v>
      </c>
      <c r="T8" s="19">
        <f t="shared" si="2"/>
        <v>1670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1747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1">
        <v>63600</v>
      </c>
      <c r="K9" s="12" t="s">
        <v>33</v>
      </c>
      <c r="L9" s="13"/>
      <c r="M9" s="13">
        <v>7</v>
      </c>
      <c r="N9" s="14"/>
      <c r="O9" s="15">
        <f t="shared" si="0"/>
        <v>0.35000000000000003</v>
      </c>
      <c r="P9" s="15">
        <v>22260</v>
      </c>
      <c r="Q9" s="16"/>
      <c r="R9" s="17"/>
      <c r="S9" s="18">
        <f t="shared" si="1"/>
        <v>22260</v>
      </c>
      <c r="T9" s="19">
        <f t="shared" si="2"/>
        <v>22260.000000000004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1747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1">
        <v>232275</v>
      </c>
      <c r="K10" s="12" t="s">
        <v>33</v>
      </c>
      <c r="L10" s="13">
        <v>0.45</v>
      </c>
      <c r="M10" s="13"/>
      <c r="N10" s="14"/>
      <c r="O10" s="15">
        <f t="shared" si="0"/>
        <v>0.45</v>
      </c>
      <c r="P10" s="15">
        <v>104523</v>
      </c>
      <c r="Q10" s="16"/>
      <c r="R10" s="17"/>
      <c r="S10" s="18">
        <f t="shared" si="1"/>
        <v>104523</v>
      </c>
      <c r="T10" s="19">
        <f t="shared" si="2"/>
        <v>104523.75</v>
      </c>
      <c r="U10" s="19">
        <f t="shared" si="3"/>
        <v>-0.75</v>
      </c>
      <c r="V10" s="20" t="s">
        <v>228</v>
      </c>
    </row>
    <row r="11" spans="1:27">
      <c r="A11">
        <v>10</v>
      </c>
      <c r="B11" t="s">
        <v>27</v>
      </c>
      <c r="C11" t="s">
        <v>28</v>
      </c>
      <c r="D11" s="10">
        <v>1747</v>
      </c>
      <c r="E11" s="10" t="s">
        <v>29</v>
      </c>
      <c r="F11" s="10" t="s">
        <v>30</v>
      </c>
      <c r="G11" s="10">
        <v>1</v>
      </c>
      <c r="H11" s="10" t="s">
        <v>44</v>
      </c>
      <c r="I11" s="10" t="s">
        <v>32</v>
      </c>
      <c r="J11" s="11">
        <v>4371578</v>
      </c>
      <c r="K11" s="12" t="s">
        <v>33</v>
      </c>
      <c r="L11" s="13"/>
      <c r="M11" s="13">
        <v>5</v>
      </c>
      <c r="N11" s="14"/>
      <c r="O11" s="15">
        <f t="shared" si="0"/>
        <v>0.25</v>
      </c>
      <c r="P11" s="15">
        <v>1092894</v>
      </c>
      <c r="Q11" s="16">
        <v>10</v>
      </c>
      <c r="R11" s="17"/>
      <c r="S11" s="18">
        <f t="shared" si="1"/>
        <v>1092894.5</v>
      </c>
      <c r="T11" s="19">
        <f t="shared" si="2"/>
        <v>1092894.5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1747</v>
      </c>
      <c r="E12" s="10" t="s">
        <v>29</v>
      </c>
      <c r="F12" s="10" t="s">
        <v>30</v>
      </c>
      <c r="G12" s="10">
        <v>1</v>
      </c>
      <c r="H12" s="10" t="s">
        <v>45</v>
      </c>
      <c r="I12" s="10" t="s">
        <v>46</v>
      </c>
      <c r="J12" s="11">
        <v>17</v>
      </c>
      <c r="K12" s="12" t="s">
        <v>227</v>
      </c>
      <c r="L12" s="13">
        <v>100</v>
      </c>
      <c r="M12" s="13"/>
      <c r="N12" s="14"/>
      <c r="O12" s="15">
        <f t="shared" si="0"/>
        <v>100</v>
      </c>
      <c r="P12" s="15">
        <v>1700</v>
      </c>
      <c r="Q12" s="16"/>
      <c r="R12" s="17"/>
      <c r="S12" s="18">
        <f t="shared" si="1"/>
        <v>1700</v>
      </c>
      <c r="T12" s="19">
        <f t="shared" si="2"/>
        <v>1700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1747</v>
      </c>
      <c r="E13" s="10" t="s">
        <v>29</v>
      </c>
      <c r="F13" s="10" t="s">
        <v>30</v>
      </c>
      <c r="G13" s="10">
        <v>1</v>
      </c>
      <c r="H13" s="10" t="s">
        <v>47</v>
      </c>
      <c r="I13" s="10" t="s">
        <v>46</v>
      </c>
      <c r="J13" s="11">
        <v>18250</v>
      </c>
      <c r="K13" s="12" t="s">
        <v>33</v>
      </c>
      <c r="L13" s="13"/>
      <c r="M13" s="13">
        <v>8</v>
      </c>
      <c r="N13" s="14"/>
      <c r="O13" s="15">
        <f t="shared" si="0"/>
        <v>0.4</v>
      </c>
      <c r="P13" s="15">
        <v>7300</v>
      </c>
      <c r="Q13" s="16"/>
      <c r="R13" s="17"/>
      <c r="S13" s="18">
        <f t="shared" si="1"/>
        <v>7300</v>
      </c>
      <c r="T13" s="19">
        <f t="shared" si="2"/>
        <v>7300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1747</v>
      </c>
      <c r="E14" s="10" t="s">
        <v>29</v>
      </c>
      <c r="F14" s="10" t="s">
        <v>30</v>
      </c>
      <c r="G14" s="10">
        <v>1</v>
      </c>
      <c r="H14" s="10" t="s">
        <v>38</v>
      </c>
      <c r="I14" s="10" t="s">
        <v>46</v>
      </c>
      <c r="J14" s="11">
        <v>7.75</v>
      </c>
      <c r="K14" s="12" t="s">
        <v>39</v>
      </c>
      <c r="L14" s="13">
        <v>310</v>
      </c>
      <c r="M14" s="13"/>
      <c r="N14" s="14"/>
      <c r="O14" s="15">
        <f t="shared" si="0"/>
        <v>310</v>
      </c>
      <c r="P14" s="15">
        <v>2402</v>
      </c>
      <c r="Q14" s="16">
        <v>10</v>
      </c>
      <c r="R14" s="17"/>
      <c r="S14" s="18">
        <f t="shared" si="1"/>
        <v>2402.5</v>
      </c>
      <c r="T14" s="19">
        <f t="shared" si="2"/>
        <v>2402.5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1747</v>
      </c>
      <c r="E15" s="10" t="s">
        <v>29</v>
      </c>
      <c r="F15" s="10" t="s">
        <v>30</v>
      </c>
      <c r="G15" s="10">
        <v>2</v>
      </c>
      <c r="H15" s="10" t="s">
        <v>48</v>
      </c>
      <c r="I15" s="10" t="s">
        <v>46</v>
      </c>
      <c r="J15" s="11">
        <v>24</v>
      </c>
      <c r="K15" s="12" t="s">
        <v>33</v>
      </c>
      <c r="L15" s="13"/>
      <c r="M15" s="13">
        <v>40</v>
      </c>
      <c r="N15" s="14"/>
      <c r="O15" s="15">
        <f t="shared" si="0"/>
        <v>2</v>
      </c>
      <c r="P15" s="15">
        <v>48</v>
      </c>
      <c r="Q15" s="16"/>
      <c r="R15" s="17"/>
      <c r="S15" s="18">
        <f t="shared" si="1"/>
        <v>48</v>
      </c>
      <c r="T15" s="19">
        <f t="shared" si="2"/>
        <v>48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1747</v>
      </c>
      <c r="E16" s="10" t="s">
        <v>29</v>
      </c>
      <c r="F16" s="10" t="s">
        <v>30</v>
      </c>
      <c r="G16" s="10">
        <v>2</v>
      </c>
      <c r="H16" s="10" t="s">
        <v>49</v>
      </c>
      <c r="I16" s="10" t="s">
        <v>46</v>
      </c>
      <c r="J16" s="11">
        <v>3790</v>
      </c>
      <c r="K16" s="12" t="s">
        <v>33</v>
      </c>
      <c r="L16" s="13"/>
      <c r="M16" s="13">
        <v>22</v>
      </c>
      <c r="N16" s="14"/>
      <c r="O16" s="15">
        <f t="shared" si="0"/>
        <v>1.1000000000000001</v>
      </c>
      <c r="P16" s="15">
        <v>4169</v>
      </c>
      <c r="Q16" s="16"/>
      <c r="R16" s="17"/>
      <c r="S16" s="18">
        <f t="shared" si="1"/>
        <v>4169</v>
      </c>
      <c r="T16" s="19">
        <f t="shared" si="2"/>
        <v>4169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1747</v>
      </c>
      <c r="E17" s="10" t="s">
        <v>29</v>
      </c>
      <c r="F17" s="10" t="s">
        <v>30</v>
      </c>
      <c r="G17" s="10">
        <v>2</v>
      </c>
      <c r="H17" s="10" t="s">
        <v>50</v>
      </c>
      <c r="I17" s="10" t="s">
        <v>46</v>
      </c>
      <c r="J17" s="11">
        <v>1445</v>
      </c>
      <c r="K17" s="12" t="s">
        <v>33</v>
      </c>
      <c r="L17" s="13"/>
      <c r="M17" s="13">
        <v>22</v>
      </c>
      <c r="N17" s="14"/>
      <c r="O17" s="15">
        <f t="shared" si="0"/>
        <v>1.1000000000000001</v>
      </c>
      <c r="P17" s="15">
        <v>1589</v>
      </c>
      <c r="Q17" s="16">
        <v>10</v>
      </c>
      <c r="R17" s="17"/>
      <c r="S17" s="18">
        <f t="shared" si="1"/>
        <v>1589.5</v>
      </c>
      <c r="T17" s="19">
        <f t="shared" si="2"/>
        <v>1589.5000000000002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1747</v>
      </c>
      <c r="E18" s="10" t="s">
        <v>29</v>
      </c>
      <c r="F18" s="10" t="s">
        <v>30</v>
      </c>
      <c r="G18" s="10">
        <v>2</v>
      </c>
      <c r="H18" s="10" t="s">
        <v>51</v>
      </c>
      <c r="I18" s="10" t="s">
        <v>46</v>
      </c>
      <c r="J18" s="11">
        <v>11.25</v>
      </c>
      <c r="K18" s="12" t="s">
        <v>230</v>
      </c>
      <c r="L18" s="13">
        <v>300</v>
      </c>
      <c r="M18" s="13"/>
      <c r="N18" s="14"/>
      <c r="O18" s="15">
        <f t="shared" si="0"/>
        <v>300</v>
      </c>
      <c r="P18" s="15">
        <v>3375</v>
      </c>
      <c r="Q18" s="16"/>
      <c r="R18" s="17"/>
      <c r="S18" s="18">
        <f t="shared" si="1"/>
        <v>3375</v>
      </c>
      <c r="T18" s="19">
        <f t="shared" si="2"/>
        <v>3375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1747</v>
      </c>
      <c r="E19" s="10" t="s">
        <v>29</v>
      </c>
      <c r="F19" s="10" t="s">
        <v>30</v>
      </c>
      <c r="G19" s="10">
        <v>2</v>
      </c>
      <c r="H19" s="10" t="s">
        <v>53</v>
      </c>
      <c r="I19" s="10" t="s">
        <v>46</v>
      </c>
      <c r="J19" s="11">
        <v>532</v>
      </c>
      <c r="K19" s="12" t="s">
        <v>227</v>
      </c>
      <c r="L19" s="13">
        <v>150</v>
      </c>
      <c r="M19" s="13"/>
      <c r="N19" s="14"/>
      <c r="O19" s="15">
        <f t="shared" si="0"/>
        <v>150</v>
      </c>
      <c r="P19" s="15">
        <v>798</v>
      </c>
      <c r="Q19" s="16"/>
      <c r="R19" s="17"/>
      <c r="S19" s="18">
        <f t="shared" si="1"/>
        <v>798</v>
      </c>
      <c r="T19" s="19">
        <f t="shared" si="2"/>
        <v>79800</v>
      </c>
      <c r="U19" s="19">
        <f t="shared" si="3"/>
        <v>-79002</v>
      </c>
      <c r="V19" s="20" t="s">
        <v>228</v>
      </c>
    </row>
    <row r="20" spans="1:22">
      <c r="A20">
        <v>19</v>
      </c>
      <c r="B20" t="s">
        <v>27</v>
      </c>
      <c r="C20" t="s">
        <v>28</v>
      </c>
      <c r="D20" s="10">
        <v>1747</v>
      </c>
      <c r="E20" s="10" t="s">
        <v>29</v>
      </c>
      <c r="F20" s="10" t="s">
        <v>30</v>
      </c>
      <c r="G20" s="10">
        <v>2</v>
      </c>
      <c r="H20" s="10" t="s">
        <v>176</v>
      </c>
      <c r="I20" s="10" t="s">
        <v>46</v>
      </c>
      <c r="J20" s="11">
        <v>62425</v>
      </c>
      <c r="K20" s="12" t="s">
        <v>33</v>
      </c>
      <c r="L20" s="13"/>
      <c r="M20" s="13">
        <v>5</v>
      </c>
      <c r="N20" s="14"/>
      <c r="O20" s="15">
        <f t="shared" si="0"/>
        <v>0.25</v>
      </c>
      <c r="P20" s="15">
        <v>15606</v>
      </c>
      <c r="Q20" s="16"/>
      <c r="R20" s="17"/>
      <c r="S20" s="18">
        <f t="shared" si="1"/>
        <v>15606</v>
      </c>
      <c r="T20" s="19">
        <f t="shared" si="2"/>
        <v>15606.25</v>
      </c>
      <c r="U20" s="19">
        <f t="shared" si="3"/>
        <v>-0.25</v>
      </c>
      <c r="V20" s="20" t="s">
        <v>228</v>
      </c>
    </row>
    <row r="21" spans="1:22">
      <c r="A21">
        <v>20</v>
      </c>
      <c r="B21" t="s">
        <v>27</v>
      </c>
      <c r="C21" t="s">
        <v>28</v>
      </c>
      <c r="D21" s="10">
        <v>1747</v>
      </c>
      <c r="E21" s="10" t="s">
        <v>29</v>
      </c>
      <c r="F21" s="10" t="s">
        <v>30</v>
      </c>
      <c r="G21" s="10">
        <v>2</v>
      </c>
      <c r="H21" s="10" t="s">
        <v>54</v>
      </c>
      <c r="I21" s="10" t="s">
        <v>55</v>
      </c>
      <c r="J21" s="11">
        <v>348</v>
      </c>
      <c r="K21" s="12" t="s">
        <v>56</v>
      </c>
      <c r="L21" s="13">
        <v>6</v>
      </c>
      <c r="M21" s="13"/>
      <c r="N21" s="14"/>
      <c r="O21" s="15">
        <f t="shared" si="0"/>
        <v>6</v>
      </c>
      <c r="P21" s="15">
        <v>2088</v>
      </c>
      <c r="Q21" s="16"/>
      <c r="R21" s="17"/>
      <c r="S21" s="18">
        <f t="shared" si="1"/>
        <v>2088</v>
      </c>
      <c r="T21" s="19">
        <f t="shared" si="2"/>
        <v>2088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1747</v>
      </c>
      <c r="E22" s="10" t="s">
        <v>29</v>
      </c>
      <c r="F22" s="10" t="s">
        <v>30</v>
      </c>
      <c r="G22" s="10">
        <v>2</v>
      </c>
      <c r="H22" s="10" t="s">
        <v>57</v>
      </c>
      <c r="I22" s="10" t="s">
        <v>55</v>
      </c>
      <c r="J22" s="11">
        <v>51</v>
      </c>
      <c r="K22" s="12" t="s">
        <v>52</v>
      </c>
      <c r="L22" s="13">
        <v>40</v>
      </c>
      <c r="M22" s="13"/>
      <c r="N22" s="14"/>
      <c r="O22" s="15">
        <f t="shared" si="0"/>
        <v>40</v>
      </c>
      <c r="P22" s="15">
        <v>2040</v>
      </c>
      <c r="Q22" s="16"/>
      <c r="R22" s="17"/>
      <c r="S22" s="18">
        <f t="shared" si="1"/>
        <v>2040</v>
      </c>
      <c r="T22" s="19">
        <f t="shared" si="2"/>
        <v>2040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1747</v>
      </c>
      <c r="E23" s="10" t="s">
        <v>29</v>
      </c>
      <c r="F23" s="10" t="s">
        <v>30</v>
      </c>
      <c r="G23" s="10">
        <v>2</v>
      </c>
      <c r="H23" s="10" t="s">
        <v>58</v>
      </c>
      <c r="I23" s="10" t="s">
        <v>55</v>
      </c>
      <c r="J23" s="11">
        <v>1000</v>
      </c>
      <c r="K23" s="12" t="s">
        <v>59</v>
      </c>
      <c r="L23" s="13">
        <v>5</v>
      </c>
      <c r="M23" s="13"/>
      <c r="N23" s="14"/>
      <c r="O23" s="15">
        <f t="shared" si="0"/>
        <v>5</v>
      </c>
      <c r="P23" s="15">
        <v>5000</v>
      </c>
      <c r="Q23" s="16"/>
      <c r="R23" s="17"/>
      <c r="S23" s="18">
        <f t="shared" si="1"/>
        <v>5000</v>
      </c>
      <c r="T23" s="19">
        <f t="shared" si="2"/>
        <v>5000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1747</v>
      </c>
      <c r="E24" s="10" t="s">
        <v>29</v>
      </c>
      <c r="F24" s="10" t="s">
        <v>30</v>
      </c>
      <c r="G24" s="10">
        <v>2</v>
      </c>
      <c r="H24" s="10" t="s">
        <v>60</v>
      </c>
      <c r="I24" s="10" t="s">
        <v>55</v>
      </c>
      <c r="J24" s="11">
        <v>1364825</v>
      </c>
      <c r="K24" s="12" t="s">
        <v>33</v>
      </c>
      <c r="L24" s="13">
        <v>0.12</v>
      </c>
      <c r="M24" s="13"/>
      <c r="N24" s="14"/>
      <c r="O24" s="15">
        <f t="shared" si="0"/>
        <v>0.12</v>
      </c>
      <c r="P24" s="15">
        <v>163779</v>
      </c>
      <c r="Q24" s="16"/>
      <c r="R24" s="17"/>
      <c r="S24" s="18">
        <f t="shared" si="1"/>
        <v>163779</v>
      </c>
      <c r="T24" s="19">
        <f t="shared" si="2"/>
        <v>163779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1747</v>
      </c>
      <c r="E25" s="10" t="s">
        <v>29</v>
      </c>
      <c r="F25" s="10" t="s">
        <v>30</v>
      </c>
      <c r="G25" s="10">
        <v>2</v>
      </c>
      <c r="H25" s="10" t="s">
        <v>61</v>
      </c>
      <c r="I25" s="10" t="s">
        <v>55</v>
      </c>
      <c r="J25" s="11">
        <v>18195</v>
      </c>
      <c r="K25" s="12" t="s">
        <v>33</v>
      </c>
      <c r="L25" s="13"/>
      <c r="M25" s="13">
        <v>3</v>
      </c>
      <c r="N25" s="14">
        <v>6</v>
      </c>
      <c r="O25" s="15">
        <f t="shared" si="0"/>
        <v>0.17500000000000002</v>
      </c>
      <c r="P25" s="15">
        <v>3184</v>
      </c>
      <c r="Q25" s="16">
        <v>2</v>
      </c>
      <c r="R25" s="17">
        <v>6</v>
      </c>
      <c r="S25" s="18">
        <f t="shared" si="1"/>
        <v>3184.125</v>
      </c>
      <c r="T25" s="19">
        <f t="shared" si="2"/>
        <v>3184.1250000000005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1747</v>
      </c>
      <c r="E26" s="10" t="s">
        <v>29</v>
      </c>
      <c r="F26" s="10" t="s">
        <v>30</v>
      </c>
      <c r="G26" s="10">
        <v>2</v>
      </c>
      <c r="H26" s="10" t="s">
        <v>62</v>
      </c>
      <c r="I26" s="10" t="s">
        <v>55</v>
      </c>
      <c r="J26" s="11">
        <v>10175</v>
      </c>
      <c r="K26" s="12" t="s">
        <v>33</v>
      </c>
      <c r="L26" s="13"/>
      <c r="M26" s="13">
        <v>3</v>
      </c>
      <c r="N26" s="14"/>
      <c r="O26" s="15">
        <f t="shared" si="0"/>
        <v>0.15000000000000002</v>
      </c>
      <c r="P26" s="15">
        <v>1526</v>
      </c>
      <c r="Q26" s="16">
        <v>5</v>
      </c>
      <c r="R26" s="17"/>
      <c r="S26" s="18">
        <f t="shared" si="1"/>
        <v>1526.25</v>
      </c>
      <c r="T26" s="19">
        <f t="shared" si="2"/>
        <v>1526.2500000000002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1747</v>
      </c>
      <c r="E27" s="10" t="s">
        <v>29</v>
      </c>
      <c r="F27" s="10" t="s">
        <v>30</v>
      </c>
      <c r="G27" s="10">
        <v>2</v>
      </c>
      <c r="H27" s="10" t="s">
        <v>229</v>
      </c>
      <c r="I27" s="10" t="s">
        <v>55</v>
      </c>
      <c r="J27" s="11">
        <v>368</v>
      </c>
      <c r="K27" s="12" t="s">
        <v>33</v>
      </c>
      <c r="L27" s="13"/>
      <c r="M27" s="13">
        <v>40</v>
      </c>
      <c r="N27" s="14"/>
      <c r="O27" s="15">
        <f t="shared" si="0"/>
        <v>2</v>
      </c>
      <c r="P27" s="15">
        <v>736</v>
      </c>
      <c r="Q27" s="16"/>
      <c r="R27" s="17"/>
      <c r="S27" s="18">
        <f t="shared" si="1"/>
        <v>736</v>
      </c>
      <c r="T27" s="19">
        <f t="shared" si="2"/>
        <v>736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1747</v>
      </c>
      <c r="E28" s="10" t="s">
        <v>29</v>
      </c>
      <c r="F28" s="10" t="s">
        <v>30</v>
      </c>
      <c r="G28" s="10">
        <v>2</v>
      </c>
      <c r="H28" s="10" t="s">
        <v>63</v>
      </c>
      <c r="I28" s="10" t="s">
        <v>55</v>
      </c>
      <c r="J28" s="11">
        <v>103675</v>
      </c>
      <c r="K28" s="12" t="s">
        <v>33</v>
      </c>
      <c r="L28" s="13"/>
      <c r="M28" s="13">
        <v>40</v>
      </c>
      <c r="N28" s="14"/>
      <c r="O28" s="15">
        <f t="shared" si="0"/>
        <v>2</v>
      </c>
      <c r="P28" s="15">
        <v>207350</v>
      </c>
      <c r="Q28" s="16"/>
      <c r="R28" s="17"/>
      <c r="S28" s="18">
        <f t="shared" si="1"/>
        <v>207350</v>
      </c>
      <c r="T28" s="19">
        <f t="shared" si="2"/>
        <v>207350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1747</v>
      </c>
      <c r="E29" s="10" t="s">
        <v>29</v>
      </c>
      <c r="F29" s="10" t="s">
        <v>30</v>
      </c>
      <c r="G29" s="10">
        <v>2</v>
      </c>
      <c r="H29" s="10" t="s">
        <v>64</v>
      </c>
      <c r="I29" s="10" t="s">
        <v>55</v>
      </c>
      <c r="J29" s="11">
        <v>200</v>
      </c>
      <c r="K29" s="12" t="s">
        <v>65</v>
      </c>
      <c r="L29" s="13"/>
      <c r="M29" s="13">
        <v>20</v>
      </c>
      <c r="N29" s="14"/>
      <c r="O29" s="15">
        <f t="shared" si="0"/>
        <v>1</v>
      </c>
      <c r="P29" s="15">
        <v>200</v>
      </c>
      <c r="Q29" s="16"/>
      <c r="R29" s="17"/>
      <c r="S29" s="18">
        <f t="shared" si="1"/>
        <v>200</v>
      </c>
      <c r="T29" s="19">
        <f t="shared" si="2"/>
        <v>200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1747</v>
      </c>
      <c r="E30" s="10" t="s">
        <v>29</v>
      </c>
      <c r="F30" s="10" t="s">
        <v>30</v>
      </c>
      <c r="G30" s="10">
        <v>2</v>
      </c>
      <c r="H30" s="10" t="s">
        <v>66</v>
      </c>
      <c r="I30" s="10" t="s">
        <v>55</v>
      </c>
      <c r="J30" s="11">
        <v>211</v>
      </c>
      <c r="K30" s="12" t="s">
        <v>52</v>
      </c>
      <c r="L30" s="13">
        <v>30</v>
      </c>
      <c r="M30" s="13"/>
      <c r="N30" s="14"/>
      <c r="O30" s="15">
        <f t="shared" si="0"/>
        <v>30</v>
      </c>
      <c r="P30" s="15">
        <v>633</v>
      </c>
      <c r="Q30" s="16"/>
      <c r="R30" s="17"/>
      <c r="S30" s="18">
        <f t="shared" si="1"/>
        <v>633</v>
      </c>
      <c r="T30" s="19">
        <f t="shared" si="2"/>
        <v>6330</v>
      </c>
      <c r="U30" s="19">
        <f t="shared" si="3"/>
        <v>-5697</v>
      </c>
      <c r="V30" s="20" t="s">
        <v>67</v>
      </c>
    </row>
    <row r="31" spans="1:22">
      <c r="A31">
        <v>30</v>
      </c>
      <c r="B31" t="s">
        <v>27</v>
      </c>
      <c r="C31" t="s">
        <v>28</v>
      </c>
      <c r="D31" s="10">
        <v>1747</v>
      </c>
      <c r="E31" s="10" t="s">
        <v>29</v>
      </c>
      <c r="F31" s="10" t="s">
        <v>30</v>
      </c>
      <c r="G31" s="10">
        <v>2</v>
      </c>
      <c r="H31" s="10" t="s">
        <v>68</v>
      </c>
      <c r="I31" s="10" t="s">
        <v>55</v>
      </c>
      <c r="J31" s="11">
        <v>20700</v>
      </c>
      <c r="K31" s="12" t="s">
        <v>33</v>
      </c>
      <c r="L31" s="13">
        <v>0.2</v>
      </c>
      <c r="M31" s="13"/>
      <c r="N31" s="14"/>
      <c r="O31" s="15">
        <f t="shared" si="0"/>
        <v>0.2</v>
      </c>
      <c r="P31" s="15">
        <v>4140</v>
      </c>
      <c r="Q31" s="16"/>
      <c r="R31" s="17"/>
      <c r="S31" s="18">
        <f t="shared" si="1"/>
        <v>4140</v>
      </c>
      <c r="T31" s="19">
        <f t="shared" si="2"/>
        <v>4140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1747</v>
      </c>
      <c r="E32" s="10" t="s">
        <v>29</v>
      </c>
      <c r="F32" s="10" t="s">
        <v>30</v>
      </c>
      <c r="G32" s="10">
        <v>2</v>
      </c>
      <c r="H32" s="10" t="s">
        <v>69</v>
      </c>
      <c r="I32" s="10" t="s">
        <v>55</v>
      </c>
      <c r="J32" s="11">
        <v>200</v>
      </c>
      <c r="K32" s="12" t="s">
        <v>70</v>
      </c>
      <c r="L32" s="13"/>
      <c r="M32" s="13">
        <v>50</v>
      </c>
      <c r="N32" s="14"/>
      <c r="O32" s="15">
        <f t="shared" si="0"/>
        <v>2.5</v>
      </c>
      <c r="P32" s="15">
        <v>500</v>
      </c>
      <c r="Q32" s="16"/>
      <c r="R32" s="17"/>
      <c r="S32" s="18">
        <f t="shared" si="1"/>
        <v>500</v>
      </c>
      <c r="T32" s="19">
        <f t="shared" si="2"/>
        <v>500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1747</v>
      </c>
      <c r="E33" s="10" t="s">
        <v>29</v>
      </c>
      <c r="F33" s="10" t="s">
        <v>30</v>
      </c>
      <c r="G33" s="10">
        <v>2</v>
      </c>
      <c r="H33" s="10" t="s">
        <v>71</v>
      </c>
      <c r="I33" s="10" t="s">
        <v>72</v>
      </c>
      <c r="J33" s="11">
        <v>17691</v>
      </c>
      <c r="K33" s="12" t="s">
        <v>33</v>
      </c>
      <c r="L33" s="13"/>
      <c r="M33" s="13">
        <v>6</v>
      </c>
      <c r="N33" s="14"/>
      <c r="O33" s="15">
        <f t="shared" si="0"/>
        <v>0.30000000000000004</v>
      </c>
      <c r="P33" s="15">
        <v>5307</v>
      </c>
      <c r="Q33" s="16">
        <v>6</v>
      </c>
      <c r="R33" s="17"/>
      <c r="S33" s="18">
        <f t="shared" si="1"/>
        <v>5307.3</v>
      </c>
      <c r="T33" s="19">
        <f t="shared" si="2"/>
        <v>5307.3000000000011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1747</v>
      </c>
      <c r="E34" s="10" t="s">
        <v>29</v>
      </c>
      <c r="F34" s="10" t="s">
        <v>30</v>
      </c>
      <c r="G34" s="10">
        <v>2</v>
      </c>
      <c r="H34" s="10" t="s">
        <v>73</v>
      </c>
      <c r="I34" s="10" t="s">
        <v>72</v>
      </c>
      <c r="J34" s="11">
        <v>7165</v>
      </c>
      <c r="K34" s="12" t="s">
        <v>33</v>
      </c>
      <c r="L34" s="13">
        <v>5</v>
      </c>
      <c r="M34" s="13"/>
      <c r="N34" s="14"/>
      <c r="O34" s="15">
        <f t="shared" si="0"/>
        <v>5</v>
      </c>
      <c r="P34" s="15">
        <v>35825</v>
      </c>
      <c r="Q34" s="16"/>
      <c r="R34" s="17"/>
      <c r="S34" s="18">
        <f t="shared" si="1"/>
        <v>35825</v>
      </c>
      <c r="T34" s="19">
        <f t="shared" si="2"/>
        <v>35825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1747</v>
      </c>
      <c r="E35" s="10" t="s">
        <v>29</v>
      </c>
      <c r="F35" s="10" t="s">
        <v>30</v>
      </c>
      <c r="G35" s="10">
        <v>2</v>
      </c>
      <c r="H35" s="10" t="s">
        <v>74</v>
      </c>
      <c r="I35" s="10" t="s">
        <v>72</v>
      </c>
      <c r="J35" s="11">
        <v>2800</v>
      </c>
      <c r="K35" s="12" t="s">
        <v>33</v>
      </c>
      <c r="L35" s="13"/>
      <c r="M35" s="13">
        <v>6</v>
      </c>
      <c r="N35" s="14"/>
      <c r="O35" s="15">
        <f t="shared" si="0"/>
        <v>0.30000000000000004</v>
      </c>
      <c r="P35" s="15">
        <v>840</v>
      </c>
      <c r="Q35" s="16"/>
      <c r="R35" s="17"/>
      <c r="S35" s="18">
        <f t="shared" si="1"/>
        <v>840</v>
      </c>
      <c r="T35" s="19">
        <f t="shared" si="2"/>
        <v>840.00000000000011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1747</v>
      </c>
      <c r="E36" s="10" t="s">
        <v>29</v>
      </c>
      <c r="F36" s="10" t="s">
        <v>30</v>
      </c>
      <c r="G36" s="10">
        <v>2</v>
      </c>
      <c r="H36" s="10" t="s">
        <v>75</v>
      </c>
      <c r="I36" s="10" t="s">
        <v>72</v>
      </c>
      <c r="J36" s="11">
        <v>30025</v>
      </c>
      <c r="K36" s="12" t="s">
        <v>33</v>
      </c>
      <c r="L36" s="13">
        <v>0.2</v>
      </c>
      <c r="M36" s="13"/>
      <c r="N36" s="14"/>
      <c r="O36" s="15">
        <f t="shared" si="0"/>
        <v>0.2</v>
      </c>
      <c r="P36" s="15">
        <v>605</v>
      </c>
      <c r="Q36" s="16"/>
      <c r="R36" s="17"/>
      <c r="S36" s="18">
        <f t="shared" si="1"/>
        <v>605</v>
      </c>
      <c r="T36" s="19">
        <f t="shared" si="2"/>
        <v>6005</v>
      </c>
      <c r="U36" s="19">
        <f t="shared" si="3"/>
        <v>-5400</v>
      </c>
      <c r="V36" s="20" t="s">
        <v>228</v>
      </c>
    </row>
    <row r="37" spans="1:22">
      <c r="A37">
        <v>36</v>
      </c>
      <c r="B37" t="s">
        <v>27</v>
      </c>
      <c r="C37" t="s">
        <v>28</v>
      </c>
      <c r="D37" s="10">
        <v>1747</v>
      </c>
      <c r="E37" s="10" t="s">
        <v>29</v>
      </c>
      <c r="F37" s="10" t="s">
        <v>30</v>
      </c>
      <c r="G37" s="10">
        <v>2</v>
      </c>
      <c r="H37" s="10" t="s">
        <v>76</v>
      </c>
      <c r="I37" s="10" t="s">
        <v>72</v>
      </c>
      <c r="J37" s="11">
        <v>10</v>
      </c>
      <c r="K37" s="12" t="s">
        <v>33</v>
      </c>
      <c r="L37" s="13"/>
      <c r="M37" s="13">
        <v>40</v>
      </c>
      <c r="N37" s="14"/>
      <c r="O37" s="15">
        <f t="shared" si="0"/>
        <v>2</v>
      </c>
      <c r="P37" s="15">
        <v>20</v>
      </c>
      <c r="Q37" s="16"/>
      <c r="R37" s="17"/>
      <c r="S37" s="18">
        <f t="shared" si="1"/>
        <v>20</v>
      </c>
      <c r="T37" s="19">
        <f t="shared" si="2"/>
        <v>20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1747</v>
      </c>
      <c r="E38" s="10" t="s">
        <v>29</v>
      </c>
      <c r="F38" s="10" t="s">
        <v>30</v>
      </c>
      <c r="G38" s="10">
        <v>2</v>
      </c>
      <c r="H38" s="10" t="s">
        <v>77</v>
      </c>
      <c r="I38" s="10" t="s">
        <v>72</v>
      </c>
      <c r="J38" s="11">
        <v>270</v>
      </c>
      <c r="K38" s="12" t="s">
        <v>33</v>
      </c>
      <c r="L38" s="13">
        <v>3</v>
      </c>
      <c r="M38" s="13"/>
      <c r="N38" s="14"/>
      <c r="O38" s="15">
        <f t="shared" si="0"/>
        <v>3</v>
      </c>
      <c r="P38" s="15">
        <v>810</v>
      </c>
      <c r="Q38" s="16"/>
      <c r="R38" s="17"/>
      <c r="S38" s="18">
        <f t="shared" si="1"/>
        <v>810</v>
      </c>
      <c r="T38" s="19">
        <f t="shared" si="2"/>
        <v>810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1747</v>
      </c>
      <c r="E39" s="10" t="s">
        <v>29</v>
      </c>
      <c r="F39" s="10" t="s">
        <v>30</v>
      </c>
      <c r="G39" s="10">
        <v>2</v>
      </c>
      <c r="H39" s="10" t="s">
        <v>78</v>
      </c>
      <c r="I39" s="10" t="s">
        <v>72</v>
      </c>
      <c r="J39" s="11">
        <v>462</v>
      </c>
      <c r="K39" s="12" t="s">
        <v>33</v>
      </c>
      <c r="L39" s="13">
        <v>4</v>
      </c>
      <c r="M39" s="13"/>
      <c r="N39" s="14"/>
      <c r="O39" s="15">
        <f t="shared" si="0"/>
        <v>4</v>
      </c>
      <c r="P39" s="15">
        <v>1848</v>
      </c>
      <c r="Q39" s="16"/>
      <c r="R39" s="17"/>
      <c r="S39" s="18">
        <f t="shared" si="1"/>
        <v>1848</v>
      </c>
      <c r="T39" s="19">
        <f t="shared" si="2"/>
        <v>1848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1747</v>
      </c>
      <c r="E40" s="10" t="s">
        <v>29</v>
      </c>
      <c r="F40" s="10" t="s">
        <v>30</v>
      </c>
      <c r="G40" s="10">
        <v>2</v>
      </c>
      <c r="H40" s="10" t="s">
        <v>79</v>
      </c>
      <c r="I40" s="10" t="s">
        <v>72</v>
      </c>
      <c r="J40" s="11">
        <v>1465</v>
      </c>
      <c r="K40" s="12" t="s">
        <v>33</v>
      </c>
      <c r="L40" s="13"/>
      <c r="M40" s="13">
        <v>5</v>
      </c>
      <c r="N40" s="14"/>
      <c r="O40" s="15">
        <f t="shared" si="0"/>
        <v>0.25</v>
      </c>
      <c r="P40" s="15">
        <v>366</v>
      </c>
      <c r="Q40" s="16">
        <v>5</v>
      </c>
      <c r="R40" s="17"/>
      <c r="S40" s="18">
        <f t="shared" si="1"/>
        <v>366.25</v>
      </c>
      <c r="T40" s="19">
        <f t="shared" si="2"/>
        <v>366.25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1747</v>
      </c>
      <c r="E41" s="10" t="s">
        <v>29</v>
      </c>
      <c r="F41" s="10" t="s">
        <v>30</v>
      </c>
      <c r="G41" s="10">
        <v>2</v>
      </c>
      <c r="H41" s="10" t="s">
        <v>80</v>
      </c>
      <c r="I41" s="10" t="s">
        <v>72</v>
      </c>
      <c r="J41" s="11">
        <v>511</v>
      </c>
      <c r="K41" s="12" t="s">
        <v>33</v>
      </c>
      <c r="L41" s="13"/>
      <c r="M41" s="13">
        <v>12</v>
      </c>
      <c r="N41" s="14"/>
      <c r="O41" s="15">
        <f t="shared" si="0"/>
        <v>0.60000000000000009</v>
      </c>
      <c r="P41" s="15">
        <v>306</v>
      </c>
      <c r="Q41" s="16">
        <v>12</v>
      </c>
      <c r="R41" s="17"/>
      <c r="S41" s="18">
        <f t="shared" si="1"/>
        <v>306.60000000000002</v>
      </c>
      <c r="T41" s="19">
        <f t="shared" si="2"/>
        <v>306.60000000000002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1747</v>
      </c>
      <c r="E42" s="10" t="s">
        <v>29</v>
      </c>
      <c r="F42" s="10" t="s">
        <v>30</v>
      </c>
      <c r="G42" s="10">
        <v>2</v>
      </c>
      <c r="H42" s="10" t="s">
        <v>81</v>
      </c>
      <c r="I42" s="10" t="s">
        <v>72</v>
      </c>
      <c r="J42" s="11">
        <v>9345</v>
      </c>
      <c r="K42" s="12" t="s">
        <v>33</v>
      </c>
      <c r="L42" s="13">
        <v>4</v>
      </c>
      <c r="M42" s="13"/>
      <c r="N42" s="14"/>
      <c r="O42" s="15">
        <f t="shared" si="0"/>
        <v>4</v>
      </c>
      <c r="P42" s="15">
        <v>37380</v>
      </c>
      <c r="Q42" s="16"/>
      <c r="R42" s="17"/>
      <c r="S42" s="18">
        <f t="shared" si="1"/>
        <v>37380</v>
      </c>
      <c r="T42" s="19">
        <f t="shared" si="2"/>
        <v>37380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1747</v>
      </c>
      <c r="E43" s="10" t="s">
        <v>29</v>
      </c>
      <c r="F43" s="10" t="s">
        <v>30</v>
      </c>
      <c r="G43" s="10">
        <v>2</v>
      </c>
      <c r="H43" s="10" t="s">
        <v>82</v>
      </c>
      <c r="I43" s="10" t="s">
        <v>72</v>
      </c>
      <c r="J43" s="11">
        <v>25180</v>
      </c>
      <c r="K43" s="12" t="s">
        <v>33</v>
      </c>
      <c r="L43" s="13"/>
      <c r="M43" s="13">
        <v>50</v>
      </c>
      <c r="N43" s="14"/>
      <c r="O43" s="15">
        <f t="shared" si="0"/>
        <v>2.5</v>
      </c>
      <c r="P43" s="15">
        <v>62950</v>
      </c>
      <c r="Q43" s="16"/>
      <c r="R43" s="17"/>
      <c r="S43" s="18">
        <f t="shared" si="1"/>
        <v>62950</v>
      </c>
      <c r="T43" s="19">
        <f t="shared" si="2"/>
        <v>62950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1747</v>
      </c>
      <c r="E44" s="10" t="s">
        <v>29</v>
      </c>
      <c r="F44" s="10" t="s">
        <v>30</v>
      </c>
      <c r="G44" s="10">
        <v>2</v>
      </c>
      <c r="H44" s="10" t="s">
        <v>31</v>
      </c>
      <c r="I44" s="10" t="s">
        <v>72</v>
      </c>
      <c r="J44" s="11">
        <v>1057000</v>
      </c>
      <c r="K44" s="12" t="s">
        <v>33</v>
      </c>
      <c r="L44" s="13">
        <v>0.14000000000000001</v>
      </c>
      <c r="M44" s="13"/>
      <c r="N44" s="14"/>
      <c r="O44" s="15">
        <f t="shared" si="0"/>
        <v>0.14000000000000001</v>
      </c>
      <c r="P44" s="15">
        <v>147980</v>
      </c>
      <c r="Q44" s="16"/>
      <c r="R44" s="17"/>
      <c r="S44" s="18">
        <f t="shared" si="1"/>
        <v>147980</v>
      </c>
      <c r="T44" s="19">
        <f t="shared" si="2"/>
        <v>147980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1747</v>
      </c>
      <c r="E45" s="10" t="s">
        <v>29</v>
      </c>
      <c r="F45" s="10" t="s">
        <v>30</v>
      </c>
      <c r="G45" s="10">
        <v>2</v>
      </c>
      <c r="H45" s="10" t="s">
        <v>34</v>
      </c>
      <c r="I45" s="10" t="s">
        <v>72</v>
      </c>
      <c r="J45" s="11">
        <v>69550</v>
      </c>
      <c r="K45" s="12" t="s">
        <v>33</v>
      </c>
      <c r="L45" s="13">
        <v>0.4</v>
      </c>
      <c r="M45" s="13"/>
      <c r="N45" s="14"/>
      <c r="O45" s="15">
        <f t="shared" si="0"/>
        <v>0.4</v>
      </c>
      <c r="P45" s="15">
        <v>27820</v>
      </c>
      <c r="Q45" s="16"/>
      <c r="R45" s="17"/>
      <c r="S45" s="18">
        <f t="shared" si="1"/>
        <v>27820</v>
      </c>
      <c r="T45" s="19">
        <f t="shared" si="2"/>
        <v>27820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1747</v>
      </c>
      <c r="E46" s="10" t="s">
        <v>29</v>
      </c>
      <c r="F46" s="10" t="s">
        <v>30</v>
      </c>
      <c r="G46" s="10">
        <v>2</v>
      </c>
      <c r="H46" s="10" t="s">
        <v>83</v>
      </c>
      <c r="I46" s="10" t="s">
        <v>72</v>
      </c>
      <c r="J46" s="11">
        <v>4235</v>
      </c>
      <c r="K46" s="12" t="s">
        <v>84</v>
      </c>
      <c r="L46" s="13">
        <v>20</v>
      </c>
      <c r="M46" s="13"/>
      <c r="N46" s="14"/>
      <c r="O46" s="15">
        <f t="shared" si="0"/>
        <v>20</v>
      </c>
      <c r="P46" s="15">
        <v>84700</v>
      </c>
      <c r="Q46" s="16"/>
      <c r="R46" s="17"/>
      <c r="S46" s="18">
        <f t="shared" si="1"/>
        <v>84700</v>
      </c>
      <c r="T46" s="19">
        <f t="shared" si="2"/>
        <v>84700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1747</v>
      </c>
      <c r="E47" s="10" t="s">
        <v>29</v>
      </c>
      <c r="F47" s="10" t="s">
        <v>30</v>
      </c>
      <c r="G47" s="10">
        <v>2</v>
      </c>
      <c r="H47" s="10" t="s">
        <v>85</v>
      </c>
      <c r="I47" s="10" t="s">
        <v>72</v>
      </c>
      <c r="J47" s="11">
        <v>13350</v>
      </c>
      <c r="K47" s="12" t="s">
        <v>33</v>
      </c>
      <c r="L47" s="13"/>
      <c r="M47" s="13">
        <v>3</v>
      </c>
      <c r="N47" s="14"/>
      <c r="O47" s="15">
        <f t="shared" si="0"/>
        <v>0.15000000000000002</v>
      </c>
      <c r="P47" s="15">
        <v>2002</v>
      </c>
      <c r="Q47" s="16">
        <v>10</v>
      </c>
      <c r="R47" s="17"/>
      <c r="S47" s="18">
        <f t="shared" si="1"/>
        <v>2002.5</v>
      </c>
      <c r="T47" s="19">
        <f t="shared" si="2"/>
        <v>2002.5000000000002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1747</v>
      </c>
      <c r="E48" s="10" t="s">
        <v>29</v>
      </c>
      <c r="F48" s="10" t="s">
        <v>30</v>
      </c>
      <c r="G48" s="10">
        <v>2</v>
      </c>
      <c r="H48" s="10" t="s">
        <v>86</v>
      </c>
      <c r="I48" s="10" t="s">
        <v>72</v>
      </c>
      <c r="J48" s="11">
        <v>15</v>
      </c>
      <c r="K48" s="12" t="s">
        <v>33</v>
      </c>
      <c r="L48" s="13">
        <v>15</v>
      </c>
      <c r="M48" s="13"/>
      <c r="N48" s="14"/>
      <c r="O48" s="15">
        <f t="shared" si="0"/>
        <v>15</v>
      </c>
      <c r="P48" s="15">
        <v>225</v>
      </c>
      <c r="Q48" s="16"/>
      <c r="R48" s="17"/>
      <c r="S48" s="18">
        <f t="shared" si="1"/>
        <v>225</v>
      </c>
      <c r="T48" s="19">
        <f t="shared" si="2"/>
        <v>225</v>
      </c>
      <c r="U48" s="19">
        <f t="shared" si="3"/>
        <v>0</v>
      </c>
      <c r="V48" s="20" t="s">
        <v>235</v>
      </c>
    </row>
    <row r="49" spans="1:22">
      <c r="A49">
        <v>48</v>
      </c>
      <c r="B49" t="s">
        <v>27</v>
      </c>
      <c r="C49" t="s">
        <v>28</v>
      </c>
      <c r="D49" s="10">
        <v>1747</v>
      </c>
      <c r="E49" s="10" t="s">
        <v>29</v>
      </c>
      <c r="F49" s="10" t="s">
        <v>30</v>
      </c>
      <c r="G49" s="10">
        <v>2</v>
      </c>
      <c r="H49" s="10" t="s">
        <v>87</v>
      </c>
      <c r="I49" s="10" t="s">
        <v>72</v>
      </c>
      <c r="J49" s="11">
        <v>6000</v>
      </c>
      <c r="K49" s="12" t="s">
        <v>33</v>
      </c>
      <c r="L49" s="13"/>
      <c r="M49" s="13">
        <v>2</v>
      </c>
      <c r="N49" s="14"/>
      <c r="O49" s="15">
        <f t="shared" si="0"/>
        <v>0.1</v>
      </c>
      <c r="P49" s="15">
        <v>600</v>
      </c>
      <c r="Q49" s="16"/>
      <c r="R49" s="17"/>
      <c r="S49" s="18">
        <f t="shared" si="1"/>
        <v>600</v>
      </c>
      <c r="T49" s="19">
        <f t="shared" si="2"/>
        <v>600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1747</v>
      </c>
      <c r="E50" s="10" t="s">
        <v>29</v>
      </c>
      <c r="F50" s="10" t="s">
        <v>30</v>
      </c>
      <c r="G50" s="10">
        <v>2</v>
      </c>
      <c r="H50" s="10" t="s">
        <v>88</v>
      </c>
      <c r="I50" s="10" t="s">
        <v>72</v>
      </c>
      <c r="J50" s="11">
        <v>2910</v>
      </c>
      <c r="K50" s="12" t="s">
        <v>33</v>
      </c>
      <c r="L50" s="13"/>
      <c r="M50" s="13">
        <v>5</v>
      </c>
      <c r="N50" s="14"/>
      <c r="O50" s="15">
        <f t="shared" si="0"/>
        <v>0.25</v>
      </c>
      <c r="P50" s="15">
        <v>727</v>
      </c>
      <c r="Q50" s="16">
        <v>10</v>
      </c>
      <c r="R50" s="17"/>
      <c r="S50" s="18">
        <f t="shared" si="1"/>
        <v>727.5</v>
      </c>
      <c r="T50" s="19">
        <f t="shared" si="2"/>
        <v>727.5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1747</v>
      </c>
      <c r="E51" s="10" t="s">
        <v>29</v>
      </c>
      <c r="F51" s="10" t="s">
        <v>30</v>
      </c>
      <c r="G51" s="10">
        <v>2</v>
      </c>
      <c r="H51" s="10" t="s">
        <v>89</v>
      </c>
      <c r="I51" s="10" t="s">
        <v>72</v>
      </c>
      <c r="J51" s="11">
        <v>151150</v>
      </c>
      <c r="K51" s="12" t="s">
        <v>33</v>
      </c>
      <c r="L51" s="13"/>
      <c r="M51" s="13">
        <v>7</v>
      </c>
      <c r="N51" s="14"/>
      <c r="O51" s="15">
        <f t="shared" si="0"/>
        <v>0.35000000000000003</v>
      </c>
      <c r="P51" s="15">
        <v>52852</v>
      </c>
      <c r="Q51" s="16">
        <v>10</v>
      </c>
      <c r="R51" s="17"/>
      <c r="S51" s="18">
        <f t="shared" si="1"/>
        <v>52852.5</v>
      </c>
      <c r="T51" s="19">
        <f>J51*O51</f>
        <v>52902.500000000007</v>
      </c>
      <c r="U51" s="19">
        <f>S51-T51</f>
        <v>-50.000000000007276</v>
      </c>
      <c r="V51" s="20" t="s">
        <v>67</v>
      </c>
    </row>
    <row r="52" spans="1:22">
      <c r="A52">
        <v>51</v>
      </c>
      <c r="B52" t="s">
        <v>27</v>
      </c>
      <c r="C52" t="s">
        <v>28</v>
      </c>
      <c r="D52" s="10">
        <v>1747</v>
      </c>
      <c r="E52" s="10" t="s">
        <v>29</v>
      </c>
      <c r="F52" s="10" t="s">
        <v>30</v>
      </c>
      <c r="G52" s="10">
        <v>2</v>
      </c>
      <c r="H52" s="10" t="s">
        <v>90</v>
      </c>
      <c r="I52" s="10" t="s">
        <v>72</v>
      </c>
      <c r="J52" s="11">
        <v>9</v>
      </c>
      <c r="K52" s="12" t="s">
        <v>33</v>
      </c>
      <c r="L52" s="13"/>
      <c r="M52" s="13">
        <v>32</v>
      </c>
      <c r="N52" s="14"/>
      <c r="O52" s="15">
        <f t="shared" si="0"/>
        <v>1.6</v>
      </c>
      <c r="P52" s="15">
        <v>14</v>
      </c>
      <c r="Q52" s="16">
        <v>8</v>
      </c>
      <c r="R52" s="17"/>
      <c r="S52" s="18">
        <f t="shared" si="1"/>
        <v>14.4</v>
      </c>
      <c r="T52" s="19">
        <f t="shared" si="2"/>
        <v>14.4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1747</v>
      </c>
      <c r="E53" s="10" t="s">
        <v>29</v>
      </c>
      <c r="F53" s="10" t="s">
        <v>30</v>
      </c>
      <c r="G53" s="10">
        <v>2</v>
      </c>
      <c r="H53" s="10" t="s">
        <v>231</v>
      </c>
      <c r="I53" s="10" t="s">
        <v>72</v>
      </c>
      <c r="J53" s="11">
        <v>14010</v>
      </c>
      <c r="K53" s="12" t="s">
        <v>33</v>
      </c>
      <c r="L53" s="13"/>
      <c r="M53" s="13">
        <v>6</v>
      </c>
      <c r="N53" s="14"/>
      <c r="O53" s="15">
        <f t="shared" si="0"/>
        <v>0.30000000000000004</v>
      </c>
      <c r="P53" s="15">
        <v>4203</v>
      </c>
      <c r="Q53" s="16"/>
      <c r="R53" s="17"/>
      <c r="S53" s="18">
        <f t="shared" si="1"/>
        <v>4203</v>
      </c>
      <c r="T53" s="19">
        <f t="shared" si="2"/>
        <v>4203.0000000000009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1747</v>
      </c>
      <c r="E54" s="10" t="s">
        <v>29</v>
      </c>
      <c r="F54" s="10" t="s">
        <v>30</v>
      </c>
      <c r="G54" s="10">
        <v>2</v>
      </c>
      <c r="H54" s="10" t="s">
        <v>232</v>
      </c>
      <c r="I54" s="10" t="s">
        <v>72</v>
      </c>
      <c r="J54" s="11">
        <v>973</v>
      </c>
      <c r="K54" s="12" t="s">
        <v>33</v>
      </c>
      <c r="L54" s="13"/>
      <c r="M54" s="13">
        <v>20</v>
      </c>
      <c r="N54" s="14"/>
      <c r="O54" s="15">
        <f t="shared" si="0"/>
        <v>1</v>
      </c>
      <c r="P54" s="15">
        <v>973</v>
      </c>
      <c r="Q54" s="16"/>
      <c r="R54" s="17"/>
      <c r="S54" s="18">
        <f t="shared" si="1"/>
        <v>973</v>
      </c>
      <c r="T54" s="19">
        <f t="shared" si="2"/>
        <v>973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1747</v>
      </c>
      <c r="E55" s="10" t="s">
        <v>29</v>
      </c>
      <c r="F55" s="10" t="s">
        <v>30</v>
      </c>
      <c r="G55" s="10">
        <v>2</v>
      </c>
      <c r="H55" s="10" t="s">
        <v>91</v>
      </c>
      <c r="I55" s="10" t="s">
        <v>72</v>
      </c>
      <c r="J55" s="11">
        <v>14900</v>
      </c>
      <c r="K55" s="12" t="s">
        <v>33</v>
      </c>
      <c r="L55" s="13">
        <v>0.06</v>
      </c>
      <c r="M55" s="13"/>
      <c r="N55" s="14"/>
      <c r="O55" s="15">
        <f t="shared" si="0"/>
        <v>0.06</v>
      </c>
      <c r="P55" s="15">
        <v>894</v>
      </c>
      <c r="Q55" s="16"/>
      <c r="R55" s="17"/>
      <c r="S55" s="18">
        <f t="shared" si="1"/>
        <v>894</v>
      </c>
      <c r="T55" s="19">
        <f t="shared" si="2"/>
        <v>894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1747</v>
      </c>
      <c r="E56" s="10" t="s">
        <v>29</v>
      </c>
      <c r="F56" s="10" t="s">
        <v>30</v>
      </c>
      <c r="G56" s="10">
        <v>2</v>
      </c>
      <c r="H56" s="10" t="s">
        <v>47</v>
      </c>
      <c r="I56" s="10" t="s">
        <v>72</v>
      </c>
      <c r="J56" s="11">
        <v>1514</v>
      </c>
      <c r="K56" s="12" t="s">
        <v>130</v>
      </c>
      <c r="L56" s="13">
        <v>50</v>
      </c>
      <c r="M56" s="13"/>
      <c r="N56" s="14"/>
      <c r="O56" s="15">
        <f t="shared" si="0"/>
        <v>50</v>
      </c>
      <c r="P56" s="15">
        <v>75700</v>
      </c>
      <c r="Q56" s="16"/>
      <c r="R56" s="17"/>
      <c r="S56" s="18">
        <f t="shared" si="1"/>
        <v>75700</v>
      </c>
      <c r="T56" s="19">
        <f t="shared" si="2"/>
        <v>75700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1747</v>
      </c>
      <c r="E57" s="10" t="s">
        <v>29</v>
      </c>
      <c r="F57" s="10" t="s">
        <v>30</v>
      </c>
      <c r="G57" s="10">
        <v>2</v>
      </c>
      <c r="H57" s="10" t="s">
        <v>233</v>
      </c>
      <c r="I57" s="10" t="s">
        <v>72</v>
      </c>
      <c r="J57" s="11">
        <v>4320</v>
      </c>
      <c r="K57" s="12" t="s">
        <v>33</v>
      </c>
      <c r="L57" s="13"/>
      <c r="M57" s="13">
        <v>3</v>
      </c>
      <c r="N57" s="14"/>
      <c r="O57" s="15">
        <f t="shared" si="0"/>
        <v>0.15000000000000002</v>
      </c>
      <c r="P57" s="15">
        <v>648</v>
      </c>
      <c r="Q57" s="16"/>
      <c r="R57" s="17"/>
      <c r="S57" s="18">
        <f t="shared" si="1"/>
        <v>648</v>
      </c>
      <c r="T57" s="19">
        <f t="shared" si="2"/>
        <v>648.00000000000011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1747</v>
      </c>
      <c r="E58" s="10" t="s">
        <v>29</v>
      </c>
      <c r="F58" s="10" t="s">
        <v>30</v>
      </c>
      <c r="G58" s="10">
        <v>2</v>
      </c>
      <c r="H58" s="10" t="s">
        <v>234</v>
      </c>
      <c r="I58" s="10" t="s">
        <v>72</v>
      </c>
      <c r="J58" s="11">
        <v>20</v>
      </c>
      <c r="K58" s="12" t="s">
        <v>33</v>
      </c>
      <c r="L58" s="13">
        <v>5</v>
      </c>
      <c r="M58" s="13"/>
      <c r="N58" s="14"/>
      <c r="O58" s="15">
        <f t="shared" si="0"/>
        <v>5</v>
      </c>
      <c r="P58" s="15">
        <v>100</v>
      </c>
      <c r="Q58" s="16"/>
      <c r="R58" s="17"/>
      <c r="S58" s="18">
        <f t="shared" si="1"/>
        <v>100</v>
      </c>
      <c r="T58" s="19">
        <f t="shared" si="2"/>
        <v>100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1747</v>
      </c>
      <c r="E59" s="10" t="s">
        <v>29</v>
      </c>
      <c r="F59" s="10" t="s">
        <v>30</v>
      </c>
      <c r="G59" s="10">
        <v>2</v>
      </c>
      <c r="H59" s="10" t="s">
        <v>92</v>
      </c>
      <c r="I59" s="10" t="s">
        <v>72</v>
      </c>
      <c r="J59" s="11">
        <v>95</v>
      </c>
      <c r="K59" s="12" t="s">
        <v>33</v>
      </c>
      <c r="L59" s="13">
        <v>5</v>
      </c>
      <c r="M59" s="13"/>
      <c r="N59" s="14"/>
      <c r="O59" s="15">
        <f t="shared" si="0"/>
        <v>5</v>
      </c>
      <c r="P59" s="15">
        <v>475</v>
      </c>
      <c r="Q59" s="16"/>
      <c r="R59" s="17"/>
      <c r="S59" s="18">
        <f t="shared" si="1"/>
        <v>475</v>
      </c>
      <c r="T59" s="19">
        <f t="shared" si="2"/>
        <v>475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1747</v>
      </c>
      <c r="E60" s="10" t="s">
        <v>29</v>
      </c>
      <c r="F60" s="10" t="s">
        <v>30</v>
      </c>
      <c r="G60" s="10">
        <v>2</v>
      </c>
      <c r="H60" s="10" t="s">
        <v>93</v>
      </c>
      <c r="I60" s="10" t="s">
        <v>72</v>
      </c>
      <c r="J60" s="11">
        <v>548</v>
      </c>
      <c r="K60" s="12" t="s">
        <v>33</v>
      </c>
      <c r="L60" s="13">
        <v>6</v>
      </c>
      <c r="M60" s="13"/>
      <c r="N60" s="14"/>
      <c r="O60" s="15">
        <f t="shared" si="0"/>
        <v>6</v>
      </c>
      <c r="P60" s="15">
        <v>3288</v>
      </c>
      <c r="Q60" s="16"/>
      <c r="R60" s="17"/>
      <c r="S60" s="18">
        <f t="shared" si="1"/>
        <v>3288</v>
      </c>
      <c r="T60" s="19">
        <f t="shared" si="2"/>
        <v>3288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1747</v>
      </c>
      <c r="E61" s="10" t="s">
        <v>29</v>
      </c>
      <c r="F61" s="10" t="s">
        <v>30</v>
      </c>
      <c r="G61" s="10">
        <v>2</v>
      </c>
      <c r="H61" s="10" t="s">
        <v>94</v>
      </c>
      <c r="I61" s="10" t="s">
        <v>72</v>
      </c>
      <c r="J61" s="11">
        <v>265</v>
      </c>
      <c r="K61" s="12" t="s">
        <v>33</v>
      </c>
      <c r="L61" s="13">
        <v>4</v>
      </c>
      <c r="M61" s="13"/>
      <c r="N61" s="14"/>
      <c r="O61" s="15">
        <f t="shared" si="0"/>
        <v>4</v>
      </c>
      <c r="P61" s="15">
        <v>1060</v>
      </c>
      <c r="Q61" s="16"/>
      <c r="R61" s="17"/>
      <c r="S61" s="18">
        <f t="shared" si="1"/>
        <v>1060</v>
      </c>
      <c r="T61" s="19">
        <f t="shared" si="2"/>
        <v>1060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1747</v>
      </c>
      <c r="E62" s="10" t="s">
        <v>29</v>
      </c>
      <c r="F62" s="10" t="s">
        <v>30</v>
      </c>
      <c r="G62" s="10">
        <v>2</v>
      </c>
      <c r="H62" s="10" t="s">
        <v>95</v>
      </c>
      <c r="I62" s="10" t="s">
        <v>72</v>
      </c>
      <c r="J62" s="11">
        <v>10</v>
      </c>
      <c r="K62" s="12" t="s">
        <v>33</v>
      </c>
      <c r="L62" s="13">
        <v>12</v>
      </c>
      <c r="M62" s="13"/>
      <c r="N62" s="14"/>
      <c r="O62" s="15">
        <f t="shared" si="0"/>
        <v>12</v>
      </c>
      <c r="P62" s="15">
        <v>120</v>
      </c>
      <c r="Q62" s="16"/>
      <c r="R62" s="17"/>
      <c r="S62" s="18">
        <f t="shared" si="1"/>
        <v>120</v>
      </c>
      <c r="T62" s="19">
        <f t="shared" si="2"/>
        <v>120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1747</v>
      </c>
      <c r="E63" s="10" t="s">
        <v>29</v>
      </c>
      <c r="F63" s="10" t="s">
        <v>30</v>
      </c>
      <c r="G63" s="10">
        <v>2</v>
      </c>
      <c r="H63" s="10" t="s">
        <v>96</v>
      </c>
      <c r="I63" s="10" t="s">
        <v>72</v>
      </c>
      <c r="J63" s="11">
        <v>5065</v>
      </c>
      <c r="K63" s="12" t="s">
        <v>33</v>
      </c>
      <c r="L63" s="13"/>
      <c r="M63" s="13">
        <v>4</v>
      </c>
      <c r="N63" s="14"/>
      <c r="O63" s="15">
        <f t="shared" si="0"/>
        <v>0.2</v>
      </c>
      <c r="P63" s="15">
        <v>1013</v>
      </c>
      <c r="Q63" s="16"/>
      <c r="R63" s="17"/>
      <c r="S63" s="18">
        <f t="shared" si="1"/>
        <v>1013</v>
      </c>
      <c r="T63" s="19">
        <f t="shared" si="2"/>
        <v>1013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1747</v>
      </c>
      <c r="E64" s="10" t="s">
        <v>29</v>
      </c>
      <c r="F64" s="10" t="s">
        <v>30</v>
      </c>
      <c r="G64" s="10">
        <v>2</v>
      </c>
      <c r="H64" s="10" t="s">
        <v>97</v>
      </c>
      <c r="I64" s="10" t="s">
        <v>72</v>
      </c>
      <c r="J64" s="11">
        <v>36</v>
      </c>
      <c r="K64" s="12" t="s">
        <v>65</v>
      </c>
      <c r="L64" s="13">
        <v>5</v>
      </c>
      <c r="M64" s="13"/>
      <c r="N64" s="14"/>
      <c r="O64" s="15">
        <f t="shared" si="0"/>
        <v>5</v>
      </c>
      <c r="P64" s="15">
        <v>180</v>
      </c>
      <c r="Q64" s="16"/>
      <c r="R64" s="17"/>
      <c r="S64" s="18">
        <f t="shared" si="1"/>
        <v>180</v>
      </c>
      <c r="T64" s="19">
        <f t="shared" si="2"/>
        <v>180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1747</v>
      </c>
      <c r="E65" s="10" t="s">
        <v>29</v>
      </c>
      <c r="F65" s="10" t="s">
        <v>30</v>
      </c>
      <c r="G65" s="10">
        <v>2</v>
      </c>
      <c r="H65" s="10" t="s">
        <v>37</v>
      </c>
      <c r="I65" s="10" t="s">
        <v>72</v>
      </c>
      <c r="J65" s="11">
        <v>1500</v>
      </c>
      <c r="K65" s="12" t="s">
        <v>33</v>
      </c>
      <c r="L65" s="13">
        <v>0.5</v>
      </c>
      <c r="M65" s="13"/>
      <c r="N65" s="14"/>
      <c r="O65" s="15">
        <f t="shared" si="0"/>
        <v>0.5</v>
      </c>
      <c r="P65" s="15">
        <v>750</v>
      </c>
      <c r="Q65" s="16"/>
      <c r="R65" s="17"/>
      <c r="S65" s="18">
        <f t="shared" si="1"/>
        <v>750</v>
      </c>
      <c r="T65" s="19">
        <f t="shared" si="2"/>
        <v>750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1747</v>
      </c>
      <c r="E66" s="10" t="s">
        <v>29</v>
      </c>
      <c r="F66" s="10" t="s">
        <v>30</v>
      </c>
      <c r="G66" s="10">
        <v>2</v>
      </c>
      <c r="H66" s="10" t="s">
        <v>98</v>
      </c>
      <c r="I66" s="10" t="s">
        <v>72</v>
      </c>
      <c r="J66" s="11">
        <v>374650</v>
      </c>
      <c r="K66" s="12" t="s">
        <v>33</v>
      </c>
      <c r="L66" s="13">
        <v>0.4</v>
      </c>
      <c r="M66" s="13"/>
      <c r="N66" s="14"/>
      <c r="O66" s="15">
        <f t="shared" ref="O66:O130" si="4">L66+(0.05*M66)+(N66/240)</f>
        <v>0.4</v>
      </c>
      <c r="P66" s="15">
        <v>149860</v>
      </c>
      <c r="Q66" s="16"/>
      <c r="R66" s="17"/>
      <c r="S66" s="18">
        <f t="shared" ref="S66:S130" si="5">P66+(0.05*Q66)+(R66/240)</f>
        <v>149860</v>
      </c>
      <c r="T66" s="19">
        <f t="shared" ref="T66:T130" si="6">J66*O66</f>
        <v>149860</v>
      </c>
      <c r="U66" s="19">
        <f t="shared" ref="U66:U130" si="7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1747</v>
      </c>
      <c r="E67" s="10" t="s">
        <v>29</v>
      </c>
      <c r="F67" s="10" t="s">
        <v>30</v>
      </c>
      <c r="G67" s="10">
        <v>2</v>
      </c>
      <c r="H67" s="10" t="s">
        <v>38</v>
      </c>
      <c r="I67" s="10" t="s">
        <v>72</v>
      </c>
      <c r="J67" s="11">
        <v>420</v>
      </c>
      <c r="K67" s="12" t="s">
        <v>39</v>
      </c>
      <c r="L67" s="13">
        <v>300</v>
      </c>
      <c r="M67" s="13"/>
      <c r="N67" s="14"/>
      <c r="O67" s="15">
        <f t="shared" si="4"/>
        <v>300</v>
      </c>
      <c r="P67" s="15">
        <v>126000</v>
      </c>
      <c r="Q67" s="16"/>
      <c r="R67" s="17"/>
      <c r="S67" s="18">
        <f t="shared" si="5"/>
        <v>126000</v>
      </c>
      <c r="T67" s="19">
        <f t="shared" si="6"/>
        <v>126000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1747</v>
      </c>
      <c r="E68" s="10" t="s">
        <v>29</v>
      </c>
      <c r="F68" s="10" t="s">
        <v>30</v>
      </c>
      <c r="G68" s="10">
        <v>2</v>
      </c>
      <c r="H68" s="10" t="s">
        <v>99</v>
      </c>
      <c r="I68" s="10" t="s">
        <v>72</v>
      </c>
      <c r="J68" s="11">
        <v>80</v>
      </c>
      <c r="K68" s="12" t="s">
        <v>33</v>
      </c>
      <c r="L68" s="13">
        <v>3</v>
      </c>
      <c r="M68" s="13"/>
      <c r="N68" s="14"/>
      <c r="O68" s="15">
        <f t="shared" si="4"/>
        <v>3</v>
      </c>
      <c r="P68" s="15">
        <v>240</v>
      </c>
      <c r="Q68" s="16"/>
      <c r="R68" s="17"/>
      <c r="S68" s="18">
        <f t="shared" si="5"/>
        <v>240</v>
      </c>
      <c r="T68" s="19">
        <f t="shared" si="6"/>
        <v>240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1747</v>
      </c>
      <c r="E69" s="10" t="s">
        <v>29</v>
      </c>
      <c r="F69" s="10" t="s">
        <v>30</v>
      </c>
      <c r="G69" s="10">
        <v>2</v>
      </c>
      <c r="H69" s="10" t="s">
        <v>100</v>
      </c>
      <c r="I69" s="10" t="s">
        <v>72</v>
      </c>
      <c r="J69" s="11">
        <v>21185</v>
      </c>
      <c r="K69" s="12" t="s">
        <v>33</v>
      </c>
      <c r="L69" s="13"/>
      <c r="M69" s="13">
        <v>5</v>
      </c>
      <c r="N69" s="14"/>
      <c r="O69" s="15">
        <f t="shared" si="4"/>
        <v>0.25</v>
      </c>
      <c r="P69" s="15">
        <v>5296</v>
      </c>
      <c r="Q69" s="16"/>
      <c r="R69" s="17"/>
      <c r="S69" s="18">
        <f t="shared" si="5"/>
        <v>5296</v>
      </c>
      <c r="T69" s="19">
        <f t="shared" si="6"/>
        <v>5296.25</v>
      </c>
      <c r="U69" s="19">
        <f t="shared" si="7"/>
        <v>-0.25</v>
      </c>
      <c r="V69" s="20" t="s">
        <v>228</v>
      </c>
    </row>
    <row r="70" spans="1:22">
      <c r="A70">
        <v>69</v>
      </c>
      <c r="B70" t="s">
        <v>27</v>
      </c>
      <c r="C70" t="s">
        <v>28</v>
      </c>
      <c r="D70" s="10">
        <v>1747</v>
      </c>
      <c r="E70" s="10" t="s">
        <v>29</v>
      </c>
      <c r="F70" s="10" t="s">
        <v>30</v>
      </c>
      <c r="G70" s="10">
        <v>2</v>
      </c>
      <c r="H70" s="10" t="s">
        <v>101</v>
      </c>
      <c r="I70" s="10" t="s">
        <v>72</v>
      </c>
      <c r="J70" s="11">
        <v>2141</v>
      </c>
      <c r="K70" s="12" t="s">
        <v>33</v>
      </c>
      <c r="L70" s="13"/>
      <c r="M70" s="13">
        <v>10</v>
      </c>
      <c r="N70" s="14"/>
      <c r="O70" s="15">
        <f t="shared" si="4"/>
        <v>0.5</v>
      </c>
      <c r="P70" s="15">
        <v>1070</v>
      </c>
      <c r="Q70" s="16">
        <v>10</v>
      </c>
      <c r="R70" s="17"/>
      <c r="S70" s="18">
        <f t="shared" si="5"/>
        <v>1070.5</v>
      </c>
      <c r="T70" s="19">
        <f t="shared" si="6"/>
        <v>1070.5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1747</v>
      </c>
      <c r="E71" s="10" t="s">
        <v>29</v>
      </c>
      <c r="F71" s="10" t="s">
        <v>30</v>
      </c>
      <c r="G71" s="10">
        <v>3</v>
      </c>
      <c r="H71" s="10" t="s">
        <v>102</v>
      </c>
      <c r="I71" s="10" t="s">
        <v>72</v>
      </c>
      <c r="J71" s="11">
        <v>5020</v>
      </c>
      <c r="K71" s="12" t="s">
        <v>33</v>
      </c>
      <c r="L71" s="13"/>
      <c r="M71" s="13">
        <v>8</v>
      </c>
      <c r="N71" s="14"/>
      <c r="O71" s="15">
        <f t="shared" si="4"/>
        <v>0.4</v>
      </c>
      <c r="P71" s="15">
        <v>2008</v>
      </c>
      <c r="Q71" s="16"/>
      <c r="R71" s="17"/>
      <c r="S71" s="18">
        <f t="shared" si="5"/>
        <v>2008</v>
      </c>
      <c r="T71" s="19">
        <f t="shared" si="6"/>
        <v>2008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1747</v>
      </c>
      <c r="E72" s="10" t="s">
        <v>29</v>
      </c>
      <c r="F72" s="10" t="s">
        <v>30</v>
      </c>
      <c r="G72" s="10">
        <v>3</v>
      </c>
      <c r="H72" s="10" t="s">
        <v>48</v>
      </c>
      <c r="I72" s="10" t="s">
        <v>72</v>
      </c>
      <c r="J72" s="11">
        <v>1772</v>
      </c>
      <c r="K72" s="12" t="s">
        <v>33</v>
      </c>
      <c r="L72" s="13"/>
      <c r="M72" s="13">
        <v>40</v>
      </c>
      <c r="N72" s="14"/>
      <c r="O72" s="15">
        <f t="shared" si="4"/>
        <v>2</v>
      </c>
      <c r="P72" s="15">
        <v>3544</v>
      </c>
      <c r="Q72" s="16"/>
      <c r="R72" s="17"/>
      <c r="S72" s="18">
        <f t="shared" si="5"/>
        <v>3544</v>
      </c>
      <c r="T72" s="19">
        <f t="shared" si="6"/>
        <v>3544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1747</v>
      </c>
      <c r="E73" s="10" t="s">
        <v>29</v>
      </c>
      <c r="F73" s="10" t="s">
        <v>30</v>
      </c>
      <c r="G73" s="10">
        <v>3</v>
      </c>
      <c r="H73" s="10" t="s">
        <v>103</v>
      </c>
      <c r="I73" s="10" t="s">
        <v>72</v>
      </c>
      <c r="J73" s="11">
        <v>72125</v>
      </c>
      <c r="K73" s="12" t="s">
        <v>33</v>
      </c>
      <c r="L73" s="13">
        <v>0.09</v>
      </c>
      <c r="M73" s="13"/>
      <c r="N73" s="14"/>
      <c r="O73" s="15">
        <f t="shared" si="4"/>
        <v>0.09</v>
      </c>
      <c r="P73" s="15">
        <v>6491</v>
      </c>
      <c r="Q73" s="16">
        <v>5</v>
      </c>
      <c r="R73" s="17"/>
      <c r="S73" s="18">
        <f t="shared" si="5"/>
        <v>6491.25</v>
      </c>
      <c r="T73" s="19">
        <f t="shared" si="6"/>
        <v>6491.25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1747</v>
      </c>
      <c r="E74" s="10" t="s">
        <v>29</v>
      </c>
      <c r="F74" s="10" t="s">
        <v>30</v>
      </c>
      <c r="G74" s="10">
        <v>3</v>
      </c>
      <c r="H74" s="10" t="s">
        <v>104</v>
      </c>
      <c r="I74" s="10" t="s">
        <v>72</v>
      </c>
      <c r="J74" s="11">
        <v>550</v>
      </c>
      <c r="K74" s="12" t="s">
        <v>33</v>
      </c>
      <c r="L74" s="13"/>
      <c r="M74" s="13">
        <v>30</v>
      </c>
      <c r="N74" s="14"/>
      <c r="O74" s="15">
        <f t="shared" si="4"/>
        <v>1.5</v>
      </c>
      <c r="P74" s="15">
        <v>825</v>
      </c>
      <c r="Q74" s="16"/>
      <c r="R74" s="17"/>
      <c r="S74" s="18">
        <f t="shared" si="5"/>
        <v>825</v>
      </c>
      <c r="T74" s="19">
        <f t="shared" si="6"/>
        <v>825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1747</v>
      </c>
      <c r="E75" s="10" t="s">
        <v>29</v>
      </c>
      <c r="F75" s="10" t="s">
        <v>30</v>
      </c>
      <c r="G75" s="10">
        <v>3</v>
      </c>
      <c r="H75" s="10" t="s">
        <v>105</v>
      </c>
      <c r="I75" s="10" t="s">
        <v>72</v>
      </c>
      <c r="J75" s="11">
        <v>1005</v>
      </c>
      <c r="K75" s="12" t="s">
        <v>33</v>
      </c>
      <c r="L75" s="13"/>
      <c r="M75" s="13">
        <v>25</v>
      </c>
      <c r="N75" s="14"/>
      <c r="O75" s="15">
        <f t="shared" si="4"/>
        <v>1.25</v>
      </c>
      <c r="P75" s="15">
        <v>1256</v>
      </c>
      <c r="Q75" s="16">
        <v>5</v>
      </c>
      <c r="R75" s="17"/>
      <c r="S75" s="18">
        <f t="shared" si="5"/>
        <v>1256.25</v>
      </c>
      <c r="T75" s="19">
        <f t="shared" si="6"/>
        <v>1256.25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1747</v>
      </c>
      <c r="E76" s="10" t="s">
        <v>29</v>
      </c>
      <c r="F76" s="10" t="s">
        <v>30</v>
      </c>
      <c r="G76" s="10">
        <v>3</v>
      </c>
      <c r="H76" s="10" t="s">
        <v>106</v>
      </c>
      <c r="I76" s="10" t="s">
        <v>72</v>
      </c>
      <c r="J76" s="11">
        <v>12117</v>
      </c>
      <c r="K76" s="12" t="s">
        <v>33</v>
      </c>
      <c r="L76" s="13"/>
      <c r="M76" s="13">
        <v>32</v>
      </c>
      <c r="N76" s="14"/>
      <c r="O76" s="15">
        <f t="shared" si="4"/>
        <v>1.6</v>
      </c>
      <c r="P76" s="15">
        <v>19387</v>
      </c>
      <c r="Q76" s="16">
        <v>4</v>
      </c>
      <c r="R76" s="17"/>
      <c r="S76" s="18">
        <f t="shared" si="5"/>
        <v>19387.2</v>
      </c>
      <c r="T76" s="19">
        <f t="shared" si="6"/>
        <v>19387.2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1747</v>
      </c>
      <c r="E77" s="10" t="s">
        <v>29</v>
      </c>
      <c r="F77" s="10" t="s">
        <v>30</v>
      </c>
      <c r="G77" s="10">
        <v>3</v>
      </c>
      <c r="H77" s="10" t="s">
        <v>49</v>
      </c>
      <c r="I77" s="10" t="s">
        <v>72</v>
      </c>
      <c r="J77" s="11">
        <v>223</v>
      </c>
      <c r="K77" s="12" t="s">
        <v>33</v>
      </c>
      <c r="L77" s="13"/>
      <c r="M77" s="13">
        <v>22</v>
      </c>
      <c r="N77" s="14"/>
      <c r="O77" s="15">
        <f t="shared" si="4"/>
        <v>1.1000000000000001</v>
      </c>
      <c r="P77" s="15">
        <v>245</v>
      </c>
      <c r="Q77" s="16">
        <v>6</v>
      </c>
      <c r="R77" s="17"/>
      <c r="S77" s="18">
        <f t="shared" si="5"/>
        <v>245.3</v>
      </c>
      <c r="T77" s="19">
        <f t="shared" si="6"/>
        <v>245.3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1747</v>
      </c>
      <c r="E78" s="10" t="s">
        <v>29</v>
      </c>
      <c r="F78" s="10" t="s">
        <v>30</v>
      </c>
      <c r="G78" s="10">
        <v>3</v>
      </c>
      <c r="H78" s="10" t="s">
        <v>107</v>
      </c>
      <c r="I78" s="10" t="s">
        <v>72</v>
      </c>
      <c r="J78" s="11">
        <v>1725</v>
      </c>
      <c r="K78" s="12" t="s">
        <v>33</v>
      </c>
      <c r="L78" s="13"/>
      <c r="M78" s="13">
        <v>40</v>
      </c>
      <c r="N78" s="14"/>
      <c r="O78" s="15">
        <f t="shared" si="4"/>
        <v>2</v>
      </c>
      <c r="P78" s="15">
        <v>3450</v>
      </c>
      <c r="Q78" s="16"/>
      <c r="R78" s="17"/>
      <c r="S78" s="18">
        <f t="shared" si="5"/>
        <v>3450</v>
      </c>
      <c r="T78" s="19">
        <f t="shared" si="6"/>
        <v>3450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1747</v>
      </c>
      <c r="E79" s="10" t="s">
        <v>29</v>
      </c>
      <c r="F79" s="10" t="s">
        <v>30</v>
      </c>
      <c r="G79" s="10">
        <v>3</v>
      </c>
      <c r="H79" s="10" t="s">
        <v>108</v>
      </c>
      <c r="I79" s="10" t="s">
        <v>72</v>
      </c>
      <c r="J79" s="11">
        <v>553</v>
      </c>
      <c r="K79" s="12" t="s">
        <v>33</v>
      </c>
      <c r="L79" s="13"/>
      <c r="M79" s="13">
        <v>10</v>
      </c>
      <c r="N79" s="14"/>
      <c r="O79" s="15">
        <f t="shared" si="4"/>
        <v>0.5</v>
      </c>
      <c r="P79" s="15">
        <v>276</v>
      </c>
      <c r="Q79" s="16">
        <v>10</v>
      </c>
      <c r="R79" s="17"/>
      <c r="S79" s="18">
        <f t="shared" si="5"/>
        <v>276.5</v>
      </c>
      <c r="T79" s="19">
        <f t="shared" si="6"/>
        <v>276.5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1747</v>
      </c>
      <c r="E80" s="10" t="s">
        <v>29</v>
      </c>
      <c r="F80" s="10" t="s">
        <v>30</v>
      </c>
      <c r="G80" s="10">
        <v>3</v>
      </c>
      <c r="H80" s="10" t="s">
        <v>109</v>
      </c>
      <c r="I80" s="10" t="s">
        <v>72</v>
      </c>
      <c r="J80" s="11">
        <v>1505</v>
      </c>
      <c r="K80" s="12" t="s">
        <v>33</v>
      </c>
      <c r="L80" s="13"/>
      <c r="M80" s="13">
        <v>10</v>
      </c>
      <c r="N80" s="14"/>
      <c r="O80" s="15">
        <f t="shared" si="4"/>
        <v>0.5</v>
      </c>
      <c r="P80" s="15">
        <v>752</v>
      </c>
      <c r="Q80" s="16">
        <v>10</v>
      </c>
      <c r="R80" s="17"/>
      <c r="S80" s="18">
        <f t="shared" si="5"/>
        <v>752.5</v>
      </c>
      <c r="T80" s="19">
        <f t="shared" si="6"/>
        <v>752.5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1747</v>
      </c>
      <c r="E81" s="10" t="s">
        <v>29</v>
      </c>
      <c r="F81" s="10" t="s">
        <v>30</v>
      </c>
      <c r="G81" s="10">
        <v>3</v>
      </c>
      <c r="H81" s="10" t="s">
        <v>110</v>
      </c>
      <c r="I81" s="10" t="s">
        <v>72</v>
      </c>
      <c r="J81" s="11">
        <v>3817</v>
      </c>
      <c r="K81" s="12" t="s">
        <v>33</v>
      </c>
      <c r="L81" s="13"/>
      <c r="M81" s="13">
        <v>6</v>
      </c>
      <c r="N81" s="14"/>
      <c r="O81" s="15">
        <f t="shared" si="4"/>
        <v>0.30000000000000004</v>
      </c>
      <c r="P81" s="15">
        <v>1145</v>
      </c>
      <c r="Q81" s="16">
        <v>2</v>
      </c>
      <c r="R81" s="17"/>
      <c r="S81" s="18">
        <f t="shared" si="5"/>
        <v>1145.0999999999999</v>
      </c>
      <c r="T81" s="19">
        <f t="shared" si="6"/>
        <v>1145.1000000000001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1747</v>
      </c>
      <c r="E82" s="10" t="s">
        <v>29</v>
      </c>
      <c r="F82" s="10" t="s">
        <v>30</v>
      </c>
      <c r="G82" s="10">
        <v>3</v>
      </c>
      <c r="H82" s="10" t="s">
        <v>60</v>
      </c>
      <c r="I82" s="10" t="s">
        <v>72</v>
      </c>
      <c r="J82" s="11">
        <v>175525</v>
      </c>
      <c r="K82" s="12" t="s">
        <v>33</v>
      </c>
      <c r="L82" s="13">
        <v>0.12</v>
      </c>
      <c r="M82" s="13"/>
      <c r="N82" s="14"/>
      <c r="O82" s="15">
        <f t="shared" si="4"/>
        <v>0.12</v>
      </c>
      <c r="P82" s="15">
        <v>21063</v>
      </c>
      <c r="Q82" s="16"/>
      <c r="R82" s="17"/>
      <c r="S82" s="18">
        <f t="shared" si="5"/>
        <v>21063</v>
      </c>
      <c r="T82" s="19">
        <f t="shared" si="6"/>
        <v>21063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1747</v>
      </c>
      <c r="E83" s="10" t="s">
        <v>29</v>
      </c>
      <c r="F83" s="10" t="s">
        <v>30</v>
      </c>
      <c r="G83" s="10">
        <v>3</v>
      </c>
      <c r="H83" s="10" t="s">
        <v>61</v>
      </c>
      <c r="I83" s="10" t="s">
        <v>72</v>
      </c>
      <c r="J83" s="11">
        <v>28675</v>
      </c>
      <c r="K83" s="12" t="s">
        <v>33</v>
      </c>
      <c r="L83" s="13"/>
      <c r="M83" s="13">
        <v>3</v>
      </c>
      <c r="N83" s="14">
        <v>6</v>
      </c>
      <c r="O83" s="15">
        <f t="shared" si="4"/>
        <v>0.17500000000000002</v>
      </c>
      <c r="P83" s="15">
        <v>5018</v>
      </c>
      <c r="Q83" s="16">
        <v>2</v>
      </c>
      <c r="R83" s="17"/>
      <c r="S83" s="18">
        <f t="shared" si="5"/>
        <v>5018.1000000000004</v>
      </c>
      <c r="T83" s="19">
        <f t="shared" si="6"/>
        <v>5018.1250000000009</v>
      </c>
      <c r="U83" s="19">
        <f t="shared" si="7"/>
        <v>-2.5000000000545697E-2</v>
      </c>
      <c r="V83" s="20" t="s">
        <v>228</v>
      </c>
    </row>
    <row r="84" spans="1:22">
      <c r="A84">
        <v>83</v>
      </c>
      <c r="B84" t="s">
        <v>27</v>
      </c>
      <c r="C84" t="s">
        <v>28</v>
      </c>
      <c r="D84" s="10">
        <v>1747</v>
      </c>
      <c r="E84" s="10" t="s">
        <v>29</v>
      </c>
      <c r="F84" s="10" t="s">
        <v>30</v>
      </c>
      <c r="G84" s="10">
        <v>3</v>
      </c>
      <c r="H84" s="10" t="s">
        <v>111</v>
      </c>
      <c r="I84" s="10" t="s">
        <v>72</v>
      </c>
      <c r="J84" s="11">
        <v>54375</v>
      </c>
      <c r="K84" s="12" t="s">
        <v>33</v>
      </c>
      <c r="L84" s="13">
        <v>0.12</v>
      </c>
      <c r="M84" s="13"/>
      <c r="N84" s="14"/>
      <c r="O84" s="15">
        <f t="shared" si="4"/>
        <v>0.12</v>
      </c>
      <c r="P84" s="15">
        <v>6525</v>
      </c>
      <c r="Q84" s="16"/>
      <c r="R84" s="17"/>
      <c r="S84" s="18">
        <f t="shared" si="5"/>
        <v>6525</v>
      </c>
      <c r="T84" s="19">
        <f t="shared" si="6"/>
        <v>6525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1747</v>
      </c>
      <c r="E85" s="10" t="s">
        <v>29</v>
      </c>
      <c r="F85" s="10" t="s">
        <v>30</v>
      </c>
      <c r="G85" s="10">
        <v>3</v>
      </c>
      <c r="H85" s="10" t="s">
        <v>112</v>
      </c>
      <c r="I85" s="10" t="s">
        <v>72</v>
      </c>
      <c r="J85" s="11">
        <v>10790</v>
      </c>
      <c r="K85" s="12" t="s">
        <v>33</v>
      </c>
      <c r="L85" s="13"/>
      <c r="M85" s="13">
        <v>5</v>
      </c>
      <c r="N85" s="14"/>
      <c r="O85" s="15">
        <f t="shared" si="4"/>
        <v>0.25</v>
      </c>
      <c r="P85" s="15">
        <v>2647</v>
      </c>
      <c r="Q85" s="16">
        <v>10</v>
      </c>
      <c r="R85" s="17"/>
      <c r="S85" s="18">
        <f t="shared" si="5"/>
        <v>2647.5</v>
      </c>
      <c r="T85" s="19">
        <f t="shared" si="6"/>
        <v>2697.5</v>
      </c>
      <c r="U85" s="19">
        <f t="shared" si="7"/>
        <v>-50</v>
      </c>
      <c r="V85" s="20" t="s">
        <v>67</v>
      </c>
    </row>
    <row r="86" spans="1:22">
      <c r="A86">
        <v>85</v>
      </c>
      <c r="B86" t="s">
        <v>27</v>
      </c>
      <c r="C86" t="s">
        <v>28</v>
      </c>
      <c r="D86" s="10">
        <v>1747</v>
      </c>
      <c r="E86" s="10" t="s">
        <v>29</v>
      </c>
      <c r="F86" s="10" t="s">
        <v>30</v>
      </c>
      <c r="G86" s="10">
        <v>3</v>
      </c>
      <c r="H86" s="10" t="s">
        <v>62</v>
      </c>
      <c r="I86" s="10" t="s">
        <v>72</v>
      </c>
      <c r="J86" s="11">
        <v>26175</v>
      </c>
      <c r="K86" s="12" t="s">
        <v>33</v>
      </c>
      <c r="L86" s="13"/>
      <c r="M86" s="13">
        <v>3</v>
      </c>
      <c r="N86" s="14"/>
      <c r="O86" s="15">
        <f t="shared" si="4"/>
        <v>0.15000000000000002</v>
      </c>
      <c r="P86" s="15">
        <v>3926</v>
      </c>
      <c r="Q86" s="16">
        <v>5</v>
      </c>
      <c r="R86" s="17"/>
      <c r="S86" s="18">
        <f t="shared" si="5"/>
        <v>3926.25</v>
      </c>
      <c r="T86" s="19">
        <f t="shared" si="6"/>
        <v>3926.2500000000005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1747</v>
      </c>
      <c r="E87" s="10" t="s">
        <v>29</v>
      </c>
      <c r="F87" s="10" t="s">
        <v>30</v>
      </c>
      <c r="G87" s="10">
        <v>3</v>
      </c>
      <c r="H87" s="10" t="s">
        <v>113</v>
      </c>
      <c r="I87" s="10" t="s">
        <v>72</v>
      </c>
      <c r="J87" s="11">
        <v>520</v>
      </c>
      <c r="K87" s="12" t="s">
        <v>33</v>
      </c>
      <c r="L87" s="13"/>
      <c r="M87" s="13">
        <v>12</v>
      </c>
      <c r="N87" s="14"/>
      <c r="O87" s="15">
        <f t="shared" si="4"/>
        <v>0.60000000000000009</v>
      </c>
      <c r="P87" s="15">
        <v>312</v>
      </c>
      <c r="Q87" s="16"/>
      <c r="R87" s="17"/>
      <c r="S87" s="18">
        <f t="shared" si="5"/>
        <v>312</v>
      </c>
      <c r="T87" s="19">
        <f t="shared" si="6"/>
        <v>312.00000000000006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1747</v>
      </c>
      <c r="E88" s="10" t="s">
        <v>29</v>
      </c>
      <c r="F88" s="10" t="s">
        <v>30</v>
      </c>
      <c r="G88" s="10">
        <v>3</v>
      </c>
      <c r="H88" s="10" t="s">
        <v>114</v>
      </c>
      <c r="I88" s="10" t="s">
        <v>72</v>
      </c>
      <c r="J88" s="11">
        <v>1500</v>
      </c>
      <c r="K88" s="12" t="s">
        <v>33</v>
      </c>
      <c r="L88" s="13"/>
      <c r="M88" s="13">
        <v>15</v>
      </c>
      <c r="N88" s="14"/>
      <c r="O88" s="15">
        <f t="shared" si="4"/>
        <v>0.75</v>
      </c>
      <c r="P88" s="15">
        <v>1125</v>
      </c>
      <c r="Q88" s="16"/>
      <c r="R88" s="17"/>
      <c r="S88" s="18">
        <f t="shared" si="5"/>
        <v>1125</v>
      </c>
      <c r="T88" s="19">
        <f t="shared" si="6"/>
        <v>1125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1747</v>
      </c>
      <c r="E89" s="10" t="s">
        <v>29</v>
      </c>
      <c r="F89" s="10" t="s">
        <v>30</v>
      </c>
      <c r="G89" s="10">
        <v>3</v>
      </c>
      <c r="H89" s="10" t="s">
        <v>115</v>
      </c>
      <c r="I89" s="10" t="s">
        <v>72</v>
      </c>
      <c r="J89" s="11">
        <v>10240</v>
      </c>
      <c r="K89" s="12" t="s">
        <v>33</v>
      </c>
      <c r="L89" s="13"/>
      <c r="M89" s="13">
        <v>8</v>
      </c>
      <c r="N89" s="14"/>
      <c r="O89" s="15">
        <f t="shared" si="4"/>
        <v>0.4</v>
      </c>
      <c r="P89" s="15">
        <v>4096</v>
      </c>
      <c r="Q89" s="16"/>
      <c r="R89" s="17"/>
      <c r="S89" s="18">
        <f t="shared" si="5"/>
        <v>4096</v>
      </c>
      <c r="T89" s="19">
        <f t="shared" si="6"/>
        <v>4096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1747</v>
      </c>
      <c r="E90" s="10" t="s">
        <v>29</v>
      </c>
      <c r="F90" s="10" t="s">
        <v>30</v>
      </c>
      <c r="G90" s="10">
        <v>3</v>
      </c>
      <c r="H90" s="10" t="s">
        <v>116</v>
      </c>
      <c r="I90" s="10" t="s">
        <v>72</v>
      </c>
      <c r="J90" s="11">
        <v>23315</v>
      </c>
      <c r="K90" s="12" t="s">
        <v>33</v>
      </c>
      <c r="L90" s="13"/>
      <c r="M90" s="13">
        <v>6</v>
      </c>
      <c r="N90" s="14"/>
      <c r="O90" s="15">
        <f t="shared" si="4"/>
        <v>0.30000000000000004</v>
      </c>
      <c r="P90" s="15">
        <v>6994</v>
      </c>
      <c r="Q90" s="16">
        <v>10</v>
      </c>
      <c r="R90" s="17"/>
      <c r="S90" s="18">
        <f t="shared" si="5"/>
        <v>6994.5</v>
      </c>
      <c r="T90" s="19">
        <f t="shared" si="6"/>
        <v>6994.5000000000009</v>
      </c>
      <c r="U90" s="19">
        <f t="shared" si="7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1747</v>
      </c>
      <c r="E91" s="10" t="s">
        <v>29</v>
      </c>
      <c r="F91" s="10" t="s">
        <v>30</v>
      </c>
      <c r="G91" s="10">
        <v>3</v>
      </c>
      <c r="H91" s="10" t="s">
        <v>236</v>
      </c>
      <c r="I91" s="10" t="s">
        <v>72</v>
      </c>
      <c r="J91" s="11">
        <v>19770</v>
      </c>
      <c r="K91" s="12" t="s">
        <v>33</v>
      </c>
      <c r="L91" s="13"/>
      <c r="M91" s="13">
        <v>9</v>
      </c>
      <c r="N91" s="14"/>
      <c r="O91" s="15">
        <f t="shared" si="4"/>
        <v>0.45</v>
      </c>
      <c r="P91" s="15">
        <v>8896</v>
      </c>
      <c r="Q91" s="16">
        <v>10</v>
      </c>
      <c r="R91" s="17"/>
      <c r="S91" s="18">
        <f t="shared" si="5"/>
        <v>8896.5</v>
      </c>
      <c r="T91" s="19">
        <f t="shared" si="6"/>
        <v>8896.5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1747</v>
      </c>
      <c r="E92" s="10" t="s">
        <v>29</v>
      </c>
      <c r="F92" s="10" t="s">
        <v>30</v>
      </c>
      <c r="G92" s="10">
        <v>3</v>
      </c>
      <c r="H92" s="10" t="s">
        <v>237</v>
      </c>
      <c r="I92" s="10" t="s">
        <v>72</v>
      </c>
      <c r="J92" s="11">
        <v>5085</v>
      </c>
      <c r="K92" s="12" t="s">
        <v>33</v>
      </c>
      <c r="L92" s="13"/>
      <c r="M92" s="13">
        <v>30</v>
      </c>
      <c r="N92" s="14"/>
      <c r="O92" s="15">
        <f t="shared" si="4"/>
        <v>1.5</v>
      </c>
      <c r="P92" s="15">
        <v>7627</v>
      </c>
      <c r="Q92" s="16">
        <v>10</v>
      </c>
      <c r="R92" s="17"/>
      <c r="S92" s="18">
        <f t="shared" si="5"/>
        <v>7627.5</v>
      </c>
      <c r="T92" s="19">
        <f t="shared" si="6"/>
        <v>7627.5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1747</v>
      </c>
      <c r="E93" s="10" t="s">
        <v>29</v>
      </c>
      <c r="F93" s="10" t="s">
        <v>30</v>
      </c>
      <c r="G93" s="10">
        <v>3</v>
      </c>
      <c r="H93" s="10" t="s">
        <v>117</v>
      </c>
      <c r="I93" s="10" t="s">
        <v>72</v>
      </c>
      <c r="J93" s="11">
        <v>19729</v>
      </c>
      <c r="K93" s="12" t="s">
        <v>33</v>
      </c>
      <c r="L93" s="13"/>
      <c r="M93" s="13">
        <v>28</v>
      </c>
      <c r="N93" s="14"/>
      <c r="O93" s="15">
        <f t="shared" si="4"/>
        <v>1.4000000000000001</v>
      </c>
      <c r="P93" s="15">
        <v>27620</v>
      </c>
      <c r="Q93" s="16">
        <v>12</v>
      </c>
      <c r="R93" s="17"/>
      <c r="S93" s="18">
        <f t="shared" si="5"/>
        <v>27620.6</v>
      </c>
      <c r="T93" s="19">
        <f t="shared" si="6"/>
        <v>27620.600000000002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1747</v>
      </c>
      <c r="E94" s="10" t="s">
        <v>29</v>
      </c>
      <c r="F94" s="10" t="s">
        <v>30</v>
      </c>
      <c r="G94" s="10">
        <v>3</v>
      </c>
      <c r="H94" s="10" t="s">
        <v>118</v>
      </c>
      <c r="I94" s="10" t="s">
        <v>72</v>
      </c>
      <c r="J94" s="11">
        <v>200</v>
      </c>
      <c r="K94" s="12" t="s">
        <v>33</v>
      </c>
      <c r="L94" s="13"/>
      <c r="M94" s="13">
        <v>15</v>
      </c>
      <c r="N94" s="14"/>
      <c r="O94" s="15">
        <f t="shared" si="4"/>
        <v>0.75</v>
      </c>
      <c r="P94" s="15">
        <v>150</v>
      </c>
      <c r="Q94" s="16"/>
      <c r="R94" s="17"/>
      <c r="S94" s="18">
        <f t="shared" si="5"/>
        <v>150</v>
      </c>
      <c r="T94" s="19">
        <f t="shared" si="6"/>
        <v>150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1747</v>
      </c>
      <c r="E95" s="10" t="s">
        <v>29</v>
      </c>
      <c r="F95" s="10" t="s">
        <v>30</v>
      </c>
      <c r="G95" s="10">
        <v>3</v>
      </c>
      <c r="H95" s="10" t="s">
        <v>41</v>
      </c>
      <c r="I95" s="10" t="s">
        <v>72</v>
      </c>
      <c r="J95" s="11">
        <v>49635</v>
      </c>
      <c r="K95" s="12" t="s">
        <v>33</v>
      </c>
      <c r="L95" s="13"/>
      <c r="M95" s="13">
        <v>6</v>
      </c>
      <c r="N95" s="14"/>
      <c r="O95" s="15">
        <f t="shared" si="4"/>
        <v>0.30000000000000004</v>
      </c>
      <c r="P95" s="15">
        <v>14390</v>
      </c>
      <c r="Q95" s="16">
        <v>10</v>
      </c>
      <c r="R95" s="17"/>
      <c r="S95" s="18">
        <f t="shared" si="5"/>
        <v>14390.5</v>
      </c>
      <c r="T95" s="19">
        <f t="shared" si="6"/>
        <v>14890.500000000002</v>
      </c>
      <c r="U95" s="19">
        <f t="shared" si="7"/>
        <v>-500.00000000000182</v>
      </c>
      <c r="V95" s="20" t="s">
        <v>67</v>
      </c>
    </row>
    <row r="96" spans="1:22">
      <c r="A96">
        <v>95</v>
      </c>
      <c r="B96" t="s">
        <v>27</v>
      </c>
      <c r="C96" t="s">
        <v>28</v>
      </c>
      <c r="D96" s="10">
        <v>1747</v>
      </c>
      <c r="E96" s="10" t="s">
        <v>29</v>
      </c>
      <c r="F96" s="10" t="s">
        <v>30</v>
      </c>
      <c r="G96" s="10">
        <v>3</v>
      </c>
      <c r="H96" s="10" t="s">
        <v>238</v>
      </c>
      <c r="I96" s="10" t="s">
        <v>72</v>
      </c>
      <c r="J96" s="11">
        <v>5225</v>
      </c>
      <c r="K96" s="12" t="s">
        <v>33</v>
      </c>
      <c r="L96" s="13">
        <v>0.15</v>
      </c>
      <c r="M96" s="13"/>
      <c r="N96" s="14"/>
      <c r="O96" s="15">
        <f t="shared" si="4"/>
        <v>0.15</v>
      </c>
      <c r="P96" s="15">
        <v>783</v>
      </c>
      <c r="Q96" s="16">
        <v>15</v>
      </c>
      <c r="R96" s="17"/>
      <c r="S96" s="18">
        <f t="shared" si="5"/>
        <v>783.75</v>
      </c>
      <c r="T96" s="19">
        <f t="shared" si="6"/>
        <v>783.75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1747</v>
      </c>
      <c r="E97" s="10" t="s">
        <v>29</v>
      </c>
      <c r="F97" s="10" t="s">
        <v>30</v>
      </c>
      <c r="G97" s="10">
        <v>3</v>
      </c>
      <c r="H97" s="10" t="s">
        <v>119</v>
      </c>
      <c r="I97" s="10" t="s">
        <v>72</v>
      </c>
      <c r="J97" s="11">
        <v>38137</v>
      </c>
      <c r="K97" s="12" t="s">
        <v>33</v>
      </c>
      <c r="L97" s="13">
        <v>0.25</v>
      </c>
      <c r="M97" s="13"/>
      <c r="N97" s="14"/>
      <c r="O97" s="15">
        <f t="shared" si="4"/>
        <v>0.25</v>
      </c>
      <c r="P97" s="15">
        <v>9534</v>
      </c>
      <c r="Q97" s="16">
        <v>5</v>
      </c>
      <c r="R97" s="17"/>
      <c r="S97" s="18">
        <f t="shared" si="5"/>
        <v>9534.25</v>
      </c>
      <c r="T97" s="19">
        <f t="shared" si="6"/>
        <v>9534.25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1747</v>
      </c>
      <c r="E98" s="10" t="s">
        <v>29</v>
      </c>
      <c r="F98" s="10" t="s">
        <v>30</v>
      </c>
      <c r="G98" s="10">
        <v>3</v>
      </c>
      <c r="H98" s="10" t="s">
        <v>120</v>
      </c>
      <c r="I98" s="10" t="s">
        <v>72</v>
      </c>
      <c r="J98" s="11">
        <v>6965</v>
      </c>
      <c r="K98" s="12" t="s">
        <v>33</v>
      </c>
      <c r="L98" s="13">
        <v>0.6</v>
      </c>
      <c r="M98" s="13"/>
      <c r="N98" s="14"/>
      <c r="O98" s="15">
        <f t="shared" si="4"/>
        <v>0.6</v>
      </c>
      <c r="P98" s="15">
        <v>4179</v>
      </c>
      <c r="Q98" s="16"/>
      <c r="R98" s="17"/>
      <c r="S98" s="18">
        <f t="shared" si="5"/>
        <v>4179</v>
      </c>
      <c r="T98" s="19">
        <f t="shared" si="6"/>
        <v>4179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1747</v>
      </c>
      <c r="E99" s="10" t="s">
        <v>29</v>
      </c>
      <c r="F99" s="10" t="s">
        <v>30</v>
      </c>
      <c r="G99" s="10">
        <v>3</v>
      </c>
      <c r="H99" s="10" t="s">
        <v>121</v>
      </c>
      <c r="I99" s="10" t="s">
        <v>72</v>
      </c>
      <c r="J99" s="11">
        <v>61355</v>
      </c>
      <c r="K99" s="12" t="s">
        <v>33</v>
      </c>
      <c r="L99" s="13">
        <v>0.5</v>
      </c>
      <c r="M99" s="13"/>
      <c r="N99" s="14"/>
      <c r="O99" s="15">
        <f t="shared" si="4"/>
        <v>0.5</v>
      </c>
      <c r="P99" s="15">
        <v>30677</v>
      </c>
      <c r="Q99" s="16"/>
      <c r="R99" s="17"/>
      <c r="S99" s="18">
        <f t="shared" si="5"/>
        <v>30677</v>
      </c>
      <c r="T99" s="19">
        <f t="shared" si="6"/>
        <v>30677.5</v>
      </c>
      <c r="U99" s="19">
        <f t="shared" si="7"/>
        <v>-0.5</v>
      </c>
      <c r="V99" s="20" t="s">
        <v>228</v>
      </c>
    </row>
    <row r="100" spans="1:22">
      <c r="A100">
        <v>99</v>
      </c>
      <c r="B100" t="s">
        <v>27</v>
      </c>
      <c r="C100" t="s">
        <v>28</v>
      </c>
      <c r="D100" s="10">
        <v>1747</v>
      </c>
      <c r="E100" s="10" t="s">
        <v>29</v>
      </c>
      <c r="F100" s="10" t="s">
        <v>30</v>
      </c>
      <c r="G100" s="10">
        <v>3</v>
      </c>
      <c r="H100" s="10" t="s">
        <v>122</v>
      </c>
      <c r="I100" s="10" t="s">
        <v>72</v>
      </c>
      <c r="J100" s="11">
        <v>9280</v>
      </c>
      <c r="K100" s="12" t="s">
        <v>33</v>
      </c>
      <c r="L100" s="13">
        <v>0.13</v>
      </c>
      <c r="M100" s="13"/>
      <c r="N100" s="14"/>
      <c r="O100" s="15">
        <f t="shared" si="4"/>
        <v>0.13</v>
      </c>
      <c r="P100" s="15">
        <v>1206</v>
      </c>
      <c r="Q100" s="16">
        <v>8</v>
      </c>
      <c r="R100" s="17"/>
      <c r="S100" s="18">
        <f t="shared" si="5"/>
        <v>1206.4000000000001</v>
      </c>
      <c r="T100" s="19">
        <f t="shared" si="6"/>
        <v>1206.4000000000001</v>
      </c>
      <c r="U100" s="19">
        <f t="shared" si="7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1747</v>
      </c>
      <c r="E101" s="10" t="s">
        <v>29</v>
      </c>
      <c r="F101" s="10" t="s">
        <v>30</v>
      </c>
      <c r="G101" s="10">
        <v>3</v>
      </c>
      <c r="H101" s="10" t="s">
        <v>123</v>
      </c>
      <c r="I101" s="10" t="s">
        <v>72</v>
      </c>
      <c r="J101" s="11">
        <v>10</v>
      </c>
      <c r="K101" s="12" t="s">
        <v>33</v>
      </c>
      <c r="L101" s="13">
        <v>3</v>
      </c>
      <c r="M101" s="13"/>
      <c r="N101" s="14"/>
      <c r="O101" s="15">
        <f t="shared" si="4"/>
        <v>3</v>
      </c>
      <c r="P101" s="15">
        <v>30</v>
      </c>
      <c r="Q101" s="16"/>
      <c r="R101" s="17"/>
      <c r="S101" s="18">
        <f t="shared" si="5"/>
        <v>30</v>
      </c>
      <c r="T101" s="19">
        <f t="shared" si="6"/>
        <v>30</v>
      </c>
      <c r="U101" s="19">
        <f t="shared" si="7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1747</v>
      </c>
      <c r="E102" s="10" t="s">
        <v>29</v>
      </c>
      <c r="F102" s="10" t="s">
        <v>30</v>
      </c>
      <c r="G102" s="10">
        <v>3</v>
      </c>
      <c r="H102" s="10" t="s">
        <v>124</v>
      </c>
      <c r="I102" s="10" t="s">
        <v>72</v>
      </c>
      <c r="J102" s="11">
        <v>9</v>
      </c>
      <c r="K102" s="12" t="s">
        <v>33</v>
      </c>
      <c r="L102" s="13">
        <v>5</v>
      </c>
      <c r="M102" s="13"/>
      <c r="N102" s="14"/>
      <c r="O102" s="15">
        <f t="shared" si="4"/>
        <v>5</v>
      </c>
      <c r="P102" s="15">
        <v>45</v>
      </c>
      <c r="Q102" s="16"/>
      <c r="R102" s="17"/>
      <c r="S102" s="18">
        <f t="shared" si="5"/>
        <v>45</v>
      </c>
      <c r="T102" s="19">
        <f t="shared" si="6"/>
        <v>45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1747</v>
      </c>
      <c r="E103" s="10" t="s">
        <v>29</v>
      </c>
      <c r="F103" s="10" t="s">
        <v>30</v>
      </c>
      <c r="G103" s="10">
        <v>3</v>
      </c>
      <c r="H103" s="10" t="s">
        <v>125</v>
      </c>
      <c r="I103" s="10" t="s">
        <v>72</v>
      </c>
      <c r="J103" s="11">
        <v>582</v>
      </c>
      <c r="K103" s="12" t="s">
        <v>33</v>
      </c>
      <c r="L103" s="13">
        <v>10</v>
      </c>
      <c r="M103" s="13"/>
      <c r="N103" s="14"/>
      <c r="O103" s="15">
        <f t="shared" si="4"/>
        <v>10</v>
      </c>
      <c r="P103" s="15">
        <v>5820</v>
      </c>
      <c r="Q103" s="16"/>
      <c r="R103" s="17"/>
      <c r="S103" s="18">
        <f t="shared" si="5"/>
        <v>5820</v>
      </c>
      <c r="T103" s="19">
        <f t="shared" si="6"/>
        <v>5820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1747</v>
      </c>
      <c r="E104" s="10" t="s">
        <v>29</v>
      </c>
      <c r="F104" s="10" t="s">
        <v>30</v>
      </c>
      <c r="G104" s="10">
        <v>3</v>
      </c>
      <c r="H104" s="10" t="s">
        <v>126</v>
      </c>
      <c r="I104" s="10" t="s">
        <v>72</v>
      </c>
      <c r="J104" s="11">
        <v>620</v>
      </c>
      <c r="K104" s="12" t="s">
        <v>33</v>
      </c>
      <c r="L104" s="13"/>
      <c r="M104" s="13">
        <v>8</v>
      </c>
      <c r="N104" s="14"/>
      <c r="O104" s="15">
        <f t="shared" si="4"/>
        <v>0.4</v>
      </c>
      <c r="P104" s="15">
        <v>248</v>
      </c>
      <c r="Q104" s="16"/>
      <c r="R104" s="17"/>
      <c r="S104" s="18">
        <f t="shared" si="5"/>
        <v>248</v>
      </c>
      <c r="T104" s="19">
        <f t="shared" si="6"/>
        <v>248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1747</v>
      </c>
      <c r="E105" s="10" t="s">
        <v>29</v>
      </c>
      <c r="F105" s="10" t="s">
        <v>30</v>
      </c>
      <c r="G105" s="10">
        <v>3</v>
      </c>
      <c r="H105" s="10" t="s">
        <v>127</v>
      </c>
      <c r="I105" s="10" t="s">
        <v>72</v>
      </c>
      <c r="J105" s="11">
        <v>95</v>
      </c>
      <c r="K105" s="12" t="s">
        <v>33</v>
      </c>
      <c r="L105" s="13"/>
      <c r="M105" s="13">
        <v>5</v>
      </c>
      <c r="N105" s="14"/>
      <c r="O105" s="15">
        <f t="shared" si="4"/>
        <v>0.25</v>
      </c>
      <c r="P105" s="15">
        <v>475</v>
      </c>
      <c r="Q105" s="16"/>
      <c r="R105" s="17"/>
      <c r="S105" s="18">
        <f t="shared" si="5"/>
        <v>475</v>
      </c>
      <c r="T105" s="19">
        <f t="shared" si="6"/>
        <v>23.75</v>
      </c>
      <c r="U105" s="19">
        <f t="shared" si="7"/>
        <v>451.25</v>
      </c>
      <c r="V105" s="20" t="s">
        <v>228</v>
      </c>
    </row>
    <row r="106" spans="1:22">
      <c r="A106">
        <v>105</v>
      </c>
      <c r="B106" t="s">
        <v>27</v>
      </c>
      <c r="C106" t="s">
        <v>28</v>
      </c>
      <c r="D106" s="10">
        <v>1747</v>
      </c>
      <c r="E106" s="10" t="s">
        <v>29</v>
      </c>
      <c r="F106" s="10" t="s">
        <v>30</v>
      </c>
      <c r="G106" s="10">
        <v>3</v>
      </c>
      <c r="H106" s="10" t="s">
        <v>239</v>
      </c>
      <c r="I106" s="10" t="s">
        <v>72</v>
      </c>
      <c r="J106" s="11">
        <v>1895</v>
      </c>
      <c r="K106" s="12" t="s">
        <v>33</v>
      </c>
      <c r="L106" s="13"/>
      <c r="M106" s="13">
        <v>40</v>
      </c>
      <c r="N106" s="14"/>
      <c r="O106" s="15">
        <f t="shared" si="4"/>
        <v>2</v>
      </c>
      <c r="P106" s="15">
        <v>3790</v>
      </c>
      <c r="Q106" s="16"/>
      <c r="R106" s="17"/>
      <c r="S106" s="18">
        <f t="shared" si="5"/>
        <v>3790</v>
      </c>
      <c r="T106" s="19">
        <f t="shared" si="6"/>
        <v>3790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1747</v>
      </c>
      <c r="E107" s="10" t="s">
        <v>29</v>
      </c>
      <c r="F107" s="10" t="s">
        <v>30</v>
      </c>
      <c r="G107" s="10">
        <v>3</v>
      </c>
      <c r="H107" s="10" t="s">
        <v>128</v>
      </c>
      <c r="I107" s="10" t="s">
        <v>72</v>
      </c>
      <c r="J107" s="11">
        <v>100</v>
      </c>
      <c r="K107" s="12" t="s">
        <v>33</v>
      </c>
      <c r="L107" s="13"/>
      <c r="M107" s="13">
        <v>10</v>
      </c>
      <c r="N107" s="14"/>
      <c r="O107" s="15">
        <f t="shared" si="4"/>
        <v>0.5</v>
      </c>
      <c r="P107" s="15">
        <v>50</v>
      </c>
      <c r="Q107" s="16"/>
      <c r="R107" s="17"/>
      <c r="S107" s="18">
        <f t="shared" si="5"/>
        <v>50</v>
      </c>
      <c r="T107" s="19">
        <f t="shared" si="6"/>
        <v>50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1747</v>
      </c>
      <c r="E108" s="10" t="s">
        <v>29</v>
      </c>
      <c r="F108" s="10" t="s">
        <v>30</v>
      </c>
      <c r="G108" s="10">
        <v>3</v>
      </c>
      <c r="H108" s="10" t="s">
        <v>129</v>
      </c>
      <c r="I108" s="10" t="s">
        <v>72</v>
      </c>
      <c r="J108" s="11">
        <v>611</v>
      </c>
      <c r="K108" s="12" t="s">
        <v>130</v>
      </c>
      <c r="L108" s="13">
        <v>40</v>
      </c>
      <c r="M108" s="13"/>
      <c r="N108" s="14"/>
      <c r="O108" s="15">
        <f t="shared" si="4"/>
        <v>40</v>
      </c>
      <c r="P108" s="15">
        <v>24440</v>
      </c>
      <c r="Q108" s="16"/>
      <c r="R108" s="17"/>
      <c r="S108" s="18">
        <f t="shared" si="5"/>
        <v>24440</v>
      </c>
      <c r="T108" s="19">
        <f t="shared" si="6"/>
        <v>24440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1747</v>
      </c>
      <c r="E109" s="10" t="s">
        <v>29</v>
      </c>
      <c r="F109" s="10" t="s">
        <v>30</v>
      </c>
      <c r="G109" s="10">
        <v>3</v>
      </c>
      <c r="H109" s="10" t="s">
        <v>131</v>
      </c>
      <c r="I109" s="10" t="s">
        <v>72</v>
      </c>
      <c r="J109" s="11">
        <v>550</v>
      </c>
      <c r="K109" s="12" t="s">
        <v>33</v>
      </c>
      <c r="L109" s="13">
        <v>0.4</v>
      </c>
      <c r="M109" s="13"/>
      <c r="N109" s="14"/>
      <c r="O109" s="15">
        <f t="shared" si="4"/>
        <v>0.4</v>
      </c>
      <c r="P109" s="15">
        <v>220</v>
      </c>
      <c r="Q109" s="16"/>
      <c r="R109" s="17"/>
      <c r="S109" s="18">
        <f t="shared" si="5"/>
        <v>220</v>
      </c>
      <c r="T109" s="19">
        <f t="shared" si="6"/>
        <v>220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1747</v>
      </c>
      <c r="E110" s="10" t="s">
        <v>29</v>
      </c>
      <c r="F110" s="10" t="s">
        <v>30</v>
      </c>
      <c r="G110" s="10">
        <v>3</v>
      </c>
      <c r="H110" s="10" t="s">
        <v>132</v>
      </c>
      <c r="I110" s="10" t="s">
        <v>72</v>
      </c>
      <c r="J110" s="11">
        <v>158</v>
      </c>
      <c r="K110" s="12" t="s">
        <v>33</v>
      </c>
      <c r="L110" s="13"/>
      <c r="M110" s="13">
        <v>40</v>
      </c>
      <c r="N110" s="14"/>
      <c r="O110" s="15">
        <f t="shared" si="4"/>
        <v>2</v>
      </c>
      <c r="P110" s="15">
        <v>316</v>
      </c>
      <c r="Q110" s="16"/>
      <c r="R110" s="17"/>
      <c r="S110" s="18">
        <f t="shared" si="5"/>
        <v>316</v>
      </c>
      <c r="T110" s="19">
        <f t="shared" si="6"/>
        <v>316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1747</v>
      </c>
      <c r="E111" s="10" t="s">
        <v>29</v>
      </c>
      <c r="F111" s="10" t="s">
        <v>30</v>
      </c>
      <c r="G111" s="10">
        <v>3</v>
      </c>
      <c r="H111" s="10" t="s">
        <v>133</v>
      </c>
      <c r="I111" s="10" t="s">
        <v>72</v>
      </c>
      <c r="J111" s="11">
        <v>43350</v>
      </c>
      <c r="K111" s="12" t="s">
        <v>33</v>
      </c>
      <c r="L111" s="13">
        <v>0.22</v>
      </c>
      <c r="M111" s="13"/>
      <c r="N111" s="14"/>
      <c r="O111" s="15">
        <f t="shared" si="4"/>
        <v>0.22</v>
      </c>
      <c r="P111" s="15">
        <v>9537</v>
      </c>
      <c r="Q111" s="16"/>
      <c r="R111" s="17"/>
      <c r="S111" s="18">
        <f t="shared" si="5"/>
        <v>9537</v>
      </c>
      <c r="T111" s="19">
        <f t="shared" si="6"/>
        <v>9537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1747</v>
      </c>
      <c r="E112" s="10" t="s">
        <v>29</v>
      </c>
      <c r="F112" s="10" t="s">
        <v>30</v>
      </c>
      <c r="G112" s="10">
        <v>3</v>
      </c>
      <c r="H112" s="10" t="s">
        <v>134</v>
      </c>
      <c r="I112" s="10" t="s">
        <v>72</v>
      </c>
      <c r="J112" s="11">
        <v>115725</v>
      </c>
      <c r="K112" s="12" t="s">
        <v>33</v>
      </c>
      <c r="L112" s="13"/>
      <c r="M112" s="13">
        <v>6</v>
      </c>
      <c r="N112" s="14"/>
      <c r="O112" s="15">
        <f t="shared" si="4"/>
        <v>0.30000000000000004</v>
      </c>
      <c r="P112" s="15">
        <v>34717</v>
      </c>
      <c r="Q112" s="16">
        <v>10</v>
      </c>
      <c r="R112" s="17"/>
      <c r="S112" s="18">
        <f t="shared" si="5"/>
        <v>34717.5</v>
      </c>
      <c r="T112" s="19">
        <f t="shared" si="6"/>
        <v>34717.500000000007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1747</v>
      </c>
      <c r="E113" s="10" t="s">
        <v>29</v>
      </c>
      <c r="F113" s="10" t="s">
        <v>30</v>
      </c>
      <c r="G113" s="10">
        <v>3</v>
      </c>
      <c r="H113" s="10" t="s">
        <v>135</v>
      </c>
      <c r="I113" s="10" t="s">
        <v>72</v>
      </c>
      <c r="J113" s="11">
        <v>2</v>
      </c>
      <c r="K113" s="12" t="s">
        <v>33</v>
      </c>
      <c r="L113" s="13">
        <v>27</v>
      </c>
      <c r="M113" s="13"/>
      <c r="N113" s="14"/>
      <c r="O113" s="15">
        <f t="shared" si="4"/>
        <v>27</v>
      </c>
      <c r="P113" s="15">
        <v>54</v>
      </c>
      <c r="Q113" s="16"/>
      <c r="R113" s="17"/>
      <c r="S113" s="18">
        <f t="shared" si="5"/>
        <v>54</v>
      </c>
      <c r="T113" s="19">
        <f t="shared" si="6"/>
        <v>54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1747</v>
      </c>
      <c r="E114" s="10" t="s">
        <v>29</v>
      </c>
      <c r="F114" s="10" t="s">
        <v>30</v>
      </c>
      <c r="G114" s="10">
        <v>3</v>
      </c>
      <c r="H114" s="10" t="s">
        <v>136</v>
      </c>
      <c r="I114" s="10" t="s">
        <v>72</v>
      </c>
      <c r="J114" s="11">
        <v>3025</v>
      </c>
      <c r="K114" s="12" t="s">
        <v>33</v>
      </c>
      <c r="L114" s="13"/>
      <c r="M114" s="13">
        <v>15</v>
      </c>
      <c r="N114" s="14"/>
      <c r="O114" s="15">
        <f t="shared" si="4"/>
        <v>0.75</v>
      </c>
      <c r="P114" s="15">
        <v>2268</v>
      </c>
      <c r="Q114" s="16">
        <v>15</v>
      </c>
      <c r="R114" s="17"/>
      <c r="S114" s="18">
        <f t="shared" si="5"/>
        <v>2268.75</v>
      </c>
      <c r="T114" s="19">
        <f t="shared" si="6"/>
        <v>2268.75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1747</v>
      </c>
      <c r="E115" s="10" t="s">
        <v>29</v>
      </c>
      <c r="F115" s="10" t="s">
        <v>30</v>
      </c>
      <c r="G115" s="10">
        <v>3</v>
      </c>
      <c r="H115" s="10" t="s">
        <v>137</v>
      </c>
      <c r="I115" s="10" t="s">
        <v>72</v>
      </c>
      <c r="J115" s="11">
        <v>340</v>
      </c>
      <c r="K115" s="12" t="s">
        <v>33</v>
      </c>
      <c r="L115" s="13"/>
      <c r="M115" s="13">
        <v>40</v>
      </c>
      <c r="N115" s="14"/>
      <c r="O115" s="15">
        <f t="shared" si="4"/>
        <v>2</v>
      </c>
      <c r="P115" s="15">
        <v>780</v>
      </c>
      <c r="Q115" s="16"/>
      <c r="R115" s="17"/>
      <c r="S115" s="18">
        <f t="shared" si="5"/>
        <v>780</v>
      </c>
      <c r="T115" s="19">
        <f t="shared" si="6"/>
        <v>680</v>
      </c>
      <c r="U115" s="19">
        <f t="shared" si="7"/>
        <v>100</v>
      </c>
      <c r="V115" s="20" t="s">
        <v>67</v>
      </c>
    </row>
    <row r="116" spans="1:22">
      <c r="A116">
        <v>115</v>
      </c>
      <c r="B116" t="s">
        <v>27</v>
      </c>
      <c r="C116" t="s">
        <v>28</v>
      </c>
      <c r="D116" s="10">
        <v>1747</v>
      </c>
      <c r="E116" s="10" t="s">
        <v>29</v>
      </c>
      <c r="F116" s="10" t="s">
        <v>30</v>
      </c>
      <c r="G116" s="10">
        <v>3</v>
      </c>
      <c r="H116" s="10" t="s">
        <v>138</v>
      </c>
      <c r="I116" s="10" t="s">
        <v>72</v>
      </c>
      <c r="J116" s="11">
        <f>1/8</f>
        <v>0.125</v>
      </c>
      <c r="K116" s="12" t="s">
        <v>130</v>
      </c>
      <c r="L116" s="13">
        <v>50</v>
      </c>
      <c r="M116" s="13"/>
      <c r="N116" s="14"/>
      <c r="O116" s="15">
        <f t="shared" si="4"/>
        <v>50</v>
      </c>
      <c r="P116" s="15">
        <v>6</v>
      </c>
      <c r="Q116" s="16">
        <v>5</v>
      </c>
      <c r="R116" s="17"/>
      <c r="S116" s="18">
        <f t="shared" si="5"/>
        <v>6.25</v>
      </c>
      <c r="T116" s="19">
        <f t="shared" si="6"/>
        <v>6.25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1747</v>
      </c>
      <c r="E117" s="10" t="s">
        <v>29</v>
      </c>
      <c r="F117" s="10" t="s">
        <v>30</v>
      </c>
      <c r="G117" s="10">
        <v>3</v>
      </c>
      <c r="H117" s="10" t="s">
        <v>140</v>
      </c>
      <c r="I117" s="10" t="s">
        <v>72</v>
      </c>
      <c r="J117" s="11">
        <v>230</v>
      </c>
      <c r="K117" s="12" t="s">
        <v>33</v>
      </c>
      <c r="L117" s="13"/>
      <c r="M117" s="13">
        <v>25</v>
      </c>
      <c r="N117" s="14"/>
      <c r="O117" s="15">
        <f t="shared" si="4"/>
        <v>1.25</v>
      </c>
      <c r="P117" s="15">
        <v>287</v>
      </c>
      <c r="Q117" s="16">
        <v>10</v>
      </c>
      <c r="R117" s="17"/>
      <c r="S117" s="18">
        <f t="shared" si="5"/>
        <v>287.5</v>
      </c>
      <c r="T117" s="19">
        <f t="shared" si="6"/>
        <v>287.5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1747</v>
      </c>
      <c r="E118" s="10" t="s">
        <v>29</v>
      </c>
      <c r="F118" s="10" t="s">
        <v>30</v>
      </c>
      <c r="G118" s="10">
        <v>3</v>
      </c>
      <c r="H118" s="10" t="s">
        <v>141</v>
      </c>
      <c r="I118" s="10" t="s">
        <v>72</v>
      </c>
      <c r="J118" s="11">
        <v>1135</v>
      </c>
      <c r="K118" s="12" t="s">
        <v>33</v>
      </c>
      <c r="L118" s="13"/>
      <c r="M118" s="13">
        <v>20</v>
      </c>
      <c r="N118" s="14"/>
      <c r="O118" s="15">
        <f t="shared" si="4"/>
        <v>1</v>
      </c>
      <c r="P118" s="15">
        <v>1135</v>
      </c>
      <c r="Q118" s="16"/>
      <c r="R118" s="17"/>
      <c r="S118" s="18">
        <f t="shared" si="5"/>
        <v>1135</v>
      </c>
      <c r="T118" s="19">
        <f t="shared" si="6"/>
        <v>1135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1747</v>
      </c>
      <c r="E119" s="10" t="s">
        <v>29</v>
      </c>
      <c r="F119" s="10" t="s">
        <v>30</v>
      </c>
      <c r="G119" s="10">
        <v>3</v>
      </c>
      <c r="H119" s="10" t="s">
        <v>142</v>
      </c>
      <c r="I119" s="10" t="s">
        <v>72</v>
      </c>
      <c r="J119" s="11">
        <v>4101</v>
      </c>
      <c r="K119" s="12" t="s">
        <v>33</v>
      </c>
      <c r="L119" s="13"/>
      <c r="M119" s="13">
        <v>8</v>
      </c>
      <c r="N119" s="14"/>
      <c r="O119" s="15">
        <f t="shared" si="4"/>
        <v>0.4</v>
      </c>
      <c r="P119" s="15">
        <v>1640</v>
      </c>
      <c r="Q119" s="16">
        <v>8</v>
      </c>
      <c r="R119" s="17"/>
      <c r="S119" s="18">
        <f t="shared" si="5"/>
        <v>1640.4</v>
      </c>
      <c r="T119" s="19">
        <f t="shared" si="6"/>
        <v>1640.4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1747</v>
      </c>
      <c r="E120" s="10" t="s">
        <v>29</v>
      </c>
      <c r="F120" s="10" t="s">
        <v>30</v>
      </c>
      <c r="G120" s="10">
        <v>3</v>
      </c>
      <c r="H120" s="10" t="s">
        <v>240</v>
      </c>
      <c r="I120" s="10" t="s">
        <v>72</v>
      </c>
      <c r="J120" s="11">
        <v>24028</v>
      </c>
      <c r="K120" s="12" t="s">
        <v>33</v>
      </c>
      <c r="L120" s="13"/>
      <c r="M120" s="13">
        <v>10</v>
      </c>
      <c r="N120" s="14"/>
      <c r="O120" s="15">
        <f t="shared" si="4"/>
        <v>0.5</v>
      </c>
      <c r="P120" s="15">
        <v>12014</v>
      </c>
      <c r="Q120" s="16"/>
      <c r="R120" s="17"/>
      <c r="S120" s="18">
        <f t="shared" si="5"/>
        <v>12014</v>
      </c>
      <c r="T120" s="19">
        <f t="shared" si="6"/>
        <v>12014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1747</v>
      </c>
      <c r="E121" s="10" t="s">
        <v>29</v>
      </c>
      <c r="F121" s="10" t="s">
        <v>30</v>
      </c>
      <c r="G121" s="10">
        <v>3</v>
      </c>
      <c r="H121" s="10" t="s">
        <v>143</v>
      </c>
      <c r="I121" s="10" t="s">
        <v>72</v>
      </c>
      <c r="J121" s="11">
        <v>2035</v>
      </c>
      <c r="K121" s="12" t="s">
        <v>33</v>
      </c>
      <c r="L121" s="13"/>
      <c r="M121" s="13">
        <v>3</v>
      </c>
      <c r="N121" s="14"/>
      <c r="O121" s="15">
        <f t="shared" si="4"/>
        <v>0.15000000000000002</v>
      </c>
      <c r="P121" s="15">
        <v>305</v>
      </c>
      <c r="Q121" s="16">
        <v>5</v>
      </c>
      <c r="R121" s="17"/>
      <c r="S121" s="18">
        <f t="shared" si="5"/>
        <v>305.25</v>
      </c>
      <c r="T121" s="19">
        <f t="shared" si="6"/>
        <v>305.25000000000006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1747</v>
      </c>
      <c r="E122" s="10" t="s">
        <v>29</v>
      </c>
      <c r="F122" s="10" t="s">
        <v>30</v>
      </c>
      <c r="G122" s="10">
        <v>3</v>
      </c>
      <c r="H122" s="10" t="s">
        <v>144</v>
      </c>
      <c r="I122" s="10" t="s">
        <v>72</v>
      </c>
      <c r="J122" s="11">
        <v>1140</v>
      </c>
      <c r="K122" s="12" t="s">
        <v>33</v>
      </c>
      <c r="L122" s="13"/>
      <c r="M122" s="13">
        <v>20</v>
      </c>
      <c r="N122" s="14"/>
      <c r="O122" s="15">
        <f t="shared" si="4"/>
        <v>1</v>
      </c>
      <c r="P122" s="15">
        <v>1140</v>
      </c>
      <c r="Q122" s="16"/>
      <c r="R122" s="17"/>
      <c r="S122" s="18">
        <f t="shared" si="5"/>
        <v>1140</v>
      </c>
      <c r="T122" s="19">
        <f t="shared" si="6"/>
        <v>1140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1747</v>
      </c>
      <c r="E123" s="10" t="s">
        <v>29</v>
      </c>
      <c r="F123" s="10" t="s">
        <v>30</v>
      </c>
      <c r="G123" s="10">
        <v>3</v>
      </c>
      <c r="H123" s="10" t="s">
        <v>51</v>
      </c>
      <c r="I123" s="10" t="s">
        <v>72</v>
      </c>
      <c r="J123" s="11">
        <v>14.5</v>
      </c>
      <c r="K123" s="12" t="s">
        <v>230</v>
      </c>
      <c r="L123" s="13">
        <v>300</v>
      </c>
      <c r="M123" s="13"/>
      <c r="N123" s="14"/>
      <c r="O123" s="15">
        <f t="shared" si="4"/>
        <v>300</v>
      </c>
      <c r="P123" s="15">
        <v>4350</v>
      </c>
      <c r="Q123" s="16"/>
      <c r="R123" s="17"/>
      <c r="S123" s="18">
        <f t="shared" si="5"/>
        <v>4350</v>
      </c>
      <c r="T123" s="19">
        <f t="shared" si="6"/>
        <v>4350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1747</v>
      </c>
      <c r="E124" s="10" t="s">
        <v>29</v>
      </c>
      <c r="F124" s="10" t="s">
        <v>30</v>
      </c>
      <c r="G124" s="10">
        <v>3</v>
      </c>
      <c r="H124" s="10" t="s">
        <v>51</v>
      </c>
      <c r="I124" s="10" t="s">
        <v>72</v>
      </c>
      <c r="J124" s="11">
        <v>0.75</v>
      </c>
      <c r="K124" s="12" t="s">
        <v>241</v>
      </c>
      <c r="L124" s="13">
        <v>300</v>
      </c>
      <c r="M124" s="13"/>
      <c r="N124" s="14"/>
      <c r="O124" s="15">
        <f t="shared" si="4"/>
        <v>300</v>
      </c>
      <c r="P124" s="15">
        <v>225</v>
      </c>
      <c r="Q124" s="16"/>
      <c r="R124" s="17"/>
      <c r="S124" s="18">
        <f t="shared" si="5"/>
        <v>225</v>
      </c>
      <c r="T124" s="19">
        <f t="shared" si="6"/>
        <v>225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1747</v>
      </c>
      <c r="E125" s="10" t="s">
        <v>29</v>
      </c>
      <c r="F125" s="10" t="s">
        <v>30</v>
      </c>
      <c r="G125" s="10">
        <v>3</v>
      </c>
      <c r="H125" s="10" t="s">
        <v>145</v>
      </c>
      <c r="I125" s="10" t="s">
        <v>72</v>
      </c>
      <c r="J125" s="11">
        <v>5142</v>
      </c>
      <c r="K125" s="12" t="s">
        <v>33</v>
      </c>
      <c r="L125" s="13"/>
      <c r="M125" s="13">
        <v>6</v>
      </c>
      <c r="N125" s="14"/>
      <c r="O125" s="15">
        <f t="shared" si="4"/>
        <v>0.30000000000000004</v>
      </c>
      <c r="P125" s="15">
        <v>1542</v>
      </c>
      <c r="Q125" s="16">
        <v>10</v>
      </c>
      <c r="R125" s="17"/>
      <c r="S125" s="18">
        <f t="shared" si="5"/>
        <v>1542.5</v>
      </c>
      <c r="T125" s="19">
        <f t="shared" si="6"/>
        <v>1542.6000000000001</v>
      </c>
      <c r="U125" s="19">
        <f t="shared" si="7"/>
        <v>-0.10000000000013642</v>
      </c>
      <c r="V125" s="20" t="s">
        <v>228</v>
      </c>
    </row>
    <row r="126" spans="1:22">
      <c r="A126">
        <v>125</v>
      </c>
      <c r="B126" t="s">
        <v>27</v>
      </c>
      <c r="C126" t="s">
        <v>28</v>
      </c>
      <c r="D126" s="10">
        <v>1747</v>
      </c>
      <c r="E126" s="10" t="s">
        <v>29</v>
      </c>
      <c r="F126" s="10" t="s">
        <v>30</v>
      </c>
      <c r="G126" s="10">
        <v>3</v>
      </c>
      <c r="H126" s="10" t="s">
        <v>146</v>
      </c>
      <c r="I126" s="10" t="s">
        <v>72</v>
      </c>
      <c r="J126" s="11">
        <v>168</v>
      </c>
      <c r="K126" s="12" t="s">
        <v>36</v>
      </c>
      <c r="L126" s="13">
        <v>8</v>
      </c>
      <c r="M126" s="13"/>
      <c r="N126" s="14"/>
      <c r="O126" s="15">
        <f t="shared" si="4"/>
        <v>8</v>
      </c>
      <c r="P126" s="15">
        <v>1344</v>
      </c>
      <c r="Q126" s="16"/>
      <c r="R126" s="17"/>
      <c r="S126" s="18">
        <f t="shared" si="5"/>
        <v>1344</v>
      </c>
      <c r="T126" s="19">
        <f t="shared" si="6"/>
        <v>1344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1747</v>
      </c>
      <c r="E127" s="10" t="s">
        <v>29</v>
      </c>
      <c r="F127" s="10" t="s">
        <v>30</v>
      </c>
      <c r="G127" s="10">
        <v>3</v>
      </c>
      <c r="H127" s="10" t="s">
        <v>147</v>
      </c>
      <c r="I127" s="10" t="s">
        <v>72</v>
      </c>
      <c r="J127" s="11">
        <v>2606.5</v>
      </c>
      <c r="K127" s="12" t="s">
        <v>33</v>
      </c>
      <c r="L127" s="13">
        <v>12</v>
      </c>
      <c r="M127" s="13"/>
      <c r="N127" s="14"/>
      <c r="O127" s="15">
        <f t="shared" si="4"/>
        <v>12</v>
      </c>
      <c r="P127" s="15">
        <v>31278</v>
      </c>
      <c r="Q127" s="16"/>
      <c r="R127" s="17"/>
      <c r="S127" s="18">
        <f t="shared" si="5"/>
        <v>31278</v>
      </c>
      <c r="T127" s="19">
        <f t="shared" si="6"/>
        <v>31278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1747</v>
      </c>
      <c r="E128" s="10" t="s">
        <v>29</v>
      </c>
      <c r="F128" s="10" t="s">
        <v>30</v>
      </c>
      <c r="G128" s="10">
        <v>3</v>
      </c>
      <c r="H128" s="10" t="s">
        <v>148</v>
      </c>
      <c r="I128" s="10" t="s">
        <v>72</v>
      </c>
      <c r="J128" s="11">
        <v>50</v>
      </c>
      <c r="K128" s="12" t="s">
        <v>33</v>
      </c>
      <c r="L128" s="13"/>
      <c r="M128" s="13">
        <v>8</v>
      </c>
      <c r="N128" s="14"/>
      <c r="O128" s="15">
        <f t="shared" si="4"/>
        <v>0.4</v>
      </c>
      <c r="P128" s="15">
        <v>20</v>
      </c>
      <c r="Q128" s="16"/>
      <c r="R128" s="17"/>
      <c r="S128" s="18">
        <f t="shared" si="5"/>
        <v>20</v>
      </c>
      <c r="T128" s="19">
        <f t="shared" si="6"/>
        <v>20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1747</v>
      </c>
      <c r="E129" s="10" t="s">
        <v>29</v>
      </c>
      <c r="F129" s="10" t="s">
        <v>30</v>
      </c>
      <c r="G129" s="10">
        <v>3</v>
      </c>
      <c r="H129" s="10" t="s">
        <v>149</v>
      </c>
      <c r="I129" s="10" t="s">
        <v>72</v>
      </c>
      <c r="J129" s="11">
        <v>874</v>
      </c>
      <c r="K129" s="12" t="s">
        <v>33</v>
      </c>
      <c r="L129" s="13"/>
      <c r="M129" s="13">
        <v>10</v>
      </c>
      <c r="N129" s="14"/>
      <c r="O129" s="15">
        <f t="shared" si="4"/>
        <v>0.5</v>
      </c>
      <c r="P129" s="15">
        <v>437</v>
      </c>
      <c r="Q129" s="16"/>
      <c r="R129" s="17"/>
      <c r="S129" s="18">
        <f t="shared" si="5"/>
        <v>437</v>
      </c>
      <c r="T129" s="19">
        <f t="shared" si="6"/>
        <v>437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1747</v>
      </c>
      <c r="E130" s="10" t="s">
        <v>29</v>
      </c>
      <c r="F130" s="10" t="s">
        <v>30</v>
      </c>
      <c r="G130" s="10">
        <v>3</v>
      </c>
      <c r="H130" s="10" t="s">
        <v>150</v>
      </c>
      <c r="I130" s="10" t="s">
        <v>72</v>
      </c>
      <c r="J130" s="11">
        <v>25</v>
      </c>
      <c r="K130" s="12" t="s">
        <v>151</v>
      </c>
      <c r="L130" s="13">
        <v>6</v>
      </c>
      <c r="M130" s="13"/>
      <c r="N130" s="14"/>
      <c r="O130" s="15">
        <f t="shared" si="4"/>
        <v>6</v>
      </c>
      <c r="P130" s="15">
        <v>150</v>
      </c>
      <c r="Q130" s="16"/>
      <c r="R130" s="17"/>
      <c r="S130" s="18">
        <f t="shared" si="5"/>
        <v>150</v>
      </c>
      <c r="T130" s="19">
        <f t="shared" si="6"/>
        <v>150</v>
      </c>
      <c r="U130" s="19">
        <f t="shared" si="7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1747</v>
      </c>
      <c r="E131" s="10" t="s">
        <v>29</v>
      </c>
      <c r="F131" s="10" t="s">
        <v>30</v>
      </c>
      <c r="G131" s="10">
        <v>3</v>
      </c>
      <c r="H131" s="10" t="s">
        <v>152</v>
      </c>
      <c r="I131" s="10" t="s">
        <v>72</v>
      </c>
      <c r="J131" s="11">
        <v>209</v>
      </c>
      <c r="K131" s="12" t="s">
        <v>151</v>
      </c>
      <c r="L131" s="13">
        <v>6</v>
      </c>
      <c r="M131" s="13"/>
      <c r="N131" s="14"/>
      <c r="O131" s="15">
        <f t="shared" ref="O131:O194" si="8">L131+(0.05*M131)+(N131/240)</f>
        <v>6</v>
      </c>
      <c r="P131" s="15">
        <v>1254</v>
      </c>
      <c r="Q131" s="16"/>
      <c r="R131" s="17"/>
      <c r="S131" s="18">
        <f t="shared" ref="S131:S194" si="9">P131+(0.05*Q131)+(R131/240)</f>
        <v>1254</v>
      </c>
      <c r="T131" s="19">
        <f t="shared" ref="T131:T194" si="10">J131*O131</f>
        <v>1254</v>
      </c>
      <c r="U131" s="19">
        <f t="shared" ref="U131:U194" si="11"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1747</v>
      </c>
      <c r="E132" s="10" t="s">
        <v>29</v>
      </c>
      <c r="F132" s="10" t="s">
        <v>30</v>
      </c>
      <c r="G132" s="10">
        <v>3</v>
      </c>
      <c r="H132" s="10" t="s">
        <v>153</v>
      </c>
      <c r="I132" s="10" t="s">
        <v>72</v>
      </c>
      <c r="J132" s="11">
        <v>35</v>
      </c>
      <c r="K132" s="12" t="s">
        <v>33</v>
      </c>
      <c r="L132" s="13"/>
      <c r="M132" s="13">
        <v>20</v>
      </c>
      <c r="N132" s="14"/>
      <c r="O132" s="15">
        <f t="shared" si="8"/>
        <v>1</v>
      </c>
      <c r="P132" s="15">
        <v>35</v>
      </c>
      <c r="Q132" s="16"/>
      <c r="R132" s="17"/>
      <c r="S132" s="18">
        <f t="shared" si="9"/>
        <v>35</v>
      </c>
      <c r="T132" s="19">
        <f t="shared" si="10"/>
        <v>35</v>
      </c>
      <c r="U132" s="19">
        <f t="shared" si="11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1747</v>
      </c>
      <c r="E133" s="10" t="s">
        <v>29</v>
      </c>
      <c r="F133" s="10" t="s">
        <v>30</v>
      </c>
      <c r="G133" s="10">
        <v>3</v>
      </c>
      <c r="H133" s="10" t="s">
        <v>154</v>
      </c>
      <c r="I133" s="10" t="s">
        <v>72</v>
      </c>
      <c r="J133" s="11">
        <v>4823</v>
      </c>
      <c r="K133" s="12" t="s">
        <v>155</v>
      </c>
      <c r="L133" s="13"/>
      <c r="M133" s="13">
        <v>40</v>
      </c>
      <c r="N133" s="14"/>
      <c r="O133" s="15">
        <f t="shared" si="8"/>
        <v>2</v>
      </c>
      <c r="P133" s="15">
        <v>9646</v>
      </c>
      <c r="Q133" s="16"/>
      <c r="R133" s="17"/>
      <c r="S133" s="18">
        <f t="shared" si="9"/>
        <v>9646</v>
      </c>
      <c r="T133" s="19">
        <f t="shared" si="10"/>
        <v>9646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1747</v>
      </c>
      <c r="E134" s="10" t="s">
        <v>29</v>
      </c>
      <c r="F134" s="10" t="s">
        <v>30</v>
      </c>
      <c r="G134" s="10">
        <v>3</v>
      </c>
      <c r="H134" s="10" t="s">
        <v>53</v>
      </c>
      <c r="I134" s="10" t="s">
        <v>72</v>
      </c>
      <c r="J134" s="11">
        <v>35.25</v>
      </c>
      <c r="K134" s="12" t="s">
        <v>227</v>
      </c>
      <c r="L134" s="13">
        <v>150</v>
      </c>
      <c r="M134" s="13"/>
      <c r="N134" s="14"/>
      <c r="O134" s="15">
        <f t="shared" si="8"/>
        <v>150</v>
      </c>
      <c r="P134" s="15">
        <v>5287</v>
      </c>
      <c r="Q134" s="16">
        <v>10</v>
      </c>
      <c r="R134" s="17"/>
      <c r="S134" s="18">
        <f t="shared" si="9"/>
        <v>5287.5</v>
      </c>
      <c r="T134" s="19">
        <f t="shared" si="10"/>
        <v>5287.5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1747</v>
      </c>
      <c r="E135" s="10" t="s">
        <v>29</v>
      </c>
      <c r="F135" s="10" t="s">
        <v>30</v>
      </c>
      <c r="G135" s="10">
        <v>4</v>
      </c>
      <c r="H135" s="10" t="s">
        <v>156</v>
      </c>
      <c r="I135" s="10" t="s">
        <v>72</v>
      </c>
      <c r="J135" s="11">
        <v>20</v>
      </c>
      <c r="K135" s="12" t="s">
        <v>244</v>
      </c>
      <c r="L135" s="13">
        <v>8</v>
      </c>
      <c r="M135" s="13"/>
      <c r="N135" s="14"/>
      <c r="O135" s="15">
        <f t="shared" si="8"/>
        <v>8</v>
      </c>
      <c r="P135" s="15">
        <v>160</v>
      </c>
      <c r="Q135" s="16"/>
      <c r="R135" s="17"/>
      <c r="S135" s="18">
        <f t="shared" si="9"/>
        <v>160</v>
      </c>
      <c r="T135" s="19">
        <f t="shared" si="10"/>
        <v>160</v>
      </c>
      <c r="U135" s="19">
        <f t="shared" si="11"/>
        <v>0</v>
      </c>
      <c r="V135" s="20" t="s">
        <v>245</v>
      </c>
    </row>
    <row r="136" spans="1:22">
      <c r="A136">
        <v>135</v>
      </c>
      <c r="B136" t="s">
        <v>27</v>
      </c>
      <c r="C136" t="s">
        <v>28</v>
      </c>
      <c r="D136" s="10">
        <v>1747</v>
      </c>
      <c r="E136" s="10" t="s">
        <v>29</v>
      </c>
      <c r="F136" s="10" t="s">
        <v>30</v>
      </c>
      <c r="G136" s="10">
        <v>4</v>
      </c>
      <c r="H136" s="10" t="s">
        <v>157</v>
      </c>
      <c r="I136" s="10" t="s">
        <v>72</v>
      </c>
      <c r="J136" s="11">
        <v>7825</v>
      </c>
      <c r="K136" s="12" t="s">
        <v>33</v>
      </c>
      <c r="L136" s="13">
        <v>0.23</v>
      </c>
      <c r="M136" s="13"/>
      <c r="N136" s="14"/>
      <c r="O136" s="15">
        <f t="shared" si="8"/>
        <v>0.23</v>
      </c>
      <c r="P136" s="15">
        <v>1799</v>
      </c>
      <c r="Q136" s="16">
        <v>15</v>
      </c>
      <c r="R136" s="17"/>
      <c r="S136" s="18">
        <f t="shared" si="9"/>
        <v>1799.75</v>
      </c>
      <c r="T136" s="19">
        <f t="shared" si="10"/>
        <v>1799.75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1747</v>
      </c>
      <c r="E137" s="10" t="s">
        <v>29</v>
      </c>
      <c r="F137" s="10" t="s">
        <v>30</v>
      </c>
      <c r="G137" s="10">
        <v>4</v>
      </c>
      <c r="H137" s="10" t="s">
        <v>68</v>
      </c>
      <c r="I137" s="10" t="s">
        <v>72</v>
      </c>
      <c r="J137" s="11">
        <v>66025</v>
      </c>
      <c r="K137" s="12" t="s">
        <v>33</v>
      </c>
      <c r="L137" s="13">
        <v>0.2</v>
      </c>
      <c r="M137" s="13"/>
      <c r="N137" s="14"/>
      <c r="O137" s="15">
        <f t="shared" si="8"/>
        <v>0.2</v>
      </c>
      <c r="P137" s="15">
        <v>13205</v>
      </c>
      <c r="Q137" s="16"/>
      <c r="R137" s="17"/>
      <c r="S137" s="18">
        <f t="shared" si="9"/>
        <v>13205</v>
      </c>
      <c r="T137" s="19">
        <f t="shared" si="10"/>
        <v>13205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1747</v>
      </c>
      <c r="E138" s="10" t="s">
        <v>29</v>
      </c>
      <c r="F138" s="10" t="s">
        <v>30</v>
      </c>
      <c r="G138" s="10">
        <v>4</v>
      </c>
      <c r="H138" s="10" t="s">
        <v>158</v>
      </c>
      <c r="I138" s="10" t="s">
        <v>72</v>
      </c>
      <c r="J138" s="11">
        <v>203</v>
      </c>
      <c r="K138" s="12" t="s">
        <v>33</v>
      </c>
      <c r="L138" s="13">
        <v>5</v>
      </c>
      <c r="M138" s="13"/>
      <c r="N138" s="14"/>
      <c r="O138" s="15">
        <f t="shared" si="8"/>
        <v>5</v>
      </c>
      <c r="P138" s="15">
        <v>1015</v>
      </c>
      <c r="Q138" s="16"/>
      <c r="R138" s="17"/>
      <c r="S138" s="18">
        <f t="shared" si="9"/>
        <v>1015</v>
      </c>
      <c r="T138" s="19">
        <f t="shared" si="10"/>
        <v>1015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1747</v>
      </c>
      <c r="E139" s="10" t="s">
        <v>29</v>
      </c>
      <c r="F139" s="10" t="s">
        <v>30</v>
      </c>
      <c r="G139" s="10">
        <v>4</v>
      </c>
      <c r="H139" s="10" t="s">
        <v>159</v>
      </c>
      <c r="I139" s="10" t="s">
        <v>72</v>
      </c>
      <c r="J139" s="11">
        <v>1195</v>
      </c>
      <c r="K139" s="12" t="s">
        <v>33</v>
      </c>
      <c r="L139" s="13"/>
      <c r="M139" s="13">
        <v>8</v>
      </c>
      <c r="N139" s="14"/>
      <c r="O139" s="15">
        <f t="shared" si="8"/>
        <v>0.4</v>
      </c>
      <c r="P139" s="15">
        <v>428</v>
      </c>
      <c r="Q139" s="16"/>
      <c r="R139" s="17"/>
      <c r="S139" s="18">
        <f t="shared" si="9"/>
        <v>428</v>
      </c>
      <c r="T139" s="19">
        <f t="shared" si="10"/>
        <v>478</v>
      </c>
      <c r="U139" s="19">
        <f t="shared" si="11"/>
        <v>-50</v>
      </c>
      <c r="V139" s="20" t="s">
        <v>67</v>
      </c>
    </row>
    <row r="140" spans="1:22">
      <c r="A140">
        <v>139</v>
      </c>
      <c r="B140" t="s">
        <v>27</v>
      </c>
      <c r="C140" t="s">
        <v>28</v>
      </c>
      <c r="D140" s="10">
        <v>1747</v>
      </c>
      <c r="E140" s="10" t="s">
        <v>29</v>
      </c>
      <c r="F140" s="10" t="s">
        <v>30</v>
      </c>
      <c r="G140" s="10">
        <v>4</v>
      </c>
      <c r="H140" s="10" t="s">
        <v>160</v>
      </c>
      <c r="I140" s="10" t="s">
        <v>72</v>
      </c>
      <c r="J140" s="11">
        <v>448</v>
      </c>
      <c r="K140" s="12" t="s">
        <v>36</v>
      </c>
      <c r="L140" s="13">
        <v>8</v>
      </c>
      <c r="M140" s="13"/>
      <c r="N140" s="14"/>
      <c r="O140" s="15">
        <f t="shared" si="8"/>
        <v>8</v>
      </c>
      <c r="P140" s="15">
        <v>3584</v>
      </c>
      <c r="Q140" s="16"/>
      <c r="R140" s="17"/>
      <c r="S140" s="18">
        <f t="shared" si="9"/>
        <v>3584</v>
      </c>
      <c r="T140" s="19">
        <f t="shared" si="10"/>
        <v>3584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1747</v>
      </c>
      <c r="E141" s="10" t="s">
        <v>29</v>
      </c>
      <c r="F141" s="10" t="s">
        <v>30</v>
      </c>
      <c r="G141" s="10">
        <v>4</v>
      </c>
      <c r="H141" s="10" t="s">
        <v>161</v>
      </c>
      <c r="I141" s="10" t="s">
        <v>72</v>
      </c>
      <c r="J141" s="11">
        <v>58281</v>
      </c>
      <c r="K141" s="12" t="s">
        <v>33</v>
      </c>
      <c r="L141" s="13"/>
      <c r="M141" s="13">
        <v>30</v>
      </c>
      <c r="N141" s="14"/>
      <c r="O141" s="15">
        <f t="shared" si="8"/>
        <v>1.5</v>
      </c>
      <c r="P141" s="15">
        <v>87421</v>
      </c>
      <c r="Q141" s="16">
        <v>10</v>
      </c>
      <c r="R141" s="17"/>
      <c r="S141" s="18">
        <f t="shared" si="9"/>
        <v>87421.5</v>
      </c>
      <c r="T141" s="19">
        <f t="shared" si="10"/>
        <v>87421.5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1747</v>
      </c>
      <c r="E142" s="10" t="s">
        <v>29</v>
      </c>
      <c r="F142" s="10" t="s">
        <v>30</v>
      </c>
      <c r="G142" s="10">
        <v>4</v>
      </c>
      <c r="H142" s="10" t="s">
        <v>162</v>
      </c>
      <c r="I142" s="10" t="s">
        <v>72</v>
      </c>
      <c r="J142" s="11">
        <v>4105</v>
      </c>
      <c r="K142" s="12" t="s">
        <v>33</v>
      </c>
      <c r="L142" s="13"/>
      <c r="M142" s="13">
        <v>5</v>
      </c>
      <c r="N142" s="14"/>
      <c r="O142" s="15">
        <f t="shared" si="8"/>
        <v>0.25</v>
      </c>
      <c r="P142" s="15">
        <v>1026</v>
      </c>
      <c r="Q142" s="16">
        <v>5</v>
      </c>
      <c r="R142" s="17"/>
      <c r="S142" s="18">
        <f t="shared" si="9"/>
        <v>1026.25</v>
      </c>
      <c r="T142" s="19">
        <f t="shared" si="10"/>
        <v>1026.25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1747</v>
      </c>
      <c r="E143" s="10" t="s">
        <v>29</v>
      </c>
      <c r="F143" s="10" t="s">
        <v>30</v>
      </c>
      <c r="G143" s="10">
        <v>4</v>
      </c>
      <c r="H143" s="10" t="s">
        <v>163</v>
      </c>
      <c r="I143" s="10" t="s">
        <v>72</v>
      </c>
      <c r="J143" s="11">
        <v>1255</v>
      </c>
      <c r="K143" s="12" t="s">
        <v>33</v>
      </c>
      <c r="L143" s="13">
        <v>4</v>
      </c>
      <c r="M143" s="13"/>
      <c r="N143" s="14"/>
      <c r="O143" s="15">
        <f t="shared" si="8"/>
        <v>4</v>
      </c>
      <c r="P143" s="15">
        <v>5020</v>
      </c>
      <c r="Q143" s="16"/>
      <c r="R143" s="17"/>
      <c r="S143" s="18">
        <f t="shared" si="9"/>
        <v>5020</v>
      </c>
      <c r="T143" s="19">
        <f t="shared" si="10"/>
        <v>5020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1747</v>
      </c>
      <c r="E144" s="10" t="s">
        <v>29</v>
      </c>
      <c r="F144" s="10" t="s">
        <v>30</v>
      </c>
      <c r="G144" s="10">
        <v>4</v>
      </c>
      <c r="H144" s="10" t="s">
        <v>164</v>
      </c>
      <c r="I144" s="10" t="s">
        <v>72</v>
      </c>
      <c r="J144" s="11">
        <v>9</v>
      </c>
      <c r="K144" s="12" t="s">
        <v>33</v>
      </c>
      <c r="L144" s="13">
        <v>10</v>
      </c>
      <c r="M144" s="13"/>
      <c r="N144" s="14"/>
      <c r="O144" s="15">
        <f t="shared" si="8"/>
        <v>10</v>
      </c>
      <c r="P144" s="15">
        <v>90</v>
      </c>
      <c r="Q144" s="16"/>
      <c r="R144" s="17"/>
      <c r="S144" s="18">
        <f t="shared" si="9"/>
        <v>90</v>
      </c>
      <c r="T144" s="19">
        <f t="shared" si="10"/>
        <v>90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1747</v>
      </c>
      <c r="E145" s="10" t="s">
        <v>29</v>
      </c>
      <c r="F145" s="10" t="s">
        <v>30</v>
      </c>
      <c r="G145" s="10">
        <v>4</v>
      </c>
      <c r="H145" s="10" t="s">
        <v>165</v>
      </c>
      <c r="I145" s="10" t="s">
        <v>72</v>
      </c>
      <c r="J145" s="11">
        <v>298</v>
      </c>
      <c r="K145" s="12" t="s">
        <v>33</v>
      </c>
      <c r="L145" s="13"/>
      <c r="M145" s="13">
        <v>40</v>
      </c>
      <c r="N145" s="14"/>
      <c r="O145" s="15">
        <f t="shared" si="8"/>
        <v>2</v>
      </c>
      <c r="P145" s="15">
        <v>596</v>
      </c>
      <c r="Q145" s="16"/>
      <c r="R145" s="17"/>
      <c r="S145" s="18">
        <f t="shared" si="9"/>
        <v>596</v>
      </c>
      <c r="T145" s="19">
        <f t="shared" si="10"/>
        <v>596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1747</v>
      </c>
      <c r="E146" s="10" t="s">
        <v>29</v>
      </c>
      <c r="F146" s="10" t="s">
        <v>30</v>
      </c>
      <c r="G146" s="10">
        <v>4</v>
      </c>
      <c r="H146" s="10" t="s">
        <v>166</v>
      </c>
      <c r="I146" s="10" t="s">
        <v>72</v>
      </c>
      <c r="J146" s="11">
        <v>2215</v>
      </c>
      <c r="K146" s="12" t="s">
        <v>33</v>
      </c>
      <c r="L146" s="13"/>
      <c r="M146" s="13">
        <v>16</v>
      </c>
      <c r="N146" s="14"/>
      <c r="O146" s="15">
        <f t="shared" si="8"/>
        <v>0.8</v>
      </c>
      <c r="P146" s="15">
        <v>1772</v>
      </c>
      <c r="Q146" s="16"/>
      <c r="R146" s="17"/>
      <c r="S146" s="18">
        <f t="shared" si="9"/>
        <v>1772</v>
      </c>
      <c r="T146" s="19">
        <f t="shared" si="10"/>
        <v>1772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1747</v>
      </c>
      <c r="E147" s="10" t="s">
        <v>29</v>
      </c>
      <c r="F147" s="10" t="s">
        <v>30</v>
      </c>
      <c r="G147" s="10">
        <v>4</v>
      </c>
      <c r="H147" s="10" t="s">
        <v>167</v>
      </c>
      <c r="I147" s="10" t="s">
        <v>72</v>
      </c>
      <c r="J147" s="11">
        <v>4069</v>
      </c>
      <c r="K147" s="12" t="s">
        <v>33</v>
      </c>
      <c r="L147" s="13"/>
      <c r="M147" s="13">
        <v>10</v>
      </c>
      <c r="N147" s="14"/>
      <c r="O147" s="15">
        <f t="shared" si="8"/>
        <v>0.5</v>
      </c>
      <c r="P147" s="15">
        <v>2030</v>
      </c>
      <c r="Q147" s="16"/>
      <c r="R147" s="17"/>
      <c r="S147" s="18">
        <f t="shared" si="9"/>
        <v>2030</v>
      </c>
      <c r="T147" s="19">
        <f t="shared" si="10"/>
        <v>2034.5</v>
      </c>
      <c r="U147" s="19">
        <f t="shared" si="11"/>
        <v>-4.5</v>
      </c>
      <c r="V147" s="20" t="s">
        <v>67</v>
      </c>
    </row>
    <row r="148" spans="1:22">
      <c r="A148">
        <v>147</v>
      </c>
      <c r="B148" t="s">
        <v>27</v>
      </c>
      <c r="C148" t="s">
        <v>28</v>
      </c>
      <c r="D148" s="10">
        <v>1747</v>
      </c>
      <c r="E148" s="10" t="s">
        <v>29</v>
      </c>
      <c r="F148" s="10" t="s">
        <v>30</v>
      </c>
      <c r="G148" s="10">
        <v>4</v>
      </c>
      <c r="H148" s="10" t="s">
        <v>242</v>
      </c>
      <c r="I148" s="10" t="s">
        <v>72</v>
      </c>
      <c r="J148" s="11">
        <v>10</v>
      </c>
      <c r="K148" s="12" t="s">
        <v>33</v>
      </c>
      <c r="L148" s="13">
        <v>5</v>
      </c>
      <c r="M148" s="13"/>
      <c r="N148" s="14"/>
      <c r="O148" s="15">
        <f t="shared" si="8"/>
        <v>5</v>
      </c>
      <c r="P148" s="15">
        <v>50</v>
      </c>
      <c r="Q148" s="16"/>
      <c r="R148" s="17"/>
      <c r="S148" s="18">
        <f t="shared" si="9"/>
        <v>50</v>
      </c>
      <c r="T148" s="19">
        <f t="shared" si="10"/>
        <v>50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1747</v>
      </c>
      <c r="E149" s="10" t="s">
        <v>29</v>
      </c>
      <c r="F149" s="10" t="s">
        <v>30</v>
      </c>
      <c r="G149" s="10">
        <v>4</v>
      </c>
      <c r="H149" s="10" t="s">
        <v>168</v>
      </c>
      <c r="I149" s="10" t="s">
        <v>72</v>
      </c>
      <c r="J149" s="11">
        <v>10</v>
      </c>
      <c r="K149" s="12" t="s">
        <v>33</v>
      </c>
      <c r="L149" s="13"/>
      <c r="M149" s="13">
        <v>10</v>
      </c>
      <c r="N149" s="14"/>
      <c r="O149" s="15">
        <f t="shared" si="8"/>
        <v>0.5</v>
      </c>
      <c r="P149" s="15">
        <v>5</v>
      </c>
      <c r="Q149" s="16"/>
      <c r="R149" s="17"/>
      <c r="S149" s="18">
        <f t="shared" si="9"/>
        <v>5</v>
      </c>
      <c r="T149" s="19">
        <f t="shared" si="10"/>
        <v>5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1747</v>
      </c>
      <c r="E150" s="10" t="s">
        <v>29</v>
      </c>
      <c r="F150" s="10" t="s">
        <v>30</v>
      </c>
      <c r="G150" s="10">
        <v>4</v>
      </c>
      <c r="H150" s="10" t="s">
        <v>169</v>
      </c>
      <c r="I150" s="10" t="s">
        <v>72</v>
      </c>
      <c r="J150" s="11">
        <v>134</v>
      </c>
      <c r="K150" s="12" t="s">
        <v>33</v>
      </c>
      <c r="L150" s="13">
        <v>40</v>
      </c>
      <c r="M150" s="13"/>
      <c r="N150" s="14"/>
      <c r="O150" s="15">
        <f t="shared" si="8"/>
        <v>40</v>
      </c>
      <c r="P150" s="15">
        <v>5360</v>
      </c>
      <c r="Q150" s="16"/>
      <c r="R150" s="17"/>
      <c r="S150" s="18">
        <f t="shared" si="9"/>
        <v>5360</v>
      </c>
      <c r="T150" s="19">
        <f t="shared" si="10"/>
        <v>5360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1747</v>
      </c>
      <c r="E151" s="10" t="s">
        <v>29</v>
      </c>
      <c r="F151" s="10" t="s">
        <v>30</v>
      </c>
      <c r="G151" s="10">
        <v>4</v>
      </c>
      <c r="H151" s="10" t="s">
        <v>170</v>
      </c>
      <c r="I151" s="10" t="s">
        <v>72</v>
      </c>
      <c r="J151" s="11">
        <v>4975</v>
      </c>
      <c r="K151" s="12" t="s">
        <v>33</v>
      </c>
      <c r="L151" s="13"/>
      <c r="M151" s="13">
        <v>45</v>
      </c>
      <c r="N151" s="14"/>
      <c r="O151" s="15">
        <f t="shared" si="8"/>
        <v>2.25</v>
      </c>
      <c r="P151" s="15">
        <v>11193</v>
      </c>
      <c r="Q151" s="16">
        <v>15</v>
      </c>
      <c r="R151" s="17"/>
      <c r="S151" s="18">
        <f t="shared" si="9"/>
        <v>11193.75</v>
      </c>
      <c r="T151" s="19">
        <f t="shared" si="10"/>
        <v>11193.75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1747</v>
      </c>
      <c r="E152" s="10" t="s">
        <v>29</v>
      </c>
      <c r="F152" s="10" t="s">
        <v>30</v>
      </c>
      <c r="G152" s="10">
        <v>4</v>
      </c>
      <c r="H152" s="10" t="s">
        <v>171</v>
      </c>
      <c r="I152" s="10" t="s">
        <v>72</v>
      </c>
      <c r="J152" s="11">
        <v>652</v>
      </c>
      <c r="K152" s="12" t="s">
        <v>33</v>
      </c>
      <c r="L152" s="13"/>
      <c r="M152" s="13">
        <v>40</v>
      </c>
      <c r="N152" s="14"/>
      <c r="O152" s="15">
        <f t="shared" si="8"/>
        <v>2</v>
      </c>
      <c r="P152" s="15">
        <v>1304</v>
      </c>
      <c r="Q152" s="16"/>
      <c r="R152" s="17"/>
      <c r="S152" s="18">
        <f t="shared" si="9"/>
        <v>1304</v>
      </c>
      <c r="T152" s="19">
        <f t="shared" si="10"/>
        <v>1304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1747</v>
      </c>
      <c r="E153" s="10" t="s">
        <v>29</v>
      </c>
      <c r="F153" s="10" t="s">
        <v>30</v>
      </c>
      <c r="G153" s="10">
        <v>4</v>
      </c>
      <c r="H153" s="10" t="s">
        <v>172</v>
      </c>
      <c r="I153" s="10" t="s">
        <v>72</v>
      </c>
      <c r="J153" s="11">
        <v>360</v>
      </c>
      <c r="K153" s="12" t="s">
        <v>33</v>
      </c>
      <c r="L153" s="13"/>
      <c r="M153" s="13">
        <v>40</v>
      </c>
      <c r="N153" s="14"/>
      <c r="O153" s="15">
        <f t="shared" si="8"/>
        <v>2</v>
      </c>
      <c r="P153" s="15">
        <v>720</v>
      </c>
      <c r="Q153" s="16"/>
      <c r="R153" s="17"/>
      <c r="S153" s="18">
        <f t="shared" si="9"/>
        <v>720</v>
      </c>
      <c r="T153" s="19">
        <f t="shared" si="10"/>
        <v>720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1747</v>
      </c>
      <c r="E154" s="10" t="s">
        <v>29</v>
      </c>
      <c r="F154" s="10" t="s">
        <v>30</v>
      </c>
      <c r="G154" s="10">
        <v>4</v>
      </c>
      <c r="H154" s="10" t="s">
        <v>243</v>
      </c>
      <c r="I154" s="10" t="s">
        <v>72</v>
      </c>
      <c r="J154" s="11">
        <v>6</v>
      </c>
      <c r="K154" s="12" t="s">
        <v>33</v>
      </c>
      <c r="L154" s="13">
        <v>4</v>
      </c>
      <c r="M154" s="13"/>
      <c r="N154" s="14"/>
      <c r="O154" s="15">
        <f t="shared" si="8"/>
        <v>4</v>
      </c>
      <c r="P154" s="15">
        <v>24</v>
      </c>
      <c r="Q154" s="16"/>
      <c r="R154" s="17"/>
      <c r="S154" s="18">
        <f t="shared" si="9"/>
        <v>24</v>
      </c>
      <c r="T154" s="19">
        <f t="shared" si="10"/>
        <v>24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1747</v>
      </c>
      <c r="E155" s="10" t="s">
        <v>29</v>
      </c>
      <c r="F155" s="10" t="s">
        <v>30</v>
      </c>
      <c r="G155" s="10">
        <v>4</v>
      </c>
      <c r="H155" s="10" t="s">
        <v>173</v>
      </c>
      <c r="I155" s="10" t="s">
        <v>72</v>
      </c>
      <c r="J155" s="11">
        <v>1700</v>
      </c>
      <c r="K155" s="12" t="s">
        <v>33</v>
      </c>
      <c r="L155" s="13"/>
      <c r="M155" s="13">
        <v>5</v>
      </c>
      <c r="N155" s="14"/>
      <c r="O155" s="15">
        <f t="shared" si="8"/>
        <v>0.25</v>
      </c>
      <c r="P155" s="15">
        <v>425</v>
      </c>
      <c r="Q155" s="16"/>
      <c r="R155" s="17"/>
      <c r="S155" s="18">
        <f t="shared" si="9"/>
        <v>425</v>
      </c>
      <c r="T155" s="19">
        <f t="shared" si="10"/>
        <v>425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1747</v>
      </c>
      <c r="E156" s="10" t="s">
        <v>29</v>
      </c>
      <c r="F156" s="10" t="s">
        <v>30</v>
      </c>
      <c r="G156" s="10">
        <v>4</v>
      </c>
      <c r="H156" s="10" t="s">
        <v>42</v>
      </c>
      <c r="I156" s="10" t="s">
        <v>72</v>
      </c>
      <c r="J156" s="11">
        <v>85</v>
      </c>
      <c r="K156" s="12" t="s">
        <v>33</v>
      </c>
      <c r="L156" s="13"/>
      <c r="M156" s="13">
        <v>10</v>
      </c>
      <c r="N156" s="14"/>
      <c r="O156" s="15">
        <f t="shared" si="8"/>
        <v>0.5</v>
      </c>
      <c r="P156" s="15">
        <v>42</v>
      </c>
      <c r="Q156" s="16">
        <v>10</v>
      </c>
      <c r="R156" s="17"/>
      <c r="S156" s="18">
        <f t="shared" si="9"/>
        <v>42.5</v>
      </c>
      <c r="T156" s="19">
        <f t="shared" si="10"/>
        <v>42.5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1747</v>
      </c>
      <c r="E157" s="10" t="s">
        <v>29</v>
      </c>
      <c r="F157" s="10" t="s">
        <v>30</v>
      </c>
      <c r="G157" s="10">
        <v>4</v>
      </c>
      <c r="H157" s="10" t="s">
        <v>174</v>
      </c>
      <c r="I157" s="10" t="s">
        <v>72</v>
      </c>
      <c r="J157" s="11">
        <v>210</v>
      </c>
      <c r="K157" s="12" t="s">
        <v>33</v>
      </c>
      <c r="L157" s="13"/>
      <c r="M157" s="13">
        <v>5</v>
      </c>
      <c r="N157" s="14"/>
      <c r="O157" s="15">
        <f t="shared" si="8"/>
        <v>0.25</v>
      </c>
      <c r="P157" s="15">
        <v>52</v>
      </c>
      <c r="Q157" s="16">
        <v>10</v>
      </c>
      <c r="R157" s="17"/>
      <c r="S157" s="18">
        <f t="shared" si="9"/>
        <v>52.5</v>
      </c>
      <c r="T157" s="19">
        <f t="shared" si="10"/>
        <v>52.5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1747</v>
      </c>
      <c r="E158" s="10" t="s">
        <v>29</v>
      </c>
      <c r="F158" s="10" t="s">
        <v>30</v>
      </c>
      <c r="G158" s="10">
        <v>4</v>
      </c>
      <c r="H158" s="10" t="s">
        <v>175</v>
      </c>
      <c r="I158" s="10" t="s">
        <v>72</v>
      </c>
      <c r="J158" s="11">
        <v>8625</v>
      </c>
      <c r="K158" s="12" t="s">
        <v>33</v>
      </c>
      <c r="L158" s="13"/>
      <c r="M158" s="13">
        <v>3</v>
      </c>
      <c r="N158" s="14"/>
      <c r="O158" s="15">
        <f t="shared" si="8"/>
        <v>0.15000000000000002</v>
      </c>
      <c r="P158" s="15">
        <v>1293</v>
      </c>
      <c r="Q158" s="16">
        <v>15</v>
      </c>
      <c r="R158" s="17"/>
      <c r="S158" s="18">
        <f t="shared" si="9"/>
        <v>1293.75</v>
      </c>
      <c r="T158" s="19">
        <f t="shared" si="10"/>
        <v>1293.7500000000002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1747</v>
      </c>
      <c r="E159" s="10" t="s">
        <v>29</v>
      </c>
      <c r="F159" s="10" t="s">
        <v>30</v>
      </c>
      <c r="G159" s="10">
        <v>4</v>
      </c>
      <c r="H159" s="10" t="s">
        <v>246</v>
      </c>
      <c r="I159" s="10" t="s">
        <v>72</v>
      </c>
      <c r="J159" s="11">
        <v>48</v>
      </c>
      <c r="K159" s="12" t="s">
        <v>33</v>
      </c>
      <c r="L159" s="13">
        <v>3</v>
      </c>
      <c r="M159" s="13"/>
      <c r="N159" s="14"/>
      <c r="O159" s="15">
        <f t="shared" si="8"/>
        <v>3</v>
      </c>
      <c r="P159" s="15">
        <v>144</v>
      </c>
      <c r="Q159" s="16"/>
      <c r="R159" s="17"/>
      <c r="S159" s="18">
        <f t="shared" si="9"/>
        <v>144</v>
      </c>
      <c r="T159" s="19">
        <f t="shared" si="10"/>
        <v>144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1747</v>
      </c>
      <c r="E160" s="10" t="s">
        <v>29</v>
      </c>
      <c r="F160" s="10" t="s">
        <v>30</v>
      </c>
      <c r="G160" s="10">
        <v>4</v>
      </c>
      <c r="H160" s="10" t="s">
        <v>176</v>
      </c>
      <c r="I160" s="10" t="s">
        <v>72</v>
      </c>
      <c r="J160" s="11">
        <v>1625</v>
      </c>
      <c r="K160" s="12" t="s">
        <v>33</v>
      </c>
      <c r="L160" s="13"/>
      <c r="M160" s="13">
        <v>5</v>
      </c>
      <c r="N160" s="14"/>
      <c r="O160" s="15">
        <f t="shared" si="8"/>
        <v>0.25</v>
      </c>
      <c r="P160" s="15">
        <v>406</v>
      </c>
      <c r="Q160" s="16">
        <v>5</v>
      </c>
      <c r="R160" s="17"/>
      <c r="S160" s="18">
        <f t="shared" si="9"/>
        <v>406.25</v>
      </c>
      <c r="T160" s="19">
        <f t="shared" si="10"/>
        <v>406.25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1747</v>
      </c>
      <c r="E161" s="10" t="s">
        <v>29</v>
      </c>
      <c r="F161" s="10" t="s">
        <v>30</v>
      </c>
      <c r="G161" s="10">
        <v>4</v>
      </c>
      <c r="H161" s="10" t="s">
        <v>177</v>
      </c>
      <c r="I161" s="10" t="s">
        <v>72</v>
      </c>
      <c r="J161" s="11">
        <v>45</v>
      </c>
      <c r="K161" s="12" t="s">
        <v>33</v>
      </c>
      <c r="L161" s="13"/>
      <c r="M161" s="13">
        <v>3</v>
      </c>
      <c r="N161" s="14"/>
      <c r="O161" s="15">
        <f t="shared" si="8"/>
        <v>0.15000000000000002</v>
      </c>
      <c r="P161" s="15">
        <v>6</v>
      </c>
      <c r="Q161" s="16">
        <v>15</v>
      </c>
      <c r="R161" s="17"/>
      <c r="S161" s="18">
        <f t="shared" si="9"/>
        <v>6.75</v>
      </c>
      <c r="T161" s="19">
        <f t="shared" si="10"/>
        <v>6.7500000000000009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1747</v>
      </c>
      <c r="E162" s="10" t="s">
        <v>29</v>
      </c>
      <c r="F162" s="10" t="s">
        <v>30</v>
      </c>
      <c r="G162" s="10">
        <v>4</v>
      </c>
      <c r="H162" s="10" t="s">
        <v>43</v>
      </c>
      <c r="I162" s="10" t="s">
        <v>72</v>
      </c>
      <c r="J162" s="11">
        <v>52000</v>
      </c>
      <c r="K162" s="12" t="s">
        <v>33</v>
      </c>
      <c r="L162" s="13"/>
      <c r="M162" s="13">
        <v>9</v>
      </c>
      <c r="N162" s="14"/>
      <c r="O162" s="15">
        <f t="shared" si="8"/>
        <v>0.45</v>
      </c>
      <c r="P162" s="15">
        <v>4680</v>
      </c>
      <c r="Q162" s="16"/>
      <c r="R162" s="17"/>
      <c r="S162" s="18">
        <f t="shared" si="9"/>
        <v>4680</v>
      </c>
      <c r="T162" s="19">
        <f t="shared" si="10"/>
        <v>23400</v>
      </c>
      <c r="U162" s="19">
        <f t="shared" si="11"/>
        <v>-18720</v>
      </c>
      <c r="V162" s="20" t="s">
        <v>228</v>
      </c>
    </row>
    <row r="163" spans="1:22">
      <c r="A163">
        <v>162</v>
      </c>
      <c r="B163" t="s">
        <v>27</v>
      </c>
      <c r="C163" t="s">
        <v>28</v>
      </c>
      <c r="D163" s="10">
        <v>1747</v>
      </c>
      <c r="E163" s="10" t="s">
        <v>29</v>
      </c>
      <c r="F163" s="10" t="s">
        <v>30</v>
      </c>
      <c r="G163" s="10">
        <v>4</v>
      </c>
      <c r="H163" s="10" t="s">
        <v>178</v>
      </c>
      <c r="I163" s="10" t="s">
        <v>72</v>
      </c>
      <c r="J163" s="11">
        <v>645</v>
      </c>
      <c r="K163" s="12" t="s">
        <v>33</v>
      </c>
      <c r="L163" s="13">
        <v>4</v>
      </c>
      <c r="M163" s="13"/>
      <c r="N163" s="14"/>
      <c r="O163" s="15">
        <f t="shared" si="8"/>
        <v>4</v>
      </c>
      <c r="P163" s="15">
        <v>2580</v>
      </c>
      <c r="Q163" s="16"/>
      <c r="R163" s="17"/>
      <c r="S163" s="18">
        <f t="shared" si="9"/>
        <v>2580</v>
      </c>
      <c r="T163" s="19">
        <f t="shared" si="10"/>
        <v>2580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1747</v>
      </c>
      <c r="E164" s="10" t="s">
        <v>29</v>
      </c>
      <c r="F164" s="10" t="s">
        <v>30</v>
      </c>
      <c r="G164" s="10">
        <v>4</v>
      </c>
      <c r="H164" s="10" t="s">
        <v>179</v>
      </c>
      <c r="I164" s="10" t="s">
        <v>72</v>
      </c>
      <c r="J164" s="11">
        <v>410</v>
      </c>
      <c r="K164" s="12" t="s">
        <v>33</v>
      </c>
      <c r="L164" s="13"/>
      <c r="M164" s="13">
        <v>12</v>
      </c>
      <c r="N164" s="14"/>
      <c r="O164" s="15">
        <f t="shared" si="8"/>
        <v>0.60000000000000009</v>
      </c>
      <c r="P164" s="15">
        <v>246</v>
      </c>
      <c r="Q164" s="16"/>
      <c r="R164" s="17"/>
      <c r="S164" s="18">
        <f t="shared" si="9"/>
        <v>246</v>
      </c>
      <c r="T164" s="19">
        <f t="shared" si="10"/>
        <v>246.00000000000003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1747</v>
      </c>
      <c r="E165" s="10" t="s">
        <v>29</v>
      </c>
      <c r="F165" s="10" t="s">
        <v>30</v>
      </c>
      <c r="G165" s="10">
        <v>4</v>
      </c>
      <c r="H165" s="10" t="s">
        <v>180</v>
      </c>
      <c r="I165" s="10" t="s">
        <v>72</v>
      </c>
      <c r="J165" s="11">
        <v>5</v>
      </c>
      <c r="K165" s="12" t="s">
        <v>33</v>
      </c>
      <c r="L165" s="13">
        <v>12</v>
      </c>
      <c r="M165" s="13"/>
      <c r="N165" s="14"/>
      <c r="O165" s="15">
        <f t="shared" si="8"/>
        <v>12</v>
      </c>
      <c r="P165" s="15">
        <v>60</v>
      </c>
      <c r="Q165" s="16"/>
      <c r="R165" s="17"/>
      <c r="S165" s="18">
        <f t="shared" si="9"/>
        <v>60</v>
      </c>
      <c r="T165" s="19">
        <f t="shared" si="10"/>
        <v>60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1747</v>
      </c>
      <c r="E166" s="10" t="s">
        <v>29</v>
      </c>
      <c r="F166" s="10" t="s">
        <v>30</v>
      </c>
      <c r="G166" s="10">
        <v>4</v>
      </c>
      <c r="H166" s="10" t="s">
        <v>69</v>
      </c>
      <c r="I166" s="10" t="s">
        <v>72</v>
      </c>
      <c r="J166" s="11">
        <v>300</v>
      </c>
      <c r="K166" s="12" t="s">
        <v>70</v>
      </c>
      <c r="L166" s="13"/>
      <c r="M166" s="13">
        <v>40</v>
      </c>
      <c r="N166" s="14"/>
      <c r="O166" s="15">
        <f t="shared" si="8"/>
        <v>2</v>
      </c>
      <c r="P166" s="15">
        <v>600</v>
      </c>
      <c r="Q166" s="16"/>
      <c r="R166" s="17"/>
      <c r="S166" s="18">
        <f t="shared" si="9"/>
        <v>600</v>
      </c>
      <c r="T166" s="19">
        <f t="shared" si="10"/>
        <v>600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1747</v>
      </c>
      <c r="E167" s="10" t="s">
        <v>29</v>
      </c>
      <c r="F167" s="10" t="s">
        <v>30</v>
      </c>
      <c r="G167" s="10">
        <v>4</v>
      </c>
      <c r="H167" s="10" t="s">
        <v>181</v>
      </c>
      <c r="I167" s="10" t="s">
        <v>72</v>
      </c>
      <c r="J167" s="11">
        <v>40</v>
      </c>
      <c r="K167" s="12" t="s">
        <v>182</v>
      </c>
      <c r="L167" s="13"/>
      <c r="M167" s="13">
        <v>20</v>
      </c>
      <c r="N167" s="14"/>
      <c r="O167" s="15">
        <f t="shared" si="8"/>
        <v>1</v>
      </c>
      <c r="P167" s="15">
        <v>40</v>
      </c>
      <c r="Q167" s="16"/>
      <c r="R167" s="17"/>
      <c r="S167" s="18">
        <f t="shared" si="9"/>
        <v>40</v>
      </c>
      <c r="T167" s="19">
        <f t="shared" si="10"/>
        <v>40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1747</v>
      </c>
      <c r="E168" s="10" t="s">
        <v>29</v>
      </c>
      <c r="F168" s="10" t="s">
        <v>30</v>
      </c>
      <c r="G168" s="10">
        <v>4</v>
      </c>
      <c r="H168" s="10" t="s">
        <v>183</v>
      </c>
      <c r="I168" s="10" t="s">
        <v>72</v>
      </c>
      <c r="J168" s="11">
        <v>13.75</v>
      </c>
      <c r="K168" s="12" t="s">
        <v>39</v>
      </c>
      <c r="L168" s="13">
        <v>120</v>
      </c>
      <c r="M168" s="13"/>
      <c r="N168" s="14"/>
      <c r="O168" s="15">
        <f t="shared" si="8"/>
        <v>120</v>
      </c>
      <c r="P168" s="15">
        <v>1650</v>
      </c>
      <c r="Q168" s="16"/>
      <c r="R168" s="17"/>
      <c r="S168" s="18">
        <f t="shared" si="9"/>
        <v>1650</v>
      </c>
      <c r="T168" s="19">
        <f t="shared" si="10"/>
        <v>1650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1747</v>
      </c>
      <c r="E169" s="10" t="s">
        <v>29</v>
      </c>
      <c r="F169" s="10" t="s">
        <v>30</v>
      </c>
      <c r="G169" s="10">
        <v>4</v>
      </c>
      <c r="H169" s="10" t="s">
        <v>184</v>
      </c>
      <c r="I169" s="10" t="s">
        <v>72</v>
      </c>
      <c r="J169" s="11">
        <v>60</v>
      </c>
      <c r="K169" s="12" t="s">
        <v>33</v>
      </c>
      <c r="L169" s="13"/>
      <c r="M169" s="13">
        <v>20</v>
      </c>
      <c r="N169" s="14"/>
      <c r="O169" s="15">
        <f t="shared" si="8"/>
        <v>1</v>
      </c>
      <c r="P169" s="15">
        <v>60</v>
      </c>
      <c r="Q169" s="16"/>
      <c r="R169" s="17"/>
      <c r="S169" s="18">
        <f t="shared" si="9"/>
        <v>60</v>
      </c>
      <c r="T169" s="19">
        <f t="shared" si="10"/>
        <v>60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1747</v>
      </c>
      <c r="E170" s="10" t="s">
        <v>29</v>
      </c>
      <c r="F170" s="10" t="s">
        <v>30</v>
      </c>
      <c r="G170" s="10">
        <v>4</v>
      </c>
      <c r="H170" s="10" t="s">
        <v>247</v>
      </c>
      <c r="I170" s="10" t="s">
        <v>72</v>
      </c>
      <c r="J170" s="11">
        <v>20</v>
      </c>
      <c r="K170" s="12" t="s">
        <v>33</v>
      </c>
      <c r="L170" s="13">
        <v>5</v>
      </c>
      <c r="M170" s="13"/>
      <c r="N170" s="14"/>
      <c r="O170" s="15">
        <f t="shared" si="8"/>
        <v>5</v>
      </c>
      <c r="P170" s="15">
        <v>100</v>
      </c>
      <c r="Q170" s="16"/>
      <c r="R170" s="17"/>
      <c r="S170" s="18">
        <f t="shared" si="9"/>
        <v>100</v>
      </c>
      <c r="T170" s="19">
        <f t="shared" si="10"/>
        <v>100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1747</v>
      </c>
      <c r="E171" s="10" t="s">
        <v>29</v>
      </c>
      <c r="F171" s="10" t="s">
        <v>30</v>
      </c>
      <c r="G171" s="10">
        <v>4</v>
      </c>
      <c r="H171" s="10" t="s">
        <v>75</v>
      </c>
      <c r="I171" s="10" t="s">
        <v>185</v>
      </c>
      <c r="J171" s="11">
        <v>6450</v>
      </c>
      <c r="K171" s="12" t="s">
        <v>33</v>
      </c>
      <c r="L171" s="13">
        <v>0.2</v>
      </c>
      <c r="M171" s="13"/>
      <c r="N171" s="14"/>
      <c r="O171" s="15">
        <f t="shared" si="8"/>
        <v>0.2</v>
      </c>
      <c r="P171" s="15">
        <v>1290</v>
      </c>
      <c r="Q171" s="16"/>
      <c r="R171" s="17"/>
      <c r="S171" s="18">
        <f t="shared" si="9"/>
        <v>1290</v>
      </c>
      <c r="T171" s="19">
        <f t="shared" si="10"/>
        <v>1290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1747</v>
      </c>
      <c r="E172" s="10" t="s">
        <v>29</v>
      </c>
      <c r="F172" s="10" t="s">
        <v>30</v>
      </c>
      <c r="G172" s="10">
        <v>4</v>
      </c>
      <c r="H172" s="10" t="s">
        <v>80</v>
      </c>
      <c r="I172" s="10" t="s">
        <v>185</v>
      </c>
      <c r="J172" s="11">
        <v>6635</v>
      </c>
      <c r="K172" s="12" t="s">
        <v>33</v>
      </c>
      <c r="L172" s="13"/>
      <c r="M172" s="13">
        <v>12</v>
      </c>
      <c r="N172" s="14"/>
      <c r="O172" s="15">
        <f t="shared" si="8"/>
        <v>0.60000000000000009</v>
      </c>
      <c r="P172" s="15">
        <v>3981</v>
      </c>
      <c r="Q172" s="16"/>
      <c r="R172" s="17"/>
      <c r="S172" s="18">
        <f t="shared" si="9"/>
        <v>3981</v>
      </c>
      <c r="T172" s="19">
        <f t="shared" si="10"/>
        <v>3981.0000000000005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1747</v>
      </c>
      <c r="E173" s="10" t="s">
        <v>29</v>
      </c>
      <c r="F173" s="10" t="s">
        <v>30</v>
      </c>
      <c r="G173" s="10">
        <v>4</v>
      </c>
      <c r="H173" s="10" t="s">
        <v>45</v>
      </c>
      <c r="I173" s="10" t="s">
        <v>185</v>
      </c>
      <c r="J173" s="11">
        <v>172.5</v>
      </c>
      <c r="K173" s="12" t="s">
        <v>227</v>
      </c>
      <c r="L173" s="13">
        <v>100</v>
      </c>
      <c r="M173" s="13"/>
      <c r="N173" s="14"/>
      <c r="O173" s="15">
        <f t="shared" si="8"/>
        <v>100</v>
      </c>
      <c r="P173" s="15">
        <v>17250</v>
      </c>
      <c r="Q173" s="16"/>
      <c r="R173" s="17"/>
      <c r="S173" s="18">
        <f t="shared" si="9"/>
        <v>17250</v>
      </c>
      <c r="T173" s="19">
        <f t="shared" si="10"/>
        <v>17250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1747</v>
      </c>
      <c r="E174" s="10" t="s">
        <v>29</v>
      </c>
      <c r="F174" s="10" t="s">
        <v>30</v>
      </c>
      <c r="G174" s="10">
        <v>4</v>
      </c>
      <c r="H174" s="10" t="s">
        <v>186</v>
      </c>
      <c r="I174" s="10" t="s">
        <v>185</v>
      </c>
      <c r="J174" s="11">
        <v>115</v>
      </c>
      <c r="K174" s="12" t="s">
        <v>33</v>
      </c>
      <c r="L174" s="13"/>
      <c r="M174" s="13">
        <v>40</v>
      </c>
      <c r="N174" s="14"/>
      <c r="O174" s="15">
        <f t="shared" si="8"/>
        <v>2</v>
      </c>
      <c r="P174" s="15">
        <v>230</v>
      </c>
      <c r="Q174" s="16"/>
      <c r="R174" s="17"/>
      <c r="S174" s="18">
        <f t="shared" si="9"/>
        <v>230</v>
      </c>
      <c r="T174" s="19">
        <f t="shared" si="10"/>
        <v>230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1747</v>
      </c>
      <c r="E175" s="10" t="s">
        <v>29</v>
      </c>
      <c r="F175" s="10" t="s">
        <v>30</v>
      </c>
      <c r="G175" s="10">
        <v>4</v>
      </c>
      <c r="H175" s="10" t="s">
        <v>40</v>
      </c>
      <c r="I175" s="10" t="s">
        <v>185</v>
      </c>
      <c r="J175" s="11">
        <v>12655</v>
      </c>
      <c r="K175" s="12" t="s">
        <v>33</v>
      </c>
      <c r="L175" s="13"/>
      <c r="M175" s="13">
        <v>36</v>
      </c>
      <c r="N175" s="14"/>
      <c r="O175" s="15">
        <f t="shared" si="8"/>
        <v>1.8</v>
      </c>
      <c r="P175" s="15">
        <v>22779</v>
      </c>
      <c r="Q175" s="16"/>
      <c r="R175" s="17"/>
      <c r="S175" s="18">
        <f t="shared" si="9"/>
        <v>22779</v>
      </c>
      <c r="T175" s="19">
        <f t="shared" si="10"/>
        <v>22779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1747</v>
      </c>
      <c r="E176" s="10" t="s">
        <v>29</v>
      </c>
      <c r="F176" s="10" t="s">
        <v>30</v>
      </c>
      <c r="G176" s="10">
        <v>4</v>
      </c>
      <c r="H176" s="10" t="s">
        <v>48</v>
      </c>
      <c r="I176" s="10" t="s">
        <v>185</v>
      </c>
      <c r="J176" s="11">
        <v>910</v>
      </c>
      <c r="K176" s="12" t="s">
        <v>33</v>
      </c>
      <c r="L176" s="13"/>
      <c r="M176" s="13">
        <v>40</v>
      </c>
      <c r="N176" s="14"/>
      <c r="O176" s="15">
        <f t="shared" si="8"/>
        <v>2</v>
      </c>
      <c r="P176" s="15">
        <v>1820</v>
      </c>
      <c r="Q176" s="16"/>
      <c r="R176" s="17"/>
      <c r="S176" s="18">
        <f t="shared" si="9"/>
        <v>1820</v>
      </c>
      <c r="T176" s="19">
        <f t="shared" si="10"/>
        <v>1820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1747</v>
      </c>
      <c r="E177" s="10" t="s">
        <v>29</v>
      </c>
      <c r="F177" s="10" t="s">
        <v>30</v>
      </c>
      <c r="G177" s="10">
        <v>4</v>
      </c>
      <c r="H177" s="10" t="s">
        <v>103</v>
      </c>
      <c r="I177" s="10" t="s">
        <v>185</v>
      </c>
      <c r="J177" s="11">
        <v>40550</v>
      </c>
      <c r="K177" s="12" t="s">
        <v>33</v>
      </c>
      <c r="L177" s="13">
        <v>0.09</v>
      </c>
      <c r="M177" s="13"/>
      <c r="N177" s="14"/>
      <c r="O177" s="15">
        <f t="shared" si="8"/>
        <v>0.09</v>
      </c>
      <c r="P177" s="15">
        <v>3649</v>
      </c>
      <c r="Q177" s="16">
        <v>10</v>
      </c>
      <c r="R177" s="17"/>
      <c r="S177" s="18">
        <f t="shared" si="9"/>
        <v>3649.5</v>
      </c>
      <c r="T177" s="19">
        <f t="shared" si="10"/>
        <v>3649.5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1747</v>
      </c>
      <c r="E178" s="10" t="s">
        <v>29</v>
      </c>
      <c r="F178" s="10" t="s">
        <v>30</v>
      </c>
      <c r="G178" s="10">
        <v>4</v>
      </c>
      <c r="H178" s="10" t="s">
        <v>187</v>
      </c>
      <c r="I178" s="10" t="s">
        <v>185</v>
      </c>
      <c r="J178" s="11">
        <v>2335</v>
      </c>
      <c r="K178" s="12" t="s">
        <v>33</v>
      </c>
      <c r="L178" s="13"/>
      <c r="M178" s="13">
        <v>25</v>
      </c>
      <c r="N178" s="14"/>
      <c r="O178" s="15">
        <f t="shared" si="8"/>
        <v>1.25</v>
      </c>
      <c r="P178" s="15">
        <v>2918</v>
      </c>
      <c r="Q178" s="16">
        <v>15</v>
      </c>
      <c r="R178" s="17"/>
      <c r="S178" s="18">
        <f t="shared" si="9"/>
        <v>2918.75</v>
      </c>
      <c r="T178" s="19">
        <f t="shared" si="10"/>
        <v>2918.75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1747</v>
      </c>
      <c r="E179" s="10" t="s">
        <v>29</v>
      </c>
      <c r="F179" s="10" t="s">
        <v>30</v>
      </c>
      <c r="G179" s="10">
        <v>4</v>
      </c>
      <c r="H179" s="10" t="s">
        <v>188</v>
      </c>
      <c r="I179" s="10" t="s">
        <v>185</v>
      </c>
      <c r="J179" s="11">
        <v>1680</v>
      </c>
      <c r="K179" s="12" t="s">
        <v>33</v>
      </c>
      <c r="L179" s="13"/>
      <c r="M179" s="13">
        <v>32</v>
      </c>
      <c r="N179" s="14"/>
      <c r="O179" s="15">
        <f t="shared" si="8"/>
        <v>1.6</v>
      </c>
      <c r="P179" s="15">
        <v>2688</v>
      </c>
      <c r="Q179" s="16"/>
      <c r="R179" s="17"/>
      <c r="S179" s="18">
        <f t="shared" si="9"/>
        <v>2688</v>
      </c>
      <c r="T179" s="19">
        <f t="shared" si="10"/>
        <v>2688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1747</v>
      </c>
      <c r="E180" s="10" t="s">
        <v>29</v>
      </c>
      <c r="F180" s="10" t="s">
        <v>30</v>
      </c>
      <c r="G180" s="10">
        <v>4</v>
      </c>
      <c r="H180" s="10" t="s">
        <v>49</v>
      </c>
      <c r="I180" s="10" t="s">
        <v>185</v>
      </c>
      <c r="J180" s="11">
        <v>21510</v>
      </c>
      <c r="K180" s="12" t="s">
        <v>33</v>
      </c>
      <c r="L180" s="13"/>
      <c r="M180" s="13">
        <v>22</v>
      </c>
      <c r="N180" s="14"/>
      <c r="O180" s="15">
        <f t="shared" si="8"/>
        <v>1.1000000000000001</v>
      </c>
      <c r="P180" s="15">
        <v>23661</v>
      </c>
      <c r="Q180" s="16"/>
      <c r="R180" s="17"/>
      <c r="S180" s="18">
        <f t="shared" si="9"/>
        <v>23661</v>
      </c>
      <c r="T180" s="19">
        <f t="shared" si="10"/>
        <v>23661.000000000004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1747</v>
      </c>
      <c r="E181" s="10" t="s">
        <v>29</v>
      </c>
      <c r="F181" s="10" t="s">
        <v>30</v>
      </c>
      <c r="G181" s="10">
        <v>4</v>
      </c>
      <c r="H181" s="10" t="s">
        <v>50</v>
      </c>
      <c r="I181" s="10" t="s">
        <v>185</v>
      </c>
      <c r="J181" s="11">
        <v>29240</v>
      </c>
      <c r="K181" s="12" t="s">
        <v>33</v>
      </c>
      <c r="L181" s="13"/>
      <c r="M181" s="13">
        <v>22</v>
      </c>
      <c r="N181" s="14"/>
      <c r="O181" s="15">
        <f t="shared" si="8"/>
        <v>1.1000000000000001</v>
      </c>
      <c r="P181" s="15">
        <v>32164</v>
      </c>
      <c r="Q181" s="16"/>
      <c r="R181" s="17"/>
      <c r="S181" s="18">
        <f t="shared" si="9"/>
        <v>32164</v>
      </c>
      <c r="T181" s="19">
        <f t="shared" si="10"/>
        <v>32164.000000000004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1747</v>
      </c>
      <c r="E182" s="10" t="s">
        <v>29</v>
      </c>
      <c r="F182" s="10" t="s">
        <v>30</v>
      </c>
      <c r="G182" s="10">
        <v>4</v>
      </c>
      <c r="H182" s="10" t="s">
        <v>189</v>
      </c>
      <c r="I182" s="10" t="s">
        <v>185</v>
      </c>
      <c r="J182" s="11">
        <v>1345</v>
      </c>
      <c r="K182" s="12" t="s">
        <v>59</v>
      </c>
      <c r="L182" s="13"/>
      <c r="M182" s="13">
        <v>40</v>
      </c>
      <c r="N182" s="14"/>
      <c r="O182" s="15">
        <f t="shared" si="8"/>
        <v>2</v>
      </c>
      <c r="P182" s="15">
        <v>2690</v>
      </c>
      <c r="Q182" s="16"/>
      <c r="R182" s="17"/>
      <c r="S182" s="18">
        <f t="shared" si="9"/>
        <v>2690</v>
      </c>
      <c r="T182" s="19">
        <f t="shared" si="10"/>
        <v>2690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1747</v>
      </c>
      <c r="E183" s="10" t="s">
        <v>29</v>
      </c>
      <c r="F183" s="10" t="s">
        <v>30</v>
      </c>
      <c r="G183" s="10">
        <v>4</v>
      </c>
      <c r="H183" s="10" t="s">
        <v>190</v>
      </c>
      <c r="I183" s="10" t="s">
        <v>185</v>
      </c>
      <c r="J183" s="11">
        <v>51755</v>
      </c>
      <c r="K183" s="12" t="s">
        <v>33</v>
      </c>
      <c r="L183" s="13"/>
      <c r="M183" s="13">
        <v>10</v>
      </c>
      <c r="N183" s="14"/>
      <c r="O183" s="15">
        <f t="shared" si="8"/>
        <v>0.5</v>
      </c>
      <c r="P183" s="15">
        <v>25877</v>
      </c>
      <c r="Q183" s="16">
        <v>10</v>
      </c>
      <c r="R183" s="17"/>
      <c r="S183" s="18">
        <f t="shared" si="9"/>
        <v>25877.5</v>
      </c>
      <c r="T183" s="19">
        <f t="shared" si="10"/>
        <v>25877.5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1747</v>
      </c>
      <c r="E184" s="10" t="s">
        <v>29</v>
      </c>
      <c r="F184" s="10" t="s">
        <v>30</v>
      </c>
      <c r="G184" s="10">
        <v>4</v>
      </c>
      <c r="H184" s="10" t="s">
        <v>191</v>
      </c>
      <c r="I184" s="10" t="s">
        <v>185</v>
      </c>
      <c r="J184" s="11">
        <v>49550</v>
      </c>
      <c r="K184" s="12" t="s">
        <v>33</v>
      </c>
      <c r="L184" s="13">
        <v>0.13</v>
      </c>
      <c r="M184" s="13"/>
      <c r="N184" s="14"/>
      <c r="O184" s="15">
        <f t="shared" si="8"/>
        <v>0.13</v>
      </c>
      <c r="P184" s="15">
        <v>6441</v>
      </c>
      <c r="Q184" s="16">
        <v>10</v>
      </c>
      <c r="R184" s="17"/>
      <c r="S184" s="18">
        <f t="shared" si="9"/>
        <v>6441.5</v>
      </c>
      <c r="T184" s="19">
        <f t="shared" si="10"/>
        <v>6441.5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1747</v>
      </c>
      <c r="E185" s="10" t="s">
        <v>29</v>
      </c>
      <c r="F185" s="10" t="s">
        <v>30</v>
      </c>
      <c r="G185" s="10">
        <v>4</v>
      </c>
      <c r="H185" s="10" t="s">
        <v>61</v>
      </c>
      <c r="I185" s="10" t="s">
        <v>185</v>
      </c>
      <c r="J185" s="11">
        <v>8600</v>
      </c>
      <c r="K185" s="12" t="s">
        <v>33</v>
      </c>
      <c r="L185" s="13"/>
      <c r="M185" s="13">
        <v>3</v>
      </c>
      <c r="N185" s="14">
        <v>6</v>
      </c>
      <c r="O185" s="15">
        <f t="shared" si="8"/>
        <v>0.17500000000000002</v>
      </c>
      <c r="P185" s="15">
        <v>1505</v>
      </c>
      <c r="Q185" s="16"/>
      <c r="R185" s="17"/>
      <c r="S185" s="18">
        <f t="shared" si="9"/>
        <v>1505</v>
      </c>
      <c r="T185" s="19">
        <f t="shared" si="10"/>
        <v>1505.0000000000002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1747</v>
      </c>
      <c r="E186" s="10" t="s">
        <v>29</v>
      </c>
      <c r="F186" s="10" t="s">
        <v>30</v>
      </c>
      <c r="G186" s="10">
        <v>4</v>
      </c>
      <c r="H186" s="10" t="s">
        <v>192</v>
      </c>
      <c r="I186" s="10" t="s">
        <v>185</v>
      </c>
      <c r="J186" s="11">
        <v>950</v>
      </c>
      <c r="K186" s="12" t="s">
        <v>33</v>
      </c>
      <c r="L186" s="13"/>
      <c r="M186" s="13">
        <v>6</v>
      </c>
      <c r="N186" s="14"/>
      <c r="O186" s="15">
        <f t="shared" si="8"/>
        <v>0.30000000000000004</v>
      </c>
      <c r="P186" s="15">
        <v>285</v>
      </c>
      <c r="Q186" s="16"/>
      <c r="R186" s="17"/>
      <c r="S186" s="18">
        <f t="shared" si="9"/>
        <v>285</v>
      </c>
      <c r="T186" s="19">
        <f t="shared" si="10"/>
        <v>285.00000000000006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1747</v>
      </c>
      <c r="E187" s="10" t="s">
        <v>29</v>
      </c>
      <c r="F187" s="10" t="s">
        <v>30</v>
      </c>
      <c r="G187" s="10">
        <v>4</v>
      </c>
      <c r="H187" s="10" t="s">
        <v>117</v>
      </c>
      <c r="I187" s="10" t="s">
        <v>185</v>
      </c>
      <c r="J187" s="11">
        <v>7740</v>
      </c>
      <c r="K187" s="12" t="s">
        <v>33</v>
      </c>
      <c r="L187" s="13"/>
      <c r="M187" s="13">
        <v>28</v>
      </c>
      <c r="N187" s="14"/>
      <c r="O187" s="15">
        <f t="shared" si="8"/>
        <v>1.4000000000000001</v>
      </c>
      <c r="P187" s="15">
        <v>10836</v>
      </c>
      <c r="Q187" s="16"/>
      <c r="R187" s="17"/>
      <c r="S187" s="18">
        <f t="shared" si="9"/>
        <v>10836</v>
      </c>
      <c r="T187" s="19">
        <f t="shared" si="10"/>
        <v>10836.000000000002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1747</v>
      </c>
      <c r="E188" s="10" t="s">
        <v>29</v>
      </c>
      <c r="F188" s="10" t="s">
        <v>30</v>
      </c>
      <c r="G188" s="10">
        <v>4</v>
      </c>
      <c r="H188" s="10" t="s">
        <v>133</v>
      </c>
      <c r="I188" s="10" t="s">
        <v>185</v>
      </c>
      <c r="J188" s="11">
        <v>8000</v>
      </c>
      <c r="K188" s="12" t="s">
        <v>33</v>
      </c>
      <c r="L188" s="13">
        <v>0.22</v>
      </c>
      <c r="M188" s="13"/>
      <c r="N188" s="14"/>
      <c r="O188" s="15">
        <f t="shared" si="8"/>
        <v>0.22</v>
      </c>
      <c r="P188" s="15">
        <v>1760</v>
      </c>
      <c r="Q188" s="16"/>
      <c r="R188" s="17"/>
      <c r="S188" s="18">
        <f t="shared" si="9"/>
        <v>1760</v>
      </c>
      <c r="T188" s="19">
        <f t="shared" si="10"/>
        <v>1760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1747</v>
      </c>
      <c r="E189" s="10" t="s">
        <v>29</v>
      </c>
      <c r="F189" s="10" t="s">
        <v>30</v>
      </c>
      <c r="G189" s="10">
        <v>4</v>
      </c>
      <c r="H189" s="10" t="s">
        <v>136</v>
      </c>
      <c r="I189" s="10" t="s">
        <v>185</v>
      </c>
      <c r="J189" s="11">
        <v>300</v>
      </c>
      <c r="K189" s="12" t="s">
        <v>33</v>
      </c>
      <c r="L189" s="13"/>
      <c r="M189" s="13">
        <v>15</v>
      </c>
      <c r="N189" s="14"/>
      <c r="O189" s="15">
        <f t="shared" si="8"/>
        <v>0.75</v>
      </c>
      <c r="P189" s="15">
        <v>4500</v>
      </c>
      <c r="Q189" s="16"/>
      <c r="R189" s="17"/>
      <c r="S189" s="18">
        <f t="shared" si="9"/>
        <v>4500</v>
      </c>
      <c r="T189" s="19">
        <f t="shared" si="10"/>
        <v>225</v>
      </c>
      <c r="U189" s="19">
        <f t="shared" si="11"/>
        <v>4275</v>
      </c>
      <c r="V189" s="20" t="s">
        <v>228</v>
      </c>
    </row>
    <row r="190" spans="1:22">
      <c r="A190">
        <v>189</v>
      </c>
      <c r="B190" t="s">
        <v>27</v>
      </c>
      <c r="C190" t="s">
        <v>28</v>
      </c>
      <c r="D190" s="10">
        <v>1747</v>
      </c>
      <c r="E190" s="10" t="s">
        <v>29</v>
      </c>
      <c r="F190" s="10" t="s">
        <v>30</v>
      </c>
      <c r="G190" s="10">
        <v>4</v>
      </c>
      <c r="H190" s="10" t="s">
        <v>137</v>
      </c>
      <c r="I190" s="10" t="s">
        <v>185</v>
      </c>
      <c r="J190" s="11">
        <v>1800</v>
      </c>
      <c r="K190" s="12" t="s">
        <v>33</v>
      </c>
      <c r="L190" s="13"/>
      <c r="M190" s="13">
        <v>40</v>
      </c>
      <c r="N190" s="14"/>
      <c r="O190" s="15">
        <f t="shared" si="8"/>
        <v>2</v>
      </c>
      <c r="P190" s="15">
        <v>3600</v>
      </c>
      <c r="Q190" s="16"/>
      <c r="R190" s="17"/>
      <c r="S190" s="18">
        <f t="shared" si="9"/>
        <v>3600</v>
      </c>
      <c r="T190" s="19">
        <f t="shared" si="10"/>
        <v>3600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1747</v>
      </c>
      <c r="E191" s="10" t="s">
        <v>29</v>
      </c>
      <c r="F191" s="10" t="s">
        <v>30</v>
      </c>
      <c r="G191" s="10">
        <v>4</v>
      </c>
      <c r="H191" s="10" t="s">
        <v>53</v>
      </c>
      <c r="I191" s="10" t="s">
        <v>185</v>
      </c>
      <c r="J191" s="11">
        <v>18</v>
      </c>
      <c r="K191" s="12" t="s">
        <v>227</v>
      </c>
      <c r="L191" s="13">
        <v>5</v>
      </c>
      <c r="M191" s="13"/>
      <c r="N191" s="14"/>
      <c r="O191" s="15">
        <f t="shared" si="8"/>
        <v>5</v>
      </c>
      <c r="P191" s="15">
        <v>90</v>
      </c>
      <c r="Q191" s="16"/>
      <c r="R191" s="17"/>
      <c r="S191" s="18">
        <f t="shared" si="9"/>
        <v>90</v>
      </c>
      <c r="T191" s="19">
        <f t="shared" si="10"/>
        <v>90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1747</v>
      </c>
      <c r="E192" s="10" t="s">
        <v>29</v>
      </c>
      <c r="F192" s="10" t="s">
        <v>30</v>
      </c>
      <c r="G192" s="10">
        <v>4</v>
      </c>
      <c r="H192" s="10" t="s">
        <v>193</v>
      </c>
      <c r="I192" s="10" t="s">
        <v>185</v>
      </c>
      <c r="J192" s="11">
        <v>5160</v>
      </c>
      <c r="K192" s="12" t="s">
        <v>33</v>
      </c>
      <c r="L192" s="13"/>
      <c r="M192" s="13">
        <v>20</v>
      </c>
      <c r="N192" s="14"/>
      <c r="O192" s="15">
        <f t="shared" si="8"/>
        <v>1</v>
      </c>
      <c r="P192" s="15">
        <v>5160</v>
      </c>
      <c r="Q192" s="16"/>
      <c r="R192" s="17"/>
      <c r="S192" s="18">
        <f t="shared" si="9"/>
        <v>5160</v>
      </c>
      <c r="T192" s="19">
        <f t="shared" si="10"/>
        <v>5160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1747</v>
      </c>
      <c r="E193" s="10" t="s">
        <v>29</v>
      </c>
      <c r="F193" s="10" t="s">
        <v>30</v>
      </c>
      <c r="G193" s="10">
        <v>5</v>
      </c>
      <c r="H193" s="10" t="s">
        <v>51</v>
      </c>
      <c r="I193" s="10" t="s">
        <v>185</v>
      </c>
      <c r="J193" s="11">
        <f>375+(1/8)</f>
        <v>375.125</v>
      </c>
      <c r="K193" s="12" t="s">
        <v>230</v>
      </c>
      <c r="L193" s="13">
        <v>300</v>
      </c>
      <c r="M193" s="13"/>
      <c r="N193" s="14"/>
      <c r="O193" s="15">
        <f t="shared" si="8"/>
        <v>300</v>
      </c>
      <c r="P193" s="15">
        <v>112537</v>
      </c>
      <c r="Q193" s="16">
        <v>10</v>
      </c>
      <c r="R193" s="17"/>
      <c r="S193" s="18">
        <f t="shared" si="9"/>
        <v>112537.5</v>
      </c>
      <c r="T193" s="19">
        <f t="shared" si="10"/>
        <v>112537.5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1747</v>
      </c>
      <c r="E194" s="10" t="s">
        <v>29</v>
      </c>
      <c r="F194" s="10" t="s">
        <v>30</v>
      </c>
      <c r="G194" s="10">
        <v>5</v>
      </c>
      <c r="H194" s="10" t="s">
        <v>206</v>
      </c>
      <c r="I194" s="10" t="s">
        <v>185</v>
      </c>
      <c r="J194" s="11">
        <v>82.125</v>
      </c>
      <c r="K194" s="12" t="s">
        <v>230</v>
      </c>
      <c r="L194" s="13">
        <v>200</v>
      </c>
      <c r="M194" s="13"/>
      <c r="N194" s="14"/>
      <c r="O194" s="15">
        <f t="shared" si="8"/>
        <v>200</v>
      </c>
      <c r="P194" s="15">
        <v>16425</v>
      </c>
      <c r="Q194" s="16"/>
      <c r="R194" s="17"/>
      <c r="S194" s="18">
        <f t="shared" si="9"/>
        <v>16425</v>
      </c>
      <c r="T194" s="19">
        <f t="shared" si="10"/>
        <v>16425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1747</v>
      </c>
      <c r="E195" s="10" t="s">
        <v>29</v>
      </c>
      <c r="F195" s="10" t="s">
        <v>30</v>
      </c>
      <c r="G195" s="10">
        <v>5</v>
      </c>
      <c r="H195" s="10" t="s">
        <v>64</v>
      </c>
      <c r="I195" s="10" t="s">
        <v>185</v>
      </c>
      <c r="J195" s="11">
        <v>30</v>
      </c>
      <c r="K195" s="12" t="s">
        <v>65</v>
      </c>
      <c r="L195" s="13"/>
      <c r="M195" s="13">
        <v>20</v>
      </c>
      <c r="N195" s="14"/>
      <c r="O195" s="15">
        <f t="shared" ref="O195:O240" si="12">L195+(0.05*M195)+(N195/240)</f>
        <v>1</v>
      </c>
      <c r="P195" s="15">
        <v>30</v>
      </c>
      <c r="Q195" s="16"/>
      <c r="R195" s="17"/>
      <c r="S195" s="18">
        <f t="shared" ref="S195:S240" si="13">P195+(0.05*Q195)+(R195/240)</f>
        <v>30</v>
      </c>
      <c r="T195" s="19">
        <f t="shared" ref="T195:T240" si="14">J195*O195</f>
        <v>30</v>
      </c>
      <c r="U195" s="19">
        <f t="shared" ref="U195:U240" si="15">S195-T195</f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1747</v>
      </c>
      <c r="E196" s="10" t="s">
        <v>29</v>
      </c>
      <c r="F196" s="10" t="s">
        <v>30</v>
      </c>
      <c r="G196" s="10">
        <v>5</v>
      </c>
      <c r="H196" s="10" t="s">
        <v>248</v>
      </c>
      <c r="I196" s="10" t="s">
        <v>185</v>
      </c>
      <c r="J196" s="11">
        <v>12550</v>
      </c>
      <c r="K196" s="12" t="s">
        <v>130</v>
      </c>
      <c r="L196" s="13"/>
      <c r="M196" s="13">
        <v>2</v>
      </c>
      <c r="N196" s="14"/>
      <c r="O196" s="15">
        <f t="shared" si="12"/>
        <v>0.1</v>
      </c>
      <c r="P196" s="15">
        <v>1255</v>
      </c>
      <c r="Q196" s="16"/>
      <c r="R196" s="17"/>
      <c r="S196" s="18">
        <f t="shared" si="13"/>
        <v>1255</v>
      </c>
      <c r="T196" s="19">
        <f t="shared" si="14"/>
        <v>1255</v>
      </c>
      <c r="U196" s="19">
        <f t="shared" si="15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1747</v>
      </c>
      <c r="E197" s="10" t="s">
        <v>29</v>
      </c>
      <c r="F197" s="10" t="s">
        <v>30</v>
      </c>
      <c r="G197" s="10">
        <v>5</v>
      </c>
      <c r="H197" s="10" t="s">
        <v>194</v>
      </c>
      <c r="I197" s="10" t="s">
        <v>185</v>
      </c>
      <c r="J197" s="11">
        <v>11000</v>
      </c>
      <c r="K197" s="12" t="s">
        <v>33</v>
      </c>
      <c r="L197" s="13">
        <v>0.2</v>
      </c>
      <c r="M197" s="13"/>
      <c r="N197" s="14"/>
      <c r="O197" s="15">
        <f t="shared" si="12"/>
        <v>0.2</v>
      </c>
      <c r="P197" s="15">
        <v>2200</v>
      </c>
      <c r="Q197" s="16"/>
      <c r="R197" s="17"/>
      <c r="S197" s="18">
        <f t="shared" si="13"/>
        <v>2200</v>
      </c>
      <c r="T197" s="19">
        <f t="shared" si="14"/>
        <v>2200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1747</v>
      </c>
      <c r="E198" s="10" t="s">
        <v>29</v>
      </c>
      <c r="F198" s="10" t="s">
        <v>30</v>
      </c>
      <c r="G198" s="10">
        <v>5</v>
      </c>
      <c r="H198" s="10" t="s">
        <v>195</v>
      </c>
      <c r="I198" s="10" t="s">
        <v>185</v>
      </c>
      <c r="J198" s="11">
        <v>4</v>
      </c>
      <c r="K198" s="12" t="s">
        <v>227</v>
      </c>
      <c r="L198" s="13">
        <v>120</v>
      </c>
      <c r="M198" s="13"/>
      <c r="N198" s="14"/>
      <c r="O198" s="15">
        <f t="shared" si="12"/>
        <v>120</v>
      </c>
      <c r="P198" s="15">
        <v>480</v>
      </c>
      <c r="Q198" s="16"/>
      <c r="R198" s="17"/>
      <c r="S198" s="18">
        <f t="shared" si="13"/>
        <v>480</v>
      </c>
      <c r="T198" s="19">
        <f t="shared" si="14"/>
        <v>480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1747</v>
      </c>
      <c r="E199" s="10" t="s">
        <v>29</v>
      </c>
      <c r="F199" s="10" t="s">
        <v>30</v>
      </c>
      <c r="G199" s="10">
        <v>5</v>
      </c>
      <c r="H199" s="10" t="s">
        <v>53</v>
      </c>
      <c r="I199" s="10" t="s">
        <v>185</v>
      </c>
      <c r="J199" s="11">
        <v>218</v>
      </c>
      <c r="K199" s="12" t="s">
        <v>227</v>
      </c>
      <c r="L199" s="13">
        <v>150</v>
      </c>
      <c r="M199" s="13"/>
      <c r="N199" s="14"/>
      <c r="O199" s="15">
        <f t="shared" si="12"/>
        <v>150</v>
      </c>
      <c r="P199" s="15">
        <v>32700</v>
      </c>
      <c r="Q199" s="16"/>
      <c r="R199" s="17"/>
      <c r="S199" s="18">
        <f t="shared" si="13"/>
        <v>32700</v>
      </c>
      <c r="T199" s="19">
        <f t="shared" si="14"/>
        <v>32700</v>
      </c>
      <c r="U199" s="19">
        <f t="shared" si="15"/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1747</v>
      </c>
      <c r="E200" s="10" t="s">
        <v>29</v>
      </c>
      <c r="F200" s="10" t="s">
        <v>30</v>
      </c>
      <c r="G200" s="10">
        <v>5</v>
      </c>
      <c r="H200" s="10" t="s">
        <v>68</v>
      </c>
      <c r="I200" s="10" t="s">
        <v>185</v>
      </c>
      <c r="J200" s="11">
        <v>54600</v>
      </c>
      <c r="K200" s="12" t="s">
        <v>33</v>
      </c>
      <c r="L200" s="13">
        <v>0.2</v>
      </c>
      <c r="M200" s="13"/>
      <c r="N200" s="14"/>
      <c r="O200" s="15">
        <f t="shared" si="12"/>
        <v>0.2</v>
      </c>
      <c r="P200" s="15">
        <v>10920</v>
      </c>
      <c r="Q200" s="16"/>
      <c r="R200" s="17"/>
      <c r="S200" s="18">
        <f t="shared" si="13"/>
        <v>10920</v>
      </c>
      <c r="T200" s="19">
        <f t="shared" si="14"/>
        <v>10920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1747</v>
      </c>
      <c r="E201" s="10" t="s">
        <v>29</v>
      </c>
      <c r="F201" s="10" t="s">
        <v>30</v>
      </c>
      <c r="G201" s="10">
        <v>5</v>
      </c>
      <c r="H201" s="10" t="s">
        <v>196</v>
      </c>
      <c r="I201" s="10" t="s">
        <v>185</v>
      </c>
      <c r="J201" s="11">
        <v>9180</v>
      </c>
      <c r="K201" s="12" t="s">
        <v>33</v>
      </c>
      <c r="L201" s="13">
        <v>3</v>
      </c>
      <c r="M201" s="13"/>
      <c r="N201" s="14"/>
      <c r="O201" s="15">
        <f t="shared" si="12"/>
        <v>3</v>
      </c>
      <c r="P201" s="15">
        <v>27540</v>
      </c>
      <c r="Q201" s="16"/>
      <c r="R201" s="17"/>
      <c r="S201" s="18">
        <f t="shared" si="13"/>
        <v>27540</v>
      </c>
      <c r="T201" s="19">
        <f t="shared" si="14"/>
        <v>27540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1747</v>
      </c>
      <c r="E202" s="10" t="s">
        <v>29</v>
      </c>
      <c r="F202" s="10" t="s">
        <v>30</v>
      </c>
      <c r="G202" s="10">
        <v>5</v>
      </c>
      <c r="H202" s="10" t="s">
        <v>197</v>
      </c>
      <c r="I202" s="10" t="s">
        <v>185</v>
      </c>
      <c r="J202" s="11">
        <v>1015</v>
      </c>
      <c r="K202" s="12" t="s">
        <v>33</v>
      </c>
      <c r="L202" s="13"/>
      <c r="M202" s="13">
        <v>20</v>
      </c>
      <c r="N202" s="14"/>
      <c r="O202" s="15">
        <f t="shared" si="12"/>
        <v>1</v>
      </c>
      <c r="P202" s="15">
        <v>1015</v>
      </c>
      <c r="Q202" s="16"/>
      <c r="R202" s="17"/>
      <c r="S202" s="18">
        <f t="shared" si="13"/>
        <v>1015</v>
      </c>
      <c r="T202" s="19">
        <f t="shared" si="14"/>
        <v>1015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1747</v>
      </c>
      <c r="E203" s="10" t="s">
        <v>29</v>
      </c>
      <c r="F203" s="10" t="s">
        <v>30</v>
      </c>
      <c r="G203" s="10">
        <v>5</v>
      </c>
      <c r="H203" s="10" t="s">
        <v>161</v>
      </c>
      <c r="I203" s="10" t="s">
        <v>185</v>
      </c>
      <c r="J203" s="11">
        <v>46087</v>
      </c>
      <c r="K203" s="12" t="s">
        <v>33</v>
      </c>
      <c r="L203" s="13"/>
      <c r="M203" s="13">
        <v>30</v>
      </c>
      <c r="N203" s="14"/>
      <c r="O203" s="15">
        <f t="shared" si="12"/>
        <v>1.5</v>
      </c>
      <c r="P203" s="15">
        <v>69130</v>
      </c>
      <c r="Q203" s="16">
        <v>10</v>
      </c>
      <c r="R203" s="17"/>
      <c r="S203" s="18">
        <f t="shared" si="13"/>
        <v>69130.5</v>
      </c>
      <c r="T203" s="19">
        <f t="shared" si="14"/>
        <v>69130.5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1747</v>
      </c>
      <c r="E204" s="10" t="s">
        <v>29</v>
      </c>
      <c r="F204" s="10" t="s">
        <v>30</v>
      </c>
      <c r="G204" s="10">
        <v>5</v>
      </c>
      <c r="H204" s="10" t="s">
        <v>166</v>
      </c>
      <c r="I204" s="10" t="s">
        <v>185</v>
      </c>
      <c r="J204" s="11">
        <v>2125</v>
      </c>
      <c r="K204" s="12" t="s">
        <v>33</v>
      </c>
      <c r="L204" s="13"/>
      <c r="M204" s="13">
        <v>12</v>
      </c>
      <c r="N204" s="14"/>
      <c r="O204" s="15">
        <f t="shared" si="12"/>
        <v>0.60000000000000009</v>
      </c>
      <c r="P204" s="15">
        <v>1275</v>
      </c>
      <c r="Q204" s="16"/>
      <c r="R204" s="17"/>
      <c r="S204" s="18">
        <f t="shared" si="13"/>
        <v>1275</v>
      </c>
      <c r="T204" s="19">
        <f t="shared" si="14"/>
        <v>1275.0000000000002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1747</v>
      </c>
      <c r="E205" s="10" t="s">
        <v>29</v>
      </c>
      <c r="F205" s="10" t="s">
        <v>30</v>
      </c>
      <c r="G205" s="10">
        <v>5</v>
      </c>
      <c r="H205" s="10" t="s">
        <v>198</v>
      </c>
      <c r="I205" s="10" t="s">
        <v>185</v>
      </c>
      <c r="J205" s="11">
        <v>212</v>
      </c>
      <c r="K205" s="12" t="s">
        <v>65</v>
      </c>
      <c r="L205" s="13"/>
      <c r="M205" s="13">
        <v>45</v>
      </c>
      <c r="N205" s="14"/>
      <c r="O205" s="15">
        <f t="shared" si="12"/>
        <v>2.25</v>
      </c>
      <c r="P205" s="15">
        <v>477</v>
      </c>
      <c r="Q205" s="16"/>
      <c r="R205" s="17"/>
      <c r="S205" s="18">
        <f t="shared" si="13"/>
        <v>477</v>
      </c>
      <c r="T205" s="19">
        <f t="shared" si="14"/>
        <v>477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1747</v>
      </c>
      <c r="E206" s="10" t="s">
        <v>29</v>
      </c>
      <c r="F206" s="10" t="s">
        <v>30</v>
      </c>
      <c r="G206" s="10">
        <v>5</v>
      </c>
      <c r="H206" s="10" t="s">
        <v>246</v>
      </c>
      <c r="I206" s="10" t="s">
        <v>185</v>
      </c>
      <c r="J206" s="11">
        <v>380</v>
      </c>
      <c r="K206" s="12" t="s">
        <v>33</v>
      </c>
      <c r="L206" s="13">
        <v>3</v>
      </c>
      <c r="M206" s="13"/>
      <c r="N206" s="14"/>
      <c r="O206" s="15">
        <f t="shared" si="12"/>
        <v>3</v>
      </c>
      <c r="P206" s="15">
        <v>1140</v>
      </c>
      <c r="Q206" s="16"/>
      <c r="R206" s="17"/>
      <c r="S206" s="18">
        <f t="shared" si="13"/>
        <v>1140</v>
      </c>
      <c r="T206" s="19">
        <f t="shared" si="14"/>
        <v>1140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1747</v>
      </c>
      <c r="E207" s="10" t="s">
        <v>29</v>
      </c>
      <c r="F207" s="10" t="s">
        <v>30</v>
      </c>
      <c r="G207" s="10">
        <v>5</v>
      </c>
      <c r="H207" s="10" t="s">
        <v>199</v>
      </c>
      <c r="I207" s="10" t="s">
        <v>185</v>
      </c>
      <c r="J207" s="11">
        <v>3344</v>
      </c>
      <c r="K207" s="12" t="s">
        <v>33</v>
      </c>
      <c r="L207" s="13"/>
      <c r="M207" s="13">
        <v>40</v>
      </c>
      <c r="N207" s="14"/>
      <c r="O207" s="15">
        <f t="shared" si="12"/>
        <v>2</v>
      </c>
      <c r="P207" s="15">
        <v>6688</v>
      </c>
      <c r="Q207" s="16"/>
      <c r="R207" s="17"/>
      <c r="S207" s="18">
        <f t="shared" si="13"/>
        <v>6688</v>
      </c>
      <c r="T207" s="19">
        <f t="shared" si="14"/>
        <v>6688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1747</v>
      </c>
      <c r="E208" s="10" t="s">
        <v>29</v>
      </c>
      <c r="F208" s="10" t="s">
        <v>30</v>
      </c>
      <c r="G208" s="10">
        <v>5</v>
      </c>
      <c r="H208" s="10" t="s">
        <v>69</v>
      </c>
      <c r="I208" s="10" t="s">
        <v>185</v>
      </c>
      <c r="J208" s="11">
        <v>370</v>
      </c>
      <c r="K208" s="12" t="s">
        <v>70</v>
      </c>
      <c r="L208" s="13"/>
      <c r="M208" s="13">
        <v>50</v>
      </c>
      <c r="N208" s="14"/>
      <c r="O208" s="15">
        <f t="shared" si="12"/>
        <v>2.5</v>
      </c>
      <c r="P208" s="15">
        <v>925</v>
      </c>
      <c r="Q208" s="16"/>
      <c r="R208" s="17"/>
      <c r="S208" s="18">
        <f t="shared" si="13"/>
        <v>925</v>
      </c>
      <c r="T208" s="19">
        <f t="shared" si="14"/>
        <v>925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1747</v>
      </c>
      <c r="E209" s="10" t="s">
        <v>29</v>
      </c>
      <c r="F209" s="10" t="s">
        <v>30</v>
      </c>
      <c r="G209" s="10">
        <v>5</v>
      </c>
      <c r="H209" s="10" t="s">
        <v>200</v>
      </c>
      <c r="I209" s="10" t="s">
        <v>185</v>
      </c>
      <c r="J209" s="11">
        <v>24</v>
      </c>
      <c r="K209" s="12" t="s">
        <v>139</v>
      </c>
      <c r="L209" s="13"/>
      <c r="M209" s="13">
        <v>24</v>
      </c>
      <c r="N209" s="14"/>
      <c r="O209" s="15">
        <f t="shared" si="12"/>
        <v>1.2000000000000002</v>
      </c>
      <c r="P209" s="15">
        <v>28</v>
      </c>
      <c r="Q209" s="16">
        <v>16</v>
      </c>
      <c r="R209" s="17"/>
      <c r="S209" s="18">
        <f t="shared" si="13"/>
        <v>28.8</v>
      </c>
      <c r="T209" s="19">
        <f t="shared" si="14"/>
        <v>28.800000000000004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1747</v>
      </c>
      <c r="E210" s="10" t="s">
        <v>29</v>
      </c>
      <c r="F210" s="10" t="s">
        <v>30</v>
      </c>
      <c r="G210" s="10">
        <v>5</v>
      </c>
      <c r="H210" s="10" t="s">
        <v>201</v>
      </c>
      <c r="I210" s="10" t="s">
        <v>202</v>
      </c>
      <c r="J210" s="11">
        <v>157600</v>
      </c>
      <c r="K210" s="12" t="s">
        <v>33</v>
      </c>
      <c r="L210" s="13">
        <v>0.4</v>
      </c>
      <c r="M210" s="13"/>
      <c r="N210" s="14"/>
      <c r="O210" s="15">
        <f t="shared" si="12"/>
        <v>0.4</v>
      </c>
      <c r="P210" s="15">
        <v>63040</v>
      </c>
      <c r="Q210" s="16"/>
      <c r="R210" s="17"/>
      <c r="S210" s="18">
        <f t="shared" si="13"/>
        <v>63040</v>
      </c>
      <c r="T210" s="19">
        <f t="shared" si="14"/>
        <v>63040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1747</v>
      </c>
      <c r="E211" s="10" t="s">
        <v>29</v>
      </c>
      <c r="F211" s="10" t="s">
        <v>30</v>
      </c>
      <c r="G211" s="10">
        <v>5</v>
      </c>
      <c r="H211" s="10" t="s">
        <v>203</v>
      </c>
      <c r="I211" s="10" t="s">
        <v>204</v>
      </c>
      <c r="J211" s="11">
        <v>3800</v>
      </c>
      <c r="K211" s="12" t="s">
        <v>65</v>
      </c>
      <c r="L211" s="13"/>
      <c r="M211" s="13">
        <v>10</v>
      </c>
      <c r="N211" s="14"/>
      <c r="O211" s="15">
        <f t="shared" si="12"/>
        <v>0.5</v>
      </c>
      <c r="P211" s="15">
        <v>1900</v>
      </c>
      <c r="Q211" s="16"/>
      <c r="R211" s="17"/>
      <c r="S211" s="18">
        <f t="shared" si="13"/>
        <v>1900</v>
      </c>
      <c r="T211" s="19">
        <f t="shared" si="14"/>
        <v>1900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1747</v>
      </c>
      <c r="E212" s="10" t="s">
        <v>29</v>
      </c>
      <c r="F212" s="10" t="s">
        <v>30</v>
      </c>
      <c r="G212" s="10">
        <v>5</v>
      </c>
      <c r="H212" s="10" t="s">
        <v>249</v>
      </c>
      <c r="I212" s="10" t="s">
        <v>204</v>
      </c>
      <c r="J212" s="11">
        <v>850</v>
      </c>
      <c r="K212" s="12" t="s">
        <v>33</v>
      </c>
      <c r="L212" s="13"/>
      <c r="M212" s="13">
        <v>32</v>
      </c>
      <c r="N212" s="14"/>
      <c r="O212" s="15">
        <f t="shared" si="12"/>
        <v>1.6</v>
      </c>
      <c r="P212" s="15">
        <v>1360</v>
      </c>
      <c r="Q212" s="16"/>
      <c r="R212" s="17"/>
      <c r="S212" s="18">
        <f t="shared" si="13"/>
        <v>1360</v>
      </c>
      <c r="T212" s="19">
        <f t="shared" si="14"/>
        <v>1360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1747</v>
      </c>
      <c r="E213" s="10" t="s">
        <v>29</v>
      </c>
      <c r="F213" s="10" t="s">
        <v>30</v>
      </c>
      <c r="G213" s="10">
        <v>5</v>
      </c>
      <c r="H213" s="10" t="s">
        <v>205</v>
      </c>
      <c r="I213" s="10" t="s">
        <v>204</v>
      </c>
      <c r="J213" s="11">
        <v>4704</v>
      </c>
      <c r="K213" s="12" t="s">
        <v>33</v>
      </c>
      <c r="L213" s="13"/>
      <c r="M213" s="13">
        <v>36</v>
      </c>
      <c r="N213" s="14"/>
      <c r="O213" s="15">
        <f t="shared" si="12"/>
        <v>1.8</v>
      </c>
      <c r="P213" s="15">
        <v>8467</v>
      </c>
      <c r="Q213" s="16">
        <v>4</v>
      </c>
      <c r="R213" s="17"/>
      <c r="S213" s="18">
        <f t="shared" si="13"/>
        <v>8467.2000000000007</v>
      </c>
      <c r="T213" s="19">
        <f t="shared" si="14"/>
        <v>8467.2000000000007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1747</v>
      </c>
      <c r="E214" s="10" t="s">
        <v>29</v>
      </c>
      <c r="F214" s="10" t="s">
        <v>30</v>
      </c>
      <c r="G214" s="10">
        <v>5</v>
      </c>
      <c r="H214" s="10" t="s">
        <v>49</v>
      </c>
      <c r="I214" s="10" t="s">
        <v>204</v>
      </c>
      <c r="J214" s="11">
        <v>2590</v>
      </c>
      <c r="K214" s="12" t="s">
        <v>33</v>
      </c>
      <c r="L214" s="13"/>
      <c r="M214" s="13">
        <v>22</v>
      </c>
      <c r="N214" s="14"/>
      <c r="O214" s="15">
        <f t="shared" si="12"/>
        <v>1.1000000000000001</v>
      </c>
      <c r="P214" s="15">
        <v>2849</v>
      </c>
      <c r="Q214" s="16"/>
      <c r="R214" s="17"/>
      <c r="S214" s="18">
        <f t="shared" si="13"/>
        <v>2849</v>
      </c>
      <c r="T214" s="19">
        <f t="shared" si="14"/>
        <v>2849.0000000000005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1747</v>
      </c>
      <c r="E215" s="10" t="s">
        <v>29</v>
      </c>
      <c r="F215" s="10" t="s">
        <v>30</v>
      </c>
      <c r="G215" s="10">
        <v>5</v>
      </c>
      <c r="H215" s="10" t="s">
        <v>50</v>
      </c>
      <c r="I215" s="10" t="s">
        <v>204</v>
      </c>
      <c r="J215" s="11">
        <v>950</v>
      </c>
      <c r="K215" s="12" t="s">
        <v>33</v>
      </c>
      <c r="L215" s="13"/>
      <c r="M215" s="13">
        <v>22</v>
      </c>
      <c r="N215" s="14"/>
      <c r="O215" s="15">
        <f t="shared" si="12"/>
        <v>1.1000000000000001</v>
      </c>
      <c r="P215" s="15">
        <v>1045</v>
      </c>
      <c r="Q215" s="16"/>
      <c r="R215" s="17"/>
      <c r="S215" s="18">
        <f t="shared" si="13"/>
        <v>1045</v>
      </c>
      <c r="T215" s="19">
        <f t="shared" si="14"/>
        <v>1045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1747</v>
      </c>
      <c r="E216" s="10" t="s">
        <v>29</v>
      </c>
      <c r="F216" s="10" t="s">
        <v>30</v>
      </c>
      <c r="G216" s="10">
        <v>5</v>
      </c>
      <c r="H216" s="10" t="s">
        <v>190</v>
      </c>
      <c r="I216" s="10" t="s">
        <v>204</v>
      </c>
      <c r="J216" s="11">
        <v>3875</v>
      </c>
      <c r="K216" s="12" t="s">
        <v>33</v>
      </c>
      <c r="L216" s="13"/>
      <c r="M216" s="13">
        <v>10</v>
      </c>
      <c r="N216" s="14"/>
      <c r="O216" s="15">
        <f t="shared" si="12"/>
        <v>0.5</v>
      </c>
      <c r="P216" s="15">
        <v>1937</v>
      </c>
      <c r="Q216" s="16">
        <v>10</v>
      </c>
      <c r="R216" s="17"/>
      <c r="S216" s="18">
        <f t="shared" si="13"/>
        <v>1937.5</v>
      </c>
      <c r="T216" s="19">
        <f t="shared" si="14"/>
        <v>1937.5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1747</v>
      </c>
      <c r="E217" s="10" t="s">
        <v>29</v>
      </c>
      <c r="F217" s="10" t="s">
        <v>30</v>
      </c>
      <c r="G217" s="10">
        <v>5</v>
      </c>
      <c r="H217" s="10" t="s">
        <v>191</v>
      </c>
      <c r="I217" s="10" t="s">
        <v>204</v>
      </c>
      <c r="J217" s="11">
        <v>199250</v>
      </c>
      <c r="K217" s="12" t="s">
        <v>33</v>
      </c>
      <c r="L217" s="13">
        <v>0.13</v>
      </c>
      <c r="M217" s="13"/>
      <c r="N217" s="14"/>
      <c r="O217" s="15">
        <f t="shared" si="12"/>
        <v>0.13</v>
      </c>
      <c r="P217" s="15">
        <v>25902</v>
      </c>
      <c r="Q217" s="16">
        <v>10</v>
      </c>
      <c r="R217" s="17"/>
      <c r="S217" s="18">
        <f t="shared" si="13"/>
        <v>25902.5</v>
      </c>
      <c r="T217" s="19">
        <f t="shared" si="14"/>
        <v>25902.5</v>
      </c>
      <c r="U217" s="19">
        <f t="shared" si="15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1747</v>
      </c>
      <c r="E218" s="10" t="s">
        <v>29</v>
      </c>
      <c r="F218" s="10" t="s">
        <v>30</v>
      </c>
      <c r="G218" s="10">
        <v>5</v>
      </c>
      <c r="H218" s="10" t="s">
        <v>51</v>
      </c>
      <c r="I218" s="10" t="s">
        <v>204</v>
      </c>
      <c r="J218" s="11">
        <v>23.5</v>
      </c>
      <c r="K218" s="12" t="s">
        <v>230</v>
      </c>
      <c r="L218" s="13">
        <v>300</v>
      </c>
      <c r="M218" s="13"/>
      <c r="N218" s="14"/>
      <c r="O218" s="15">
        <f t="shared" si="12"/>
        <v>300</v>
      </c>
      <c r="P218" s="15">
        <v>7050</v>
      </c>
      <c r="Q218" s="16"/>
      <c r="R218" s="17"/>
      <c r="S218" s="18">
        <f t="shared" si="13"/>
        <v>7050</v>
      </c>
      <c r="T218" s="19">
        <f t="shared" si="14"/>
        <v>7050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1747</v>
      </c>
      <c r="E219" s="10" t="s">
        <v>29</v>
      </c>
      <c r="F219" s="10" t="s">
        <v>30</v>
      </c>
      <c r="G219" s="10">
        <v>5</v>
      </c>
      <c r="H219" s="10" t="s">
        <v>206</v>
      </c>
      <c r="I219" s="10" t="s">
        <v>204</v>
      </c>
      <c r="J219" s="11">
        <v>14.75</v>
      </c>
      <c r="K219" s="12" t="s">
        <v>230</v>
      </c>
      <c r="L219" s="13">
        <v>200</v>
      </c>
      <c r="M219" s="13"/>
      <c r="N219" s="14"/>
      <c r="O219" s="15">
        <f t="shared" si="12"/>
        <v>200</v>
      </c>
      <c r="P219" s="15">
        <v>2950</v>
      </c>
      <c r="Q219" s="16"/>
      <c r="R219" s="17"/>
      <c r="S219" s="18">
        <f t="shared" si="13"/>
        <v>2950</v>
      </c>
      <c r="T219" s="19">
        <f t="shared" si="14"/>
        <v>2950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1747</v>
      </c>
      <c r="E220" s="10" t="s">
        <v>29</v>
      </c>
      <c r="F220" s="10" t="s">
        <v>30</v>
      </c>
      <c r="G220" s="10">
        <v>5</v>
      </c>
      <c r="H220" s="10" t="s">
        <v>64</v>
      </c>
      <c r="I220" s="10" t="s">
        <v>204</v>
      </c>
      <c r="J220" s="11">
        <v>360</v>
      </c>
      <c r="K220" s="12" t="s">
        <v>65</v>
      </c>
      <c r="L220" s="13"/>
      <c r="M220" s="13">
        <v>20</v>
      </c>
      <c r="N220" s="14"/>
      <c r="O220" s="15">
        <f t="shared" si="12"/>
        <v>1</v>
      </c>
      <c r="P220" s="15">
        <v>360</v>
      </c>
      <c r="Q220" s="16"/>
      <c r="R220" s="17"/>
      <c r="S220" s="18">
        <f>P220+(0.05*Q220)+(R220/240)</f>
        <v>360</v>
      </c>
      <c r="T220" s="19">
        <f>J220*O220</f>
        <v>360</v>
      </c>
      <c r="U220" s="19">
        <f>S220-T220</f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1747</v>
      </c>
      <c r="E221" s="10" t="s">
        <v>29</v>
      </c>
      <c r="F221" s="10" t="s">
        <v>30</v>
      </c>
      <c r="G221" s="10">
        <v>5</v>
      </c>
      <c r="H221" s="10" t="s">
        <v>53</v>
      </c>
      <c r="I221" s="10" t="s">
        <v>204</v>
      </c>
      <c r="J221" s="11">
        <v>98</v>
      </c>
      <c r="K221" s="12" t="s">
        <v>227</v>
      </c>
      <c r="L221" s="13">
        <v>150</v>
      </c>
      <c r="M221" s="13"/>
      <c r="N221" s="14"/>
      <c r="O221" s="15">
        <f t="shared" si="12"/>
        <v>150</v>
      </c>
      <c r="P221" s="15">
        <v>14700</v>
      </c>
      <c r="Q221" s="16"/>
      <c r="R221" s="17"/>
      <c r="S221" s="18">
        <f>P221+(0.05*Q221)+(R221/240)</f>
        <v>14700</v>
      </c>
      <c r="T221" s="19">
        <f>J221*O221</f>
        <v>14700</v>
      </c>
      <c r="U221" s="19">
        <f>S221-T221</f>
        <v>0</v>
      </c>
      <c r="V221" s="20"/>
    </row>
    <row r="222" spans="1:22" ht="30">
      <c r="A222">
        <v>221</v>
      </c>
      <c r="B222" t="s">
        <v>27</v>
      </c>
      <c r="C222" t="s">
        <v>28</v>
      </c>
      <c r="D222" s="10">
        <v>1747</v>
      </c>
      <c r="E222" s="10" t="s">
        <v>29</v>
      </c>
      <c r="F222" s="10" t="s">
        <v>30</v>
      </c>
      <c r="G222" s="10">
        <v>5</v>
      </c>
      <c r="H222" s="10" t="s">
        <v>207</v>
      </c>
      <c r="I222" s="10" t="s">
        <v>208</v>
      </c>
      <c r="J222" s="11">
        <v>47857</v>
      </c>
      <c r="K222" s="12" t="s">
        <v>33</v>
      </c>
      <c r="L222" s="13"/>
      <c r="M222" s="13">
        <v>20</v>
      </c>
      <c r="N222" s="14"/>
      <c r="O222" s="15">
        <f t="shared" si="12"/>
        <v>1</v>
      </c>
      <c r="P222" s="15">
        <v>47857</v>
      </c>
      <c r="Q222" s="16"/>
      <c r="R222" s="17"/>
      <c r="S222" s="18">
        <f t="shared" si="13"/>
        <v>47857</v>
      </c>
      <c r="T222" s="19">
        <f t="shared" si="14"/>
        <v>47857</v>
      </c>
      <c r="U222" s="19">
        <f t="shared" si="15"/>
        <v>0</v>
      </c>
      <c r="V222" s="20"/>
    </row>
    <row r="223" spans="1:22" ht="30">
      <c r="A223">
        <v>222</v>
      </c>
      <c r="B223" t="s">
        <v>27</v>
      </c>
      <c r="C223" t="s">
        <v>28</v>
      </c>
      <c r="D223" s="10">
        <v>1747</v>
      </c>
      <c r="E223" s="10" t="s">
        <v>29</v>
      </c>
      <c r="F223" s="10" t="s">
        <v>30</v>
      </c>
      <c r="G223" s="10">
        <v>5</v>
      </c>
      <c r="H223" s="10" t="s">
        <v>209</v>
      </c>
      <c r="I223" s="10" t="s">
        <v>208</v>
      </c>
      <c r="J223" s="11">
        <v>2166576</v>
      </c>
      <c r="K223" s="12" t="s">
        <v>33</v>
      </c>
      <c r="L223" s="13"/>
      <c r="M223" s="13">
        <v>24</v>
      </c>
      <c r="N223" s="14"/>
      <c r="O223" s="15">
        <f t="shared" si="12"/>
        <v>1.2000000000000002</v>
      </c>
      <c r="P223" s="15">
        <v>2599891</v>
      </c>
      <c r="Q223" s="16"/>
      <c r="R223" s="17"/>
      <c r="S223" s="18">
        <f t="shared" si="13"/>
        <v>2599891</v>
      </c>
      <c r="T223" s="19">
        <f t="shared" si="14"/>
        <v>2599891.2000000002</v>
      </c>
      <c r="U223" s="19">
        <f t="shared" si="15"/>
        <v>-0.20000000018626451</v>
      </c>
      <c r="V223" s="20" t="s">
        <v>228</v>
      </c>
    </row>
    <row r="224" spans="1:22" ht="30">
      <c r="A224">
        <v>223</v>
      </c>
      <c r="B224" t="s">
        <v>27</v>
      </c>
      <c r="C224" t="s">
        <v>28</v>
      </c>
      <c r="D224" s="10">
        <v>1747</v>
      </c>
      <c r="E224" s="10" t="s">
        <v>29</v>
      </c>
      <c r="F224" s="10" t="s">
        <v>30</v>
      </c>
      <c r="G224" s="10">
        <v>5</v>
      </c>
      <c r="H224" s="10" t="s">
        <v>210</v>
      </c>
      <c r="I224" s="10" t="s">
        <v>208</v>
      </c>
      <c r="J224" s="11">
        <v>26560</v>
      </c>
      <c r="K224" s="12" t="s">
        <v>33</v>
      </c>
      <c r="L224" s="13">
        <v>0.5</v>
      </c>
      <c r="M224" s="13"/>
      <c r="N224" s="14"/>
      <c r="O224" s="15">
        <f t="shared" si="12"/>
        <v>0.5</v>
      </c>
      <c r="P224" s="15">
        <v>13280</v>
      </c>
      <c r="Q224" s="16"/>
      <c r="R224" s="17"/>
      <c r="S224" s="18">
        <f t="shared" si="13"/>
        <v>13280</v>
      </c>
      <c r="T224" s="19">
        <f t="shared" si="14"/>
        <v>13280</v>
      </c>
      <c r="U224" s="19">
        <f t="shared" si="15"/>
        <v>0</v>
      </c>
      <c r="V224" s="20"/>
    </row>
    <row r="225" spans="1:22" ht="30">
      <c r="A225">
        <v>224</v>
      </c>
      <c r="B225" t="s">
        <v>27</v>
      </c>
      <c r="C225" t="s">
        <v>28</v>
      </c>
      <c r="D225" s="10">
        <v>1747</v>
      </c>
      <c r="E225" s="10" t="s">
        <v>29</v>
      </c>
      <c r="F225" s="10" t="s">
        <v>30</v>
      </c>
      <c r="G225" s="10">
        <v>5</v>
      </c>
      <c r="H225" s="10" t="s">
        <v>211</v>
      </c>
      <c r="I225" s="10" t="s">
        <v>208</v>
      </c>
      <c r="J225" s="11">
        <v>36115</v>
      </c>
      <c r="K225" s="12" t="s">
        <v>33</v>
      </c>
      <c r="L225" s="13">
        <v>0.45</v>
      </c>
      <c r="M225" s="13"/>
      <c r="N225" s="14"/>
      <c r="O225" s="15">
        <f t="shared" si="12"/>
        <v>0.45</v>
      </c>
      <c r="P225" s="15">
        <v>16251</v>
      </c>
      <c r="Q225" s="16">
        <v>15</v>
      </c>
      <c r="R225" s="17"/>
      <c r="S225" s="18">
        <f t="shared" si="13"/>
        <v>16251.75</v>
      </c>
      <c r="T225" s="19">
        <f t="shared" si="14"/>
        <v>16251.75</v>
      </c>
      <c r="U225" s="19">
        <f t="shared" si="15"/>
        <v>0</v>
      </c>
      <c r="V225" s="20"/>
    </row>
    <row r="226" spans="1:22" ht="30">
      <c r="A226">
        <v>225</v>
      </c>
      <c r="B226" t="s">
        <v>27</v>
      </c>
      <c r="C226" t="s">
        <v>28</v>
      </c>
      <c r="D226" s="10">
        <v>1747</v>
      </c>
      <c r="E226" s="10" t="s">
        <v>29</v>
      </c>
      <c r="F226" s="10" t="s">
        <v>30</v>
      </c>
      <c r="G226" s="10">
        <v>5</v>
      </c>
      <c r="H226" s="10" t="s">
        <v>212</v>
      </c>
      <c r="I226" s="10" t="s">
        <v>208</v>
      </c>
      <c r="J226" s="11">
        <v>10718</v>
      </c>
      <c r="K226" s="12" t="s">
        <v>33</v>
      </c>
      <c r="L226" s="13"/>
      <c r="M226" s="13">
        <v>20</v>
      </c>
      <c r="N226" s="14"/>
      <c r="O226" s="15">
        <f t="shared" si="12"/>
        <v>1</v>
      </c>
      <c r="P226" s="15">
        <v>10718</v>
      </c>
      <c r="Q226" s="16"/>
      <c r="R226" s="17"/>
      <c r="S226" s="18">
        <f t="shared" si="13"/>
        <v>10718</v>
      </c>
      <c r="T226" s="19">
        <f t="shared" si="14"/>
        <v>10718</v>
      </c>
      <c r="U226" s="19">
        <f t="shared" si="15"/>
        <v>0</v>
      </c>
      <c r="V226" s="20"/>
    </row>
    <row r="227" spans="1:22" ht="30">
      <c r="A227">
        <v>226</v>
      </c>
      <c r="B227" t="s">
        <v>27</v>
      </c>
      <c r="C227" t="s">
        <v>28</v>
      </c>
      <c r="D227" s="10">
        <v>1747</v>
      </c>
      <c r="E227" s="10" t="s">
        <v>29</v>
      </c>
      <c r="F227" s="10" t="s">
        <v>30</v>
      </c>
      <c r="G227" s="10">
        <v>5</v>
      </c>
      <c r="H227" s="10" t="s">
        <v>213</v>
      </c>
      <c r="I227" s="10" t="s">
        <v>208</v>
      </c>
      <c r="J227" s="11">
        <v>187550</v>
      </c>
      <c r="K227" s="12" t="s">
        <v>33</v>
      </c>
      <c r="L227" s="13">
        <v>1.7</v>
      </c>
      <c r="M227" s="13"/>
      <c r="N227" s="14"/>
      <c r="O227" s="15">
        <f t="shared" si="12"/>
        <v>1.7</v>
      </c>
      <c r="P227" s="15">
        <v>318835</v>
      </c>
      <c r="Q227" s="16"/>
      <c r="R227" s="17"/>
      <c r="S227" s="18">
        <f t="shared" si="13"/>
        <v>318835</v>
      </c>
      <c r="T227" s="19">
        <f t="shared" si="14"/>
        <v>318835</v>
      </c>
      <c r="U227" s="19">
        <f t="shared" si="15"/>
        <v>0</v>
      </c>
      <c r="V227" s="20"/>
    </row>
    <row r="228" spans="1:22" ht="30">
      <c r="A228">
        <v>227</v>
      </c>
      <c r="B228" t="s">
        <v>27</v>
      </c>
      <c r="C228" t="s">
        <v>28</v>
      </c>
      <c r="D228" s="10">
        <v>1747</v>
      </c>
      <c r="E228" s="10" t="s">
        <v>29</v>
      </c>
      <c r="F228" s="10" t="s">
        <v>30</v>
      </c>
      <c r="G228" s="10">
        <v>5</v>
      </c>
      <c r="H228" s="10" t="s">
        <v>214</v>
      </c>
      <c r="I228" s="10" t="s">
        <v>208</v>
      </c>
      <c r="J228" s="11">
        <v>6558</v>
      </c>
      <c r="K228" s="12" t="s">
        <v>65</v>
      </c>
      <c r="L228" s="13">
        <v>5</v>
      </c>
      <c r="M228" s="13"/>
      <c r="N228" s="14"/>
      <c r="O228" s="15">
        <f t="shared" si="12"/>
        <v>5</v>
      </c>
      <c r="P228" s="15">
        <v>32790</v>
      </c>
      <c r="Q228" s="16"/>
      <c r="R228" s="17"/>
      <c r="S228" s="18">
        <f t="shared" si="13"/>
        <v>32790</v>
      </c>
      <c r="T228" s="19">
        <f t="shared" si="14"/>
        <v>32790</v>
      </c>
      <c r="U228" s="19">
        <f t="shared" si="15"/>
        <v>0</v>
      </c>
      <c r="V228" s="20"/>
    </row>
    <row r="229" spans="1:22" ht="30">
      <c r="A229">
        <v>228</v>
      </c>
      <c r="B229" t="s">
        <v>27</v>
      </c>
      <c r="C229" t="s">
        <v>28</v>
      </c>
      <c r="D229" s="10">
        <v>1747</v>
      </c>
      <c r="E229" s="10" t="s">
        <v>29</v>
      </c>
      <c r="F229" s="10" t="s">
        <v>30</v>
      </c>
      <c r="G229" s="10">
        <v>5</v>
      </c>
      <c r="H229" s="10" t="s">
        <v>215</v>
      </c>
      <c r="I229" s="10" t="s">
        <v>208</v>
      </c>
      <c r="J229" s="11">
        <v>210000</v>
      </c>
      <c r="K229" s="12" t="s">
        <v>33</v>
      </c>
      <c r="L229" s="13">
        <v>0.7</v>
      </c>
      <c r="M229" s="13"/>
      <c r="N229" s="14"/>
      <c r="O229" s="15">
        <f t="shared" si="12"/>
        <v>0.7</v>
      </c>
      <c r="P229" s="15">
        <v>147000</v>
      </c>
      <c r="Q229" s="16"/>
      <c r="R229" s="17"/>
      <c r="S229" s="18">
        <f t="shared" si="13"/>
        <v>147000</v>
      </c>
      <c r="T229" s="19">
        <f t="shared" si="14"/>
        <v>147000</v>
      </c>
      <c r="U229" s="19">
        <f t="shared" si="15"/>
        <v>0</v>
      </c>
      <c r="V229" s="20"/>
    </row>
    <row r="230" spans="1:22" ht="30">
      <c r="A230">
        <v>229</v>
      </c>
      <c r="B230" t="s">
        <v>27</v>
      </c>
      <c r="C230" t="s">
        <v>28</v>
      </c>
      <c r="D230" s="10">
        <v>1747</v>
      </c>
      <c r="E230" s="10" t="s">
        <v>29</v>
      </c>
      <c r="F230" s="10" t="s">
        <v>30</v>
      </c>
      <c r="G230" s="10">
        <v>5</v>
      </c>
      <c r="H230" s="10" t="s">
        <v>216</v>
      </c>
      <c r="I230" s="10" t="s">
        <v>208</v>
      </c>
      <c r="J230" s="11">
        <v>292</v>
      </c>
      <c r="K230" s="12" t="s">
        <v>33</v>
      </c>
      <c r="L230" s="13">
        <v>7</v>
      </c>
      <c r="M230" s="13"/>
      <c r="N230" s="14"/>
      <c r="O230" s="15">
        <f t="shared" si="12"/>
        <v>7</v>
      </c>
      <c r="P230" s="15">
        <v>2044</v>
      </c>
      <c r="Q230" s="16"/>
      <c r="R230" s="17"/>
      <c r="S230" s="18">
        <f t="shared" si="13"/>
        <v>2044</v>
      </c>
      <c r="T230" s="19">
        <f t="shared" si="14"/>
        <v>2044</v>
      </c>
      <c r="U230" s="19">
        <f t="shared" si="15"/>
        <v>0</v>
      </c>
      <c r="V230" s="20"/>
    </row>
    <row r="231" spans="1:22" ht="30">
      <c r="A231">
        <v>230</v>
      </c>
      <c r="B231" t="s">
        <v>27</v>
      </c>
      <c r="C231" t="s">
        <v>28</v>
      </c>
      <c r="D231" s="10">
        <v>1747</v>
      </c>
      <c r="E231" s="10" t="s">
        <v>29</v>
      </c>
      <c r="F231" s="10" t="s">
        <v>30</v>
      </c>
      <c r="G231" s="10">
        <v>5</v>
      </c>
      <c r="H231" s="10" t="s">
        <v>217</v>
      </c>
      <c r="I231" s="10" t="s">
        <v>208</v>
      </c>
      <c r="J231" s="11">
        <v>55</v>
      </c>
      <c r="K231" s="12" t="s">
        <v>33</v>
      </c>
      <c r="L231" s="13"/>
      <c r="M231" s="13">
        <v>7</v>
      </c>
      <c r="N231" s="14"/>
      <c r="O231" s="15">
        <f t="shared" si="12"/>
        <v>0.35000000000000003</v>
      </c>
      <c r="P231" s="15">
        <v>19</v>
      </c>
      <c r="Q231" s="16">
        <v>5</v>
      </c>
      <c r="R231" s="17"/>
      <c r="S231" s="18">
        <f t="shared" si="13"/>
        <v>19.25</v>
      </c>
      <c r="T231" s="19">
        <f t="shared" si="14"/>
        <v>19.250000000000004</v>
      </c>
      <c r="U231" s="19">
        <f t="shared" si="15"/>
        <v>0</v>
      </c>
      <c r="V231" s="20"/>
    </row>
    <row r="232" spans="1:22" ht="30">
      <c r="A232">
        <v>231</v>
      </c>
      <c r="B232" t="s">
        <v>27</v>
      </c>
      <c r="C232" t="s">
        <v>28</v>
      </c>
      <c r="D232" s="10">
        <v>1747</v>
      </c>
      <c r="E232" s="10" t="s">
        <v>29</v>
      </c>
      <c r="F232" s="10" t="s">
        <v>30</v>
      </c>
      <c r="G232" s="10">
        <v>5</v>
      </c>
      <c r="H232" s="10" t="s">
        <v>218</v>
      </c>
      <c r="I232" s="10" t="s">
        <v>208</v>
      </c>
      <c r="J232" s="11">
        <v>599418</v>
      </c>
      <c r="K232" s="12" t="s">
        <v>33</v>
      </c>
      <c r="L232" s="13">
        <v>4</v>
      </c>
      <c r="M232" s="13"/>
      <c r="N232" s="14"/>
      <c r="O232" s="15">
        <f t="shared" si="12"/>
        <v>4</v>
      </c>
      <c r="P232" s="15">
        <v>2397672</v>
      </c>
      <c r="Q232" s="16"/>
      <c r="R232" s="17"/>
      <c r="S232" s="18">
        <f t="shared" si="13"/>
        <v>2397672</v>
      </c>
      <c r="T232" s="19">
        <f t="shared" si="14"/>
        <v>2397672</v>
      </c>
      <c r="U232" s="19">
        <f t="shared" si="15"/>
        <v>0</v>
      </c>
      <c r="V232" s="20"/>
    </row>
    <row r="233" spans="1:22" ht="30">
      <c r="A233">
        <v>232</v>
      </c>
      <c r="B233" t="s">
        <v>27</v>
      </c>
      <c r="C233" t="s">
        <v>28</v>
      </c>
      <c r="D233" s="10">
        <v>1747</v>
      </c>
      <c r="E233" s="10" t="s">
        <v>29</v>
      </c>
      <c r="F233" s="10" t="s">
        <v>30</v>
      </c>
      <c r="G233" s="10">
        <v>5</v>
      </c>
      <c r="H233" s="10" t="s">
        <v>219</v>
      </c>
      <c r="I233" s="10" t="s">
        <v>208</v>
      </c>
      <c r="J233" s="11">
        <v>49</v>
      </c>
      <c r="K233" s="12" t="s">
        <v>65</v>
      </c>
      <c r="L233" s="13">
        <v>12</v>
      </c>
      <c r="M233" s="13"/>
      <c r="N233" s="14"/>
      <c r="O233" s="15">
        <f t="shared" si="12"/>
        <v>12</v>
      </c>
      <c r="P233" s="15">
        <v>588</v>
      </c>
      <c r="Q233" s="16"/>
      <c r="R233" s="17"/>
      <c r="S233" s="18">
        <f t="shared" si="13"/>
        <v>588</v>
      </c>
      <c r="T233" s="19">
        <f t="shared" si="14"/>
        <v>588</v>
      </c>
      <c r="U233" s="19">
        <f t="shared" si="15"/>
        <v>0</v>
      </c>
      <c r="V233" s="20"/>
    </row>
    <row r="234" spans="1:22" ht="30">
      <c r="A234">
        <v>233</v>
      </c>
      <c r="B234" t="s">
        <v>27</v>
      </c>
      <c r="C234" t="s">
        <v>28</v>
      </c>
      <c r="D234" s="10">
        <v>1747</v>
      </c>
      <c r="E234" s="10" t="s">
        <v>29</v>
      </c>
      <c r="F234" s="10" t="s">
        <v>30</v>
      </c>
      <c r="G234" s="10">
        <v>5</v>
      </c>
      <c r="H234" s="10" t="s">
        <v>220</v>
      </c>
      <c r="I234" s="10" t="s">
        <v>208</v>
      </c>
      <c r="J234" s="11">
        <v>2450</v>
      </c>
      <c r="K234" s="12" t="s">
        <v>33</v>
      </c>
      <c r="L234" s="13"/>
      <c r="M234" s="13">
        <v>20</v>
      </c>
      <c r="N234" s="14"/>
      <c r="O234" s="15">
        <f t="shared" si="12"/>
        <v>1</v>
      </c>
      <c r="P234" s="15">
        <v>2450</v>
      </c>
      <c r="Q234" s="16"/>
      <c r="R234" s="17"/>
      <c r="S234" s="18">
        <f t="shared" si="13"/>
        <v>2450</v>
      </c>
      <c r="T234" s="19">
        <f t="shared" si="14"/>
        <v>2450</v>
      </c>
      <c r="U234" s="19">
        <f t="shared" si="15"/>
        <v>0</v>
      </c>
      <c r="V234" s="20"/>
    </row>
    <row r="235" spans="1:22" ht="30">
      <c r="A235">
        <v>234</v>
      </c>
      <c r="B235" t="s">
        <v>27</v>
      </c>
      <c r="C235" t="s">
        <v>28</v>
      </c>
      <c r="D235" s="10">
        <v>1747</v>
      </c>
      <c r="E235" s="10" t="s">
        <v>29</v>
      </c>
      <c r="F235" s="10" t="s">
        <v>30</v>
      </c>
      <c r="G235" s="10">
        <v>5</v>
      </c>
      <c r="H235" s="10" t="s">
        <v>221</v>
      </c>
      <c r="I235" s="10" t="s">
        <v>208</v>
      </c>
      <c r="J235" s="11">
        <v>735</v>
      </c>
      <c r="K235" s="12" t="s">
        <v>33</v>
      </c>
      <c r="L235" s="13"/>
      <c r="M235" s="13">
        <v>40</v>
      </c>
      <c r="N235" s="14"/>
      <c r="O235" s="15">
        <f t="shared" si="12"/>
        <v>2</v>
      </c>
      <c r="P235" s="15">
        <v>1470</v>
      </c>
      <c r="Q235" s="16"/>
      <c r="R235" s="17"/>
      <c r="S235" s="18">
        <f t="shared" si="13"/>
        <v>1470</v>
      </c>
      <c r="T235" s="19">
        <f t="shared" si="14"/>
        <v>1470</v>
      </c>
      <c r="U235" s="19">
        <f t="shared" si="15"/>
        <v>0</v>
      </c>
      <c r="V235" s="20"/>
    </row>
    <row r="236" spans="1:22" ht="30">
      <c r="A236">
        <v>235</v>
      </c>
      <c r="B236" t="s">
        <v>27</v>
      </c>
      <c r="C236" t="s">
        <v>28</v>
      </c>
      <c r="D236" s="10">
        <v>1747</v>
      </c>
      <c r="E236" s="10" t="s">
        <v>29</v>
      </c>
      <c r="F236" s="10" t="s">
        <v>30</v>
      </c>
      <c r="G236" s="10">
        <v>5</v>
      </c>
      <c r="H236" s="10" t="s">
        <v>222</v>
      </c>
      <c r="I236" s="10" t="s">
        <v>208</v>
      </c>
      <c r="J236" s="11">
        <v>205</v>
      </c>
      <c r="K236" s="12" t="s">
        <v>33</v>
      </c>
      <c r="L236" s="13"/>
      <c r="M236" s="13">
        <v>38</v>
      </c>
      <c r="N236" s="14"/>
      <c r="O236" s="15">
        <f t="shared" si="12"/>
        <v>1.9000000000000001</v>
      </c>
      <c r="P236" s="15">
        <v>389</v>
      </c>
      <c r="Q236" s="16">
        <v>10</v>
      </c>
      <c r="R236" s="17"/>
      <c r="S236" s="18">
        <f t="shared" si="13"/>
        <v>389.5</v>
      </c>
      <c r="T236" s="19">
        <f t="shared" si="14"/>
        <v>389.5</v>
      </c>
      <c r="U236" s="19">
        <f t="shared" si="15"/>
        <v>0</v>
      </c>
      <c r="V236" s="20"/>
    </row>
    <row r="237" spans="1:22" ht="30">
      <c r="A237">
        <v>236</v>
      </c>
      <c r="B237" t="s">
        <v>27</v>
      </c>
      <c r="C237" t="s">
        <v>28</v>
      </c>
      <c r="D237" s="10">
        <v>1747</v>
      </c>
      <c r="E237" s="10" t="s">
        <v>29</v>
      </c>
      <c r="F237" s="10" t="s">
        <v>30</v>
      </c>
      <c r="G237" s="10">
        <v>5</v>
      </c>
      <c r="H237" s="10" t="s">
        <v>223</v>
      </c>
      <c r="I237" s="10" t="s">
        <v>208</v>
      </c>
      <c r="J237" s="11">
        <v>17214825</v>
      </c>
      <c r="K237" s="12" t="s">
        <v>33</v>
      </c>
      <c r="L237" s="13">
        <v>0.45</v>
      </c>
      <c r="M237" s="13"/>
      <c r="N237" s="14"/>
      <c r="O237" s="15">
        <f t="shared" si="12"/>
        <v>0.45</v>
      </c>
      <c r="P237" s="15">
        <v>2372231</v>
      </c>
      <c r="Q237" s="16">
        <v>5</v>
      </c>
      <c r="R237" s="17"/>
      <c r="S237" s="18">
        <f t="shared" si="13"/>
        <v>2372231.25</v>
      </c>
      <c r="T237" s="19">
        <f t="shared" si="14"/>
        <v>7746671.25</v>
      </c>
      <c r="U237" s="19">
        <f t="shared" si="15"/>
        <v>-5374440</v>
      </c>
      <c r="V237" s="20" t="s">
        <v>228</v>
      </c>
    </row>
    <row r="238" spans="1:22" ht="30">
      <c r="A238">
        <v>237</v>
      </c>
      <c r="B238" t="s">
        <v>27</v>
      </c>
      <c r="C238" t="s">
        <v>28</v>
      </c>
      <c r="D238" s="10">
        <v>1747</v>
      </c>
      <c r="E238" s="10" t="s">
        <v>29</v>
      </c>
      <c r="F238" s="10" t="s">
        <v>30</v>
      </c>
      <c r="G238" s="10">
        <v>6</v>
      </c>
      <c r="H238" s="10" t="s">
        <v>224</v>
      </c>
      <c r="I238" s="10" t="s">
        <v>208</v>
      </c>
      <c r="J238" s="11">
        <v>7232450</v>
      </c>
      <c r="K238" s="12" t="s">
        <v>33</v>
      </c>
      <c r="L238" s="13">
        <v>0.36</v>
      </c>
      <c r="M238" s="13"/>
      <c r="N238" s="14"/>
      <c r="O238" s="15">
        <f t="shared" si="12"/>
        <v>0.36</v>
      </c>
      <c r="P238" s="15">
        <v>2603632</v>
      </c>
      <c r="Q238" s="16"/>
      <c r="R238" s="17"/>
      <c r="S238" s="18">
        <f t="shared" si="13"/>
        <v>2603632</v>
      </c>
      <c r="T238" s="19">
        <f t="shared" si="14"/>
        <v>2603682</v>
      </c>
      <c r="U238" s="19">
        <f t="shared" si="15"/>
        <v>-50</v>
      </c>
      <c r="V238" s="20" t="s">
        <v>228</v>
      </c>
    </row>
    <row r="239" spans="1:22" ht="30">
      <c r="A239">
        <v>238</v>
      </c>
      <c r="B239" t="s">
        <v>27</v>
      </c>
      <c r="C239" t="s">
        <v>28</v>
      </c>
      <c r="D239" s="10">
        <v>1747</v>
      </c>
      <c r="E239" s="10" t="s">
        <v>29</v>
      </c>
      <c r="F239" s="10" t="s">
        <v>30</v>
      </c>
      <c r="G239" s="10">
        <v>6</v>
      </c>
      <c r="H239" s="10" t="s">
        <v>225</v>
      </c>
      <c r="I239" s="10" t="s">
        <v>208</v>
      </c>
      <c r="J239" s="11">
        <v>97</v>
      </c>
      <c r="K239" s="12" t="s">
        <v>33</v>
      </c>
      <c r="L239" s="13">
        <v>0.7</v>
      </c>
      <c r="M239" s="13"/>
      <c r="N239" s="14"/>
      <c r="O239" s="15">
        <f t="shared" si="12"/>
        <v>0.7</v>
      </c>
      <c r="P239" s="15">
        <v>67</v>
      </c>
      <c r="Q239" s="16">
        <v>18</v>
      </c>
      <c r="R239" s="17"/>
      <c r="S239" s="18">
        <f t="shared" si="13"/>
        <v>67.900000000000006</v>
      </c>
      <c r="T239" s="19">
        <f t="shared" si="14"/>
        <v>67.899999999999991</v>
      </c>
      <c r="U239" s="19">
        <f t="shared" si="15"/>
        <v>0</v>
      </c>
      <c r="V239" s="20"/>
    </row>
    <row r="240" spans="1:22" ht="30">
      <c r="A240">
        <v>239</v>
      </c>
      <c r="B240" t="s">
        <v>27</v>
      </c>
      <c r="C240" t="s">
        <v>28</v>
      </c>
      <c r="D240" s="10">
        <v>1747</v>
      </c>
      <c r="E240" s="10" t="s">
        <v>29</v>
      </c>
      <c r="F240" s="10" t="s">
        <v>30</v>
      </c>
      <c r="G240" s="10">
        <v>6</v>
      </c>
      <c r="H240" s="10" t="s">
        <v>226</v>
      </c>
      <c r="I240" s="10" t="s">
        <v>208</v>
      </c>
      <c r="J240" s="11">
        <v>575</v>
      </c>
      <c r="K240" s="12" t="s">
        <v>33</v>
      </c>
      <c r="L240" s="13"/>
      <c r="M240" s="13">
        <v>10</v>
      </c>
      <c r="N240" s="14"/>
      <c r="O240" s="15">
        <f t="shared" si="12"/>
        <v>0.5</v>
      </c>
      <c r="P240" s="15">
        <v>282</v>
      </c>
      <c r="Q240" s="16">
        <v>10</v>
      </c>
      <c r="R240" s="17"/>
      <c r="S240" s="18">
        <f t="shared" si="13"/>
        <v>282.5</v>
      </c>
      <c r="T240" s="19">
        <f t="shared" si="14"/>
        <v>287.5</v>
      </c>
      <c r="U240" s="19">
        <f t="shared" si="15"/>
        <v>-5</v>
      </c>
      <c r="V240" s="20" t="s">
        <v>67</v>
      </c>
    </row>
  </sheetData>
  <conditionalFormatting sqref="U2:U240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2017-05-30T14:07:09Z</dcterms:created>
  <dcterms:modified xsi:type="dcterms:W3CDTF">2017-05-30T15:13:07Z</dcterms:modified>
</cp:coreProperties>
</file>