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-440" windowWidth="28800" windowHeight="1798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7" i="1" l="1"/>
  <c r="I487" i="1"/>
  <c r="I471" i="1"/>
  <c r="I468" i="1"/>
  <c r="I300" i="1"/>
  <c r="R59" i="1"/>
  <c r="N58" i="1"/>
  <c r="S58" i="1"/>
  <c r="R58" i="1"/>
  <c r="T58" i="1"/>
  <c r="N59" i="1"/>
  <c r="S59" i="1"/>
  <c r="T59" i="1"/>
  <c r="I45" i="1"/>
  <c r="I22" i="1"/>
  <c r="I23" i="1"/>
  <c r="R203" i="1"/>
  <c r="N203" i="1"/>
  <c r="S203" i="1"/>
  <c r="T203" i="1"/>
  <c r="R204" i="1"/>
  <c r="N204" i="1"/>
  <c r="S204" i="1"/>
  <c r="T204" i="1"/>
  <c r="R205" i="1"/>
  <c r="N205" i="1"/>
  <c r="S205" i="1"/>
  <c r="T205" i="1"/>
  <c r="R206" i="1"/>
  <c r="N206" i="1"/>
  <c r="S206" i="1"/>
  <c r="T206" i="1"/>
  <c r="R207" i="1"/>
  <c r="N207" i="1"/>
  <c r="S207" i="1"/>
  <c r="T207" i="1"/>
  <c r="R208" i="1"/>
  <c r="N208" i="1"/>
  <c r="S208" i="1"/>
  <c r="T208" i="1"/>
  <c r="R209" i="1"/>
  <c r="N209" i="1"/>
  <c r="S209" i="1"/>
  <c r="T209" i="1"/>
  <c r="R210" i="1"/>
  <c r="N210" i="1"/>
  <c r="S210" i="1"/>
  <c r="T210" i="1"/>
  <c r="R211" i="1"/>
  <c r="N211" i="1"/>
  <c r="S211" i="1"/>
  <c r="T211" i="1"/>
  <c r="R212" i="1"/>
  <c r="N212" i="1"/>
  <c r="S212" i="1"/>
  <c r="T212" i="1"/>
  <c r="R213" i="1"/>
  <c r="N213" i="1"/>
  <c r="S213" i="1"/>
  <c r="T213" i="1"/>
  <c r="R214" i="1"/>
  <c r="N214" i="1"/>
  <c r="S214" i="1"/>
  <c r="T214" i="1"/>
  <c r="R215" i="1"/>
  <c r="N215" i="1"/>
  <c r="S215" i="1"/>
  <c r="T215" i="1"/>
  <c r="R216" i="1"/>
  <c r="N216" i="1"/>
  <c r="S216" i="1"/>
  <c r="T216" i="1"/>
  <c r="R217" i="1"/>
  <c r="N217" i="1"/>
  <c r="S217" i="1"/>
  <c r="T217" i="1"/>
  <c r="R218" i="1"/>
  <c r="N218" i="1"/>
  <c r="S218" i="1"/>
  <c r="T218" i="1"/>
  <c r="R219" i="1"/>
  <c r="N219" i="1"/>
  <c r="S219" i="1"/>
  <c r="T219" i="1"/>
  <c r="R220" i="1"/>
  <c r="N220" i="1"/>
  <c r="S220" i="1"/>
  <c r="T220" i="1"/>
  <c r="R221" i="1"/>
  <c r="N221" i="1"/>
  <c r="S221" i="1"/>
  <c r="T221" i="1"/>
  <c r="R222" i="1"/>
  <c r="N222" i="1"/>
  <c r="S222" i="1"/>
  <c r="T222" i="1"/>
  <c r="R223" i="1"/>
  <c r="N223" i="1"/>
  <c r="S223" i="1"/>
  <c r="T223" i="1"/>
  <c r="R224" i="1"/>
  <c r="N224" i="1"/>
  <c r="S224" i="1"/>
  <c r="T224" i="1"/>
  <c r="R225" i="1"/>
  <c r="N225" i="1"/>
  <c r="S225" i="1"/>
  <c r="T225" i="1"/>
  <c r="R226" i="1"/>
  <c r="N226" i="1"/>
  <c r="S226" i="1"/>
  <c r="T226" i="1"/>
  <c r="R227" i="1"/>
  <c r="N227" i="1"/>
  <c r="S227" i="1"/>
  <c r="T227" i="1"/>
  <c r="R228" i="1"/>
  <c r="N228" i="1"/>
  <c r="S228" i="1"/>
  <c r="T228" i="1"/>
  <c r="R229" i="1"/>
  <c r="N229" i="1"/>
  <c r="S229" i="1"/>
  <c r="T229" i="1"/>
  <c r="R230" i="1"/>
  <c r="N230" i="1"/>
  <c r="S230" i="1"/>
  <c r="T230" i="1"/>
  <c r="R231" i="1"/>
  <c r="N231" i="1"/>
  <c r="S231" i="1"/>
  <c r="T231" i="1"/>
  <c r="R232" i="1"/>
  <c r="N232" i="1"/>
  <c r="S232" i="1"/>
  <c r="T232" i="1"/>
  <c r="R233" i="1"/>
  <c r="N233" i="1"/>
  <c r="S233" i="1"/>
  <c r="T233" i="1"/>
  <c r="R234" i="1"/>
  <c r="N234" i="1"/>
  <c r="S234" i="1"/>
  <c r="T234" i="1"/>
  <c r="R235" i="1"/>
  <c r="N235" i="1"/>
  <c r="S235" i="1"/>
  <c r="T235" i="1"/>
  <c r="R236" i="1"/>
  <c r="N236" i="1"/>
  <c r="S236" i="1"/>
  <c r="T236" i="1"/>
  <c r="R237" i="1"/>
  <c r="N237" i="1"/>
  <c r="S237" i="1"/>
  <c r="T237" i="1"/>
  <c r="R238" i="1"/>
  <c r="N238" i="1"/>
  <c r="S238" i="1"/>
  <c r="T238" i="1"/>
  <c r="R239" i="1"/>
  <c r="N239" i="1"/>
  <c r="S239" i="1"/>
  <c r="T239" i="1"/>
  <c r="R240" i="1"/>
  <c r="N240" i="1"/>
  <c r="S240" i="1"/>
  <c r="T240" i="1"/>
  <c r="R241" i="1"/>
  <c r="N241" i="1"/>
  <c r="S241" i="1"/>
  <c r="T241" i="1"/>
  <c r="R242" i="1"/>
  <c r="N242" i="1"/>
  <c r="S242" i="1"/>
  <c r="T242" i="1"/>
  <c r="R243" i="1"/>
  <c r="N243" i="1"/>
  <c r="S243" i="1"/>
  <c r="T243" i="1"/>
  <c r="R244" i="1"/>
  <c r="N244" i="1"/>
  <c r="S244" i="1"/>
  <c r="T244" i="1"/>
  <c r="R245" i="1"/>
  <c r="N245" i="1"/>
  <c r="S245" i="1"/>
  <c r="T245" i="1"/>
  <c r="R246" i="1"/>
  <c r="N246" i="1"/>
  <c r="S246" i="1"/>
  <c r="T246" i="1"/>
  <c r="R247" i="1"/>
  <c r="N247" i="1"/>
  <c r="S247" i="1"/>
  <c r="T247" i="1"/>
  <c r="R248" i="1"/>
  <c r="N248" i="1"/>
  <c r="S248" i="1"/>
  <c r="T248" i="1"/>
  <c r="R249" i="1"/>
  <c r="N249" i="1"/>
  <c r="S249" i="1"/>
  <c r="T249" i="1"/>
  <c r="R250" i="1"/>
  <c r="N250" i="1"/>
  <c r="S250" i="1"/>
  <c r="T250" i="1"/>
  <c r="R251" i="1"/>
  <c r="N251" i="1"/>
  <c r="S251" i="1"/>
  <c r="T251" i="1"/>
  <c r="R252" i="1"/>
  <c r="N252" i="1"/>
  <c r="S252" i="1"/>
  <c r="T252" i="1"/>
  <c r="R253" i="1"/>
  <c r="N253" i="1"/>
  <c r="S253" i="1"/>
  <c r="T253" i="1"/>
  <c r="R254" i="1"/>
  <c r="N254" i="1"/>
  <c r="S254" i="1"/>
  <c r="T254" i="1"/>
  <c r="R255" i="1"/>
  <c r="N255" i="1"/>
  <c r="S255" i="1"/>
  <c r="T255" i="1"/>
  <c r="R256" i="1"/>
  <c r="N256" i="1"/>
  <c r="S256" i="1"/>
  <c r="T256" i="1"/>
  <c r="R257" i="1"/>
  <c r="N257" i="1"/>
  <c r="S257" i="1"/>
  <c r="T257" i="1"/>
  <c r="R258" i="1"/>
  <c r="N258" i="1"/>
  <c r="S258" i="1"/>
  <c r="T258" i="1"/>
  <c r="R259" i="1"/>
  <c r="N259" i="1"/>
  <c r="S259" i="1"/>
  <c r="T259" i="1"/>
  <c r="R260" i="1"/>
  <c r="N260" i="1"/>
  <c r="S260" i="1"/>
  <c r="T260" i="1"/>
  <c r="R261" i="1"/>
  <c r="N261" i="1"/>
  <c r="S261" i="1"/>
  <c r="T261" i="1"/>
  <c r="R262" i="1"/>
  <c r="N262" i="1"/>
  <c r="S262" i="1"/>
  <c r="T262" i="1"/>
  <c r="R263" i="1"/>
  <c r="N263" i="1"/>
  <c r="S263" i="1"/>
  <c r="T263" i="1"/>
  <c r="R264" i="1"/>
  <c r="N264" i="1"/>
  <c r="S264" i="1"/>
  <c r="T264" i="1"/>
  <c r="R265" i="1"/>
  <c r="N265" i="1"/>
  <c r="S265" i="1"/>
  <c r="T265" i="1"/>
  <c r="R266" i="1"/>
  <c r="N266" i="1"/>
  <c r="S266" i="1"/>
  <c r="T266" i="1"/>
  <c r="R267" i="1"/>
  <c r="N267" i="1"/>
  <c r="S267" i="1"/>
  <c r="T267" i="1"/>
  <c r="R268" i="1"/>
  <c r="N268" i="1"/>
  <c r="S268" i="1"/>
  <c r="T268" i="1"/>
  <c r="R269" i="1"/>
  <c r="N269" i="1"/>
  <c r="S269" i="1"/>
  <c r="T269" i="1"/>
  <c r="R270" i="1"/>
  <c r="N270" i="1"/>
  <c r="S270" i="1"/>
  <c r="T270" i="1"/>
  <c r="R271" i="1"/>
  <c r="N271" i="1"/>
  <c r="S271" i="1"/>
  <c r="T271" i="1"/>
  <c r="R272" i="1"/>
  <c r="N272" i="1"/>
  <c r="S272" i="1"/>
  <c r="T272" i="1"/>
  <c r="R273" i="1"/>
  <c r="N273" i="1"/>
  <c r="S273" i="1"/>
  <c r="T273" i="1"/>
  <c r="R274" i="1"/>
  <c r="N274" i="1"/>
  <c r="S274" i="1"/>
  <c r="T274" i="1"/>
  <c r="R275" i="1"/>
  <c r="N275" i="1"/>
  <c r="S275" i="1"/>
  <c r="T275" i="1"/>
  <c r="R276" i="1"/>
  <c r="N276" i="1"/>
  <c r="S276" i="1"/>
  <c r="T276" i="1"/>
  <c r="R277" i="1"/>
  <c r="N277" i="1"/>
  <c r="S277" i="1"/>
  <c r="T277" i="1"/>
  <c r="R278" i="1"/>
  <c r="N278" i="1"/>
  <c r="S278" i="1"/>
  <c r="T278" i="1"/>
  <c r="R279" i="1"/>
  <c r="N279" i="1"/>
  <c r="S279" i="1"/>
  <c r="T279" i="1"/>
  <c r="R280" i="1"/>
  <c r="N280" i="1"/>
  <c r="S280" i="1"/>
  <c r="T280" i="1"/>
  <c r="R281" i="1"/>
  <c r="N281" i="1"/>
  <c r="S281" i="1"/>
  <c r="T281" i="1"/>
  <c r="R282" i="1"/>
  <c r="N282" i="1"/>
  <c r="S282" i="1"/>
  <c r="T282" i="1"/>
  <c r="R283" i="1"/>
  <c r="N283" i="1"/>
  <c r="S283" i="1"/>
  <c r="T283" i="1"/>
  <c r="R284" i="1"/>
  <c r="N284" i="1"/>
  <c r="S284" i="1"/>
  <c r="T284" i="1"/>
  <c r="R285" i="1"/>
  <c r="N285" i="1"/>
  <c r="S285" i="1"/>
  <c r="T285" i="1"/>
  <c r="R286" i="1"/>
  <c r="N286" i="1"/>
  <c r="S286" i="1"/>
  <c r="T286" i="1"/>
  <c r="R287" i="1"/>
  <c r="N287" i="1"/>
  <c r="S287" i="1"/>
  <c r="T287" i="1"/>
  <c r="R288" i="1"/>
  <c r="N288" i="1"/>
  <c r="S288" i="1"/>
  <c r="T288" i="1"/>
  <c r="R289" i="1"/>
  <c r="N289" i="1"/>
  <c r="S289" i="1"/>
  <c r="T289" i="1"/>
  <c r="R290" i="1"/>
  <c r="N290" i="1"/>
  <c r="S290" i="1"/>
  <c r="T290" i="1"/>
  <c r="R291" i="1"/>
  <c r="N291" i="1"/>
  <c r="S291" i="1"/>
  <c r="T291" i="1"/>
  <c r="R292" i="1"/>
  <c r="N292" i="1"/>
  <c r="S292" i="1"/>
  <c r="T292" i="1"/>
  <c r="R293" i="1"/>
  <c r="N293" i="1"/>
  <c r="S293" i="1"/>
  <c r="T293" i="1"/>
  <c r="R294" i="1"/>
  <c r="N294" i="1"/>
  <c r="S294" i="1"/>
  <c r="T294" i="1"/>
  <c r="R295" i="1"/>
  <c r="N295" i="1"/>
  <c r="S295" i="1"/>
  <c r="T295" i="1"/>
  <c r="R296" i="1"/>
  <c r="N296" i="1"/>
  <c r="S296" i="1"/>
  <c r="T296" i="1"/>
  <c r="R297" i="1"/>
  <c r="N297" i="1"/>
  <c r="S297" i="1"/>
  <c r="T297" i="1"/>
  <c r="R298" i="1"/>
  <c r="N298" i="1"/>
  <c r="S298" i="1"/>
  <c r="T298" i="1"/>
  <c r="R299" i="1"/>
  <c r="N299" i="1"/>
  <c r="S299" i="1"/>
  <c r="T299" i="1"/>
  <c r="R300" i="1"/>
  <c r="N300" i="1"/>
  <c r="S300" i="1"/>
  <c r="T300" i="1"/>
  <c r="R301" i="1"/>
  <c r="N301" i="1"/>
  <c r="S301" i="1"/>
  <c r="T301" i="1"/>
  <c r="R302" i="1"/>
  <c r="N302" i="1"/>
  <c r="S302" i="1"/>
  <c r="T302" i="1"/>
  <c r="R303" i="1"/>
  <c r="N303" i="1"/>
  <c r="S303" i="1"/>
  <c r="T303" i="1"/>
  <c r="R304" i="1"/>
  <c r="N304" i="1"/>
  <c r="S304" i="1"/>
  <c r="T304" i="1"/>
  <c r="R305" i="1"/>
  <c r="N305" i="1"/>
  <c r="S305" i="1"/>
  <c r="T305" i="1"/>
  <c r="R306" i="1"/>
  <c r="N306" i="1"/>
  <c r="S306" i="1"/>
  <c r="T306" i="1"/>
  <c r="R307" i="1"/>
  <c r="N307" i="1"/>
  <c r="S307" i="1"/>
  <c r="T307" i="1"/>
  <c r="R308" i="1"/>
  <c r="N308" i="1"/>
  <c r="S308" i="1"/>
  <c r="T308" i="1"/>
  <c r="R309" i="1"/>
  <c r="N309" i="1"/>
  <c r="S309" i="1"/>
  <c r="T309" i="1"/>
  <c r="R310" i="1"/>
  <c r="N310" i="1"/>
  <c r="S310" i="1"/>
  <c r="T310" i="1"/>
  <c r="R311" i="1"/>
  <c r="N311" i="1"/>
  <c r="S311" i="1"/>
  <c r="T311" i="1"/>
  <c r="R312" i="1"/>
  <c r="N312" i="1"/>
  <c r="S312" i="1"/>
  <c r="T312" i="1"/>
  <c r="R313" i="1"/>
  <c r="N313" i="1"/>
  <c r="S313" i="1"/>
  <c r="T313" i="1"/>
  <c r="R314" i="1"/>
  <c r="N314" i="1"/>
  <c r="S314" i="1"/>
  <c r="T314" i="1"/>
  <c r="R315" i="1"/>
  <c r="N315" i="1"/>
  <c r="S315" i="1"/>
  <c r="T315" i="1"/>
  <c r="R316" i="1"/>
  <c r="N316" i="1"/>
  <c r="S316" i="1"/>
  <c r="T316" i="1"/>
  <c r="R317" i="1"/>
  <c r="N317" i="1"/>
  <c r="S317" i="1"/>
  <c r="T317" i="1"/>
  <c r="R318" i="1"/>
  <c r="N318" i="1"/>
  <c r="S318" i="1"/>
  <c r="T318" i="1"/>
  <c r="R319" i="1"/>
  <c r="N319" i="1"/>
  <c r="S319" i="1"/>
  <c r="T319" i="1"/>
  <c r="R320" i="1"/>
  <c r="N320" i="1"/>
  <c r="S320" i="1"/>
  <c r="T320" i="1"/>
  <c r="R321" i="1"/>
  <c r="N321" i="1"/>
  <c r="S321" i="1"/>
  <c r="T321" i="1"/>
  <c r="R322" i="1"/>
  <c r="N322" i="1"/>
  <c r="S322" i="1"/>
  <c r="T322" i="1"/>
  <c r="R323" i="1"/>
  <c r="N323" i="1"/>
  <c r="S323" i="1"/>
  <c r="T323" i="1"/>
  <c r="R324" i="1"/>
  <c r="N324" i="1"/>
  <c r="S324" i="1"/>
  <c r="T324" i="1"/>
  <c r="R325" i="1"/>
  <c r="N325" i="1"/>
  <c r="S325" i="1"/>
  <c r="T325" i="1"/>
  <c r="R326" i="1"/>
  <c r="N326" i="1"/>
  <c r="S326" i="1"/>
  <c r="T326" i="1"/>
  <c r="R327" i="1"/>
  <c r="N327" i="1"/>
  <c r="S327" i="1"/>
  <c r="T327" i="1"/>
  <c r="R328" i="1"/>
  <c r="N328" i="1"/>
  <c r="S328" i="1"/>
  <c r="T328" i="1"/>
  <c r="R329" i="1"/>
  <c r="N329" i="1"/>
  <c r="S329" i="1"/>
  <c r="T329" i="1"/>
  <c r="R330" i="1"/>
  <c r="N330" i="1"/>
  <c r="S330" i="1"/>
  <c r="T330" i="1"/>
  <c r="R331" i="1"/>
  <c r="N331" i="1"/>
  <c r="S331" i="1"/>
  <c r="T331" i="1"/>
  <c r="R332" i="1"/>
  <c r="N332" i="1"/>
  <c r="S332" i="1"/>
  <c r="T332" i="1"/>
  <c r="R333" i="1"/>
  <c r="N333" i="1"/>
  <c r="S333" i="1"/>
  <c r="T333" i="1"/>
  <c r="R334" i="1"/>
  <c r="N334" i="1"/>
  <c r="S334" i="1"/>
  <c r="T334" i="1"/>
  <c r="R335" i="1"/>
  <c r="N335" i="1"/>
  <c r="S335" i="1"/>
  <c r="T335" i="1"/>
  <c r="R336" i="1"/>
  <c r="N336" i="1"/>
  <c r="S336" i="1"/>
  <c r="T336" i="1"/>
  <c r="R337" i="1"/>
  <c r="N337" i="1"/>
  <c r="S337" i="1"/>
  <c r="T337" i="1"/>
  <c r="R338" i="1"/>
  <c r="N338" i="1"/>
  <c r="S338" i="1"/>
  <c r="T338" i="1"/>
  <c r="R339" i="1"/>
  <c r="N339" i="1"/>
  <c r="S339" i="1"/>
  <c r="T339" i="1"/>
  <c r="R340" i="1"/>
  <c r="N340" i="1"/>
  <c r="S340" i="1"/>
  <c r="T340" i="1"/>
  <c r="R341" i="1"/>
  <c r="N341" i="1"/>
  <c r="S341" i="1"/>
  <c r="T341" i="1"/>
  <c r="R342" i="1"/>
  <c r="N342" i="1"/>
  <c r="S342" i="1"/>
  <c r="T342" i="1"/>
  <c r="R343" i="1"/>
  <c r="N343" i="1"/>
  <c r="S343" i="1"/>
  <c r="T343" i="1"/>
  <c r="R344" i="1"/>
  <c r="N344" i="1"/>
  <c r="S344" i="1"/>
  <c r="T344" i="1"/>
  <c r="R345" i="1"/>
  <c r="N345" i="1"/>
  <c r="S345" i="1"/>
  <c r="T345" i="1"/>
  <c r="R346" i="1"/>
  <c r="N346" i="1"/>
  <c r="S346" i="1"/>
  <c r="T346" i="1"/>
  <c r="R347" i="1"/>
  <c r="N347" i="1"/>
  <c r="S347" i="1"/>
  <c r="T347" i="1"/>
  <c r="R348" i="1"/>
  <c r="N348" i="1"/>
  <c r="S348" i="1"/>
  <c r="T348" i="1"/>
  <c r="R349" i="1"/>
  <c r="N349" i="1"/>
  <c r="S349" i="1"/>
  <c r="T349" i="1"/>
  <c r="R350" i="1"/>
  <c r="N350" i="1"/>
  <c r="S350" i="1"/>
  <c r="T350" i="1"/>
  <c r="R351" i="1"/>
  <c r="N351" i="1"/>
  <c r="S351" i="1"/>
  <c r="T351" i="1"/>
  <c r="R352" i="1"/>
  <c r="N352" i="1"/>
  <c r="S352" i="1"/>
  <c r="T352" i="1"/>
  <c r="R353" i="1"/>
  <c r="N353" i="1"/>
  <c r="S353" i="1"/>
  <c r="T353" i="1"/>
  <c r="R354" i="1"/>
  <c r="N354" i="1"/>
  <c r="S354" i="1"/>
  <c r="T354" i="1"/>
  <c r="R355" i="1"/>
  <c r="N355" i="1"/>
  <c r="S355" i="1"/>
  <c r="T355" i="1"/>
  <c r="R356" i="1"/>
  <c r="N356" i="1"/>
  <c r="S356" i="1"/>
  <c r="T356" i="1"/>
  <c r="R357" i="1"/>
  <c r="N357" i="1"/>
  <c r="S357" i="1"/>
  <c r="T357" i="1"/>
  <c r="R358" i="1"/>
  <c r="N358" i="1"/>
  <c r="S358" i="1"/>
  <c r="T358" i="1"/>
  <c r="R359" i="1"/>
  <c r="N359" i="1"/>
  <c r="S359" i="1"/>
  <c r="T359" i="1"/>
  <c r="R360" i="1"/>
  <c r="N360" i="1"/>
  <c r="S360" i="1"/>
  <c r="T360" i="1"/>
  <c r="R361" i="1"/>
  <c r="N361" i="1"/>
  <c r="S361" i="1"/>
  <c r="T361" i="1"/>
  <c r="R362" i="1"/>
  <c r="N362" i="1"/>
  <c r="S362" i="1"/>
  <c r="T362" i="1"/>
  <c r="R363" i="1"/>
  <c r="N363" i="1"/>
  <c r="S363" i="1"/>
  <c r="T363" i="1"/>
  <c r="R364" i="1"/>
  <c r="N364" i="1"/>
  <c r="S364" i="1"/>
  <c r="T364" i="1"/>
  <c r="R365" i="1"/>
  <c r="N365" i="1"/>
  <c r="S365" i="1"/>
  <c r="T365" i="1"/>
  <c r="R366" i="1"/>
  <c r="N366" i="1"/>
  <c r="S366" i="1"/>
  <c r="T366" i="1"/>
  <c r="R367" i="1"/>
  <c r="N367" i="1"/>
  <c r="S367" i="1"/>
  <c r="T367" i="1"/>
  <c r="R368" i="1"/>
  <c r="N368" i="1"/>
  <c r="S368" i="1"/>
  <c r="T368" i="1"/>
  <c r="R369" i="1"/>
  <c r="N369" i="1"/>
  <c r="S369" i="1"/>
  <c r="T369" i="1"/>
  <c r="R370" i="1"/>
  <c r="N370" i="1"/>
  <c r="S370" i="1"/>
  <c r="T370" i="1"/>
  <c r="R371" i="1"/>
  <c r="N371" i="1"/>
  <c r="S371" i="1"/>
  <c r="T371" i="1"/>
  <c r="R372" i="1"/>
  <c r="N372" i="1"/>
  <c r="S372" i="1"/>
  <c r="T372" i="1"/>
  <c r="R373" i="1"/>
  <c r="N373" i="1"/>
  <c r="S373" i="1"/>
  <c r="T373" i="1"/>
  <c r="R374" i="1"/>
  <c r="N374" i="1"/>
  <c r="S374" i="1"/>
  <c r="T374" i="1"/>
  <c r="R375" i="1"/>
  <c r="N375" i="1"/>
  <c r="S375" i="1"/>
  <c r="T375" i="1"/>
  <c r="R376" i="1"/>
  <c r="N376" i="1"/>
  <c r="S376" i="1"/>
  <c r="T376" i="1"/>
  <c r="R377" i="1"/>
  <c r="N377" i="1"/>
  <c r="S377" i="1"/>
  <c r="T377" i="1"/>
  <c r="R378" i="1"/>
  <c r="N378" i="1"/>
  <c r="S378" i="1"/>
  <c r="T378" i="1"/>
  <c r="R379" i="1"/>
  <c r="N379" i="1"/>
  <c r="S379" i="1"/>
  <c r="T379" i="1"/>
  <c r="R380" i="1"/>
  <c r="N380" i="1"/>
  <c r="S380" i="1"/>
  <c r="T380" i="1"/>
  <c r="R381" i="1"/>
  <c r="N381" i="1"/>
  <c r="S381" i="1"/>
  <c r="T381" i="1"/>
  <c r="R382" i="1"/>
  <c r="N382" i="1"/>
  <c r="S382" i="1"/>
  <c r="T382" i="1"/>
  <c r="R383" i="1"/>
  <c r="N383" i="1"/>
  <c r="S383" i="1"/>
  <c r="T383" i="1"/>
  <c r="R384" i="1"/>
  <c r="N384" i="1"/>
  <c r="S384" i="1"/>
  <c r="T384" i="1"/>
  <c r="R385" i="1"/>
  <c r="N385" i="1"/>
  <c r="S385" i="1"/>
  <c r="T385" i="1"/>
  <c r="R386" i="1"/>
  <c r="N386" i="1"/>
  <c r="S386" i="1"/>
  <c r="T386" i="1"/>
  <c r="R387" i="1"/>
  <c r="N387" i="1"/>
  <c r="S387" i="1"/>
  <c r="T387" i="1"/>
  <c r="R388" i="1"/>
  <c r="N388" i="1"/>
  <c r="S388" i="1"/>
  <c r="T388" i="1"/>
  <c r="R389" i="1"/>
  <c r="N389" i="1"/>
  <c r="S389" i="1"/>
  <c r="T389" i="1"/>
  <c r="R390" i="1"/>
  <c r="N390" i="1"/>
  <c r="S390" i="1"/>
  <c r="T390" i="1"/>
  <c r="R391" i="1"/>
  <c r="N391" i="1"/>
  <c r="S391" i="1"/>
  <c r="T391" i="1"/>
  <c r="R392" i="1"/>
  <c r="N392" i="1"/>
  <c r="S392" i="1"/>
  <c r="T392" i="1"/>
  <c r="R393" i="1"/>
  <c r="N393" i="1"/>
  <c r="S393" i="1"/>
  <c r="T393" i="1"/>
  <c r="R394" i="1"/>
  <c r="N394" i="1"/>
  <c r="S394" i="1"/>
  <c r="T394" i="1"/>
  <c r="R395" i="1"/>
  <c r="N395" i="1"/>
  <c r="S395" i="1"/>
  <c r="T395" i="1"/>
  <c r="R396" i="1"/>
  <c r="N396" i="1"/>
  <c r="S396" i="1"/>
  <c r="T396" i="1"/>
  <c r="R397" i="1"/>
  <c r="N397" i="1"/>
  <c r="S397" i="1"/>
  <c r="T397" i="1"/>
  <c r="R398" i="1"/>
  <c r="N398" i="1"/>
  <c r="S398" i="1"/>
  <c r="T398" i="1"/>
  <c r="R399" i="1"/>
  <c r="N399" i="1"/>
  <c r="S399" i="1"/>
  <c r="T399" i="1"/>
  <c r="R400" i="1"/>
  <c r="N400" i="1"/>
  <c r="S400" i="1"/>
  <c r="T400" i="1"/>
  <c r="R401" i="1"/>
  <c r="N401" i="1"/>
  <c r="S401" i="1"/>
  <c r="T401" i="1"/>
  <c r="R402" i="1"/>
  <c r="N402" i="1"/>
  <c r="S402" i="1"/>
  <c r="T402" i="1"/>
  <c r="R403" i="1"/>
  <c r="N403" i="1"/>
  <c r="S403" i="1"/>
  <c r="T403" i="1"/>
  <c r="R404" i="1"/>
  <c r="N404" i="1"/>
  <c r="S404" i="1"/>
  <c r="T404" i="1"/>
  <c r="R405" i="1"/>
  <c r="N405" i="1"/>
  <c r="S405" i="1"/>
  <c r="T405" i="1"/>
  <c r="R406" i="1"/>
  <c r="N406" i="1"/>
  <c r="S406" i="1"/>
  <c r="T406" i="1"/>
  <c r="R407" i="1"/>
  <c r="N407" i="1"/>
  <c r="S407" i="1"/>
  <c r="T407" i="1"/>
  <c r="R408" i="1"/>
  <c r="N408" i="1"/>
  <c r="S408" i="1"/>
  <c r="T408" i="1"/>
  <c r="R409" i="1"/>
  <c r="N409" i="1"/>
  <c r="S409" i="1"/>
  <c r="T409" i="1"/>
  <c r="R410" i="1"/>
  <c r="N410" i="1"/>
  <c r="S410" i="1"/>
  <c r="T410" i="1"/>
  <c r="R411" i="1"/>
  <c r="N411" i="1"/>
  <c r="S411" i="1"/>
  <c r="T411" i="1"/>
  <c r="R412" i="1"/>
  <c r="N412" i="1"/>
  <c r="S412" i="1"/>
  <c r="T412" i="1"/>
  <c r="R413" i="1"/>
  <c r="N413" i="1"/>
  <c r="S413" i="1"/>
  <c r="T413" i="1"/>
  <c r="R414" i="1"/>
  <c r="N414" i="1"/>
  <c r="S414" i="1"/>
  <c r="T414" i="1"/>
  <c r="R415" i="1"/>
  <c r="N415" i="1"/>
  <c r="S415" i="1"/>
  <c r="T415" i="1"/>
  <c r="R416" i="1"/>
  <c r="N416" i="1"/>
  <c r="S416" i="1"/>
  <c r="T416" i="1"/>
  <c r="R417" i="1"/>
  <c r="N417" i="1"/>
  <c r="S417" i="1"/>
  <c r="T417" i="1"/>
  <c r="R418" i="1"/>
  <c r="N418" i="1"/>
  <c r="S418" i="1"/>
  <c r="T418" i="1"/>
  <c r="R419" i="1"/>
  <c r="N419" i="1"/>
  <c r="S419" i="1"/>
  <c r="T419" i="1"/>
  <c r="R420" i="1"/>
  <c r="N420" i="1"/>
  <c r="S420" i="1"/>
  <c r="T420" i="1"/>
  <c r="R421" i="1"/>
  <c r="N421" i="1"/>
  <c r="S421" i="1"/>
  <c r="T421" i="1"/>
  <c r="R422" i="1"/>
  <c r="N422" i="1"/>
  <c r="S422" i="1"/>
  <c r="T422" i="1"/>
  <c r="R423" i="1"/>
  <c r="N423" i="1"/>
  <c r="S423" i="1"/>
  <c r="T423" i="1"/>
  <c r="R424" i="1"/>
  <c r="N424" i="1"/>
  <c r="S424" i="1"/>
  <c r="T424" i="1"/>
  <c r="R425" i="1"/>
  <c r="N425" i="1"/>
  <c r="S425" i="1"/>
  <c r="T425" i="1"/>
  <c r="R426" i="1"/>
  <c r="N426" i="1"/>
  <c r="S426" i="1"/>
  <c r="T426" i="1"/>
  <c r="R427" i="1"/>
  <c r="N427" i="1"/>
  <c r="S427" i="1"/>
  <c r="T427" i="1"/>
  <c r="R428" i="1"/>
  <c r="N428" i="1"/>
  <c r="S428" i="1"/>
  <c r="T428" i="1"/>
  <c r="R429" i="1"/>
  <c r="N429" i="1"/>
  <c r="S429" i="1"/>
  <c r="T429" i="1"/>
  <c r="R430" i="1"/>
  <c r="N430" i="1"/>
  <c r="S430" i="1"/>
  <c r="T430" i="1"/>
  <c r="R431" i="1"/>
  <c r="N431" i="1"/>
  <c r="S431" i="1"/>
  <c r="T431" i="1"/>
  <c r="R432" i="1"/>
  <c r="N432" i="1"/>
  <c r="S432" i="1"/>
  <c r="T432" i="1"/>
  <c r="R433" i="1"/>
  <c r="N433" i="1"/>
  <c r="S433" i="1"/>
  <c r="T433" i="1"/>
  <c r="R434" i="1"/>
  <c r="N434" i="1"/>
  <c r="S434" i="1"/>
  <c r="T434" i="1"/>
  <c r="R435" i="1"/>
  <c r="N435" i="1"/>
  <c r="S435" i="1"/>
  <c r="T435" i="1"/>
  <c r="R436" i="1"/>
  <c r="N436" i="1"/>
  <c r="S436" i="1"/>
  <c r="T436" i="1"/>
  <c r="R437" i="1"/>
  <c r="N437" i="1"/>
  <c r="S437" i="1"/>
  <c r="T437" i="1"/>
  <c r="R438" i="1"/>
  <c r="N438" i="1"/>
  <c r="S438" i="1"/>
  <c r="T438" i="1"/>
  <c r="R439" i="1"/>
  <c r="N439" i="1"/>
  <c r="S439" i="1"/>
  <c r="T439" i="1"/>
  <c r="R440" i="1"/>
  <c r="N440" i="1"/>
  <c r="S440" i="1"/>
  <c r="T440" i="1"/>
  <c r="R441" i="1"/>
  <c r="N441" i="1"/>
  <c r="S441" i="1"/>
  <c r="T441" i="1"/>
  <c r="R442" i="1"/>
  <c r="N442" i="1"/>
  <c r="S442" i="1"/>
  <c r="T442" i="1"/>
  <c r="R443" i="1"/>
  <c r="N443" i="1"/>
  <c r="S443" i="1"/>
  <c r="T443" i="1"/>
  <c r="R444" i="1"/>
  <c r="N444" i="1"/>
  <c r="S444" i="1"/>
  <c r="T444" i="1"/>
  <c r="R445" i="1"/>
  <c r="N445" i="1"/>
  <c r="S445" i="1"/>
  <c r="T445" i="1"/>
  <c r="R446" i="1"/>
  <c r="N446" i="1"/>
  <c r="S446" i="1"/>
  <c r="T446" i="1"/>
  <c r="R447" i="1"/>
  <c r="N447" i="1"/>
  <c r="S447" i="1"/>
  <c r="T447" i="1"/>
  <c r="R448" i="1"/>
  <c r="N448" i="1"/>
  <c r="S448" i="1"/>
  <c r="T448" i="1"/>
  <c r="R449" i="1"/>
  <c r="N449" i="1"/>
  <c r="S449" i="1"/>
  <c r="T449" i="1"/>
  <c r="R450" i="1"/>
  <c r="N450" i="1"/>
  <c r="S450" i="1"/>
  <c r="T450" i="1"/>
  <c r="R451" i="1"/>
  <c r="N451" i="1"/>
  <c r="S451" i="1"/>
  <c r="T451" i="1"/>
  <c r="R452" i="1"/>
  <c r="N452" i="1"/>
  <c r="S452" i="1"/>
  <c r="T452" i="1"/>
  <c r="R453" i="1"/>
  <c r="N453" i="1"/>
  <c r="S453" i="1"/>
  <c r="T453" i="1"/>
  <c r="R454" i="1"/>
  <c r="N454" i="1"/>
  <c r="S454" i="1"/>
  <c r="T454" i="1"/>
  <c r="R455" i="1"/>
  <c r="N455" i="1"/>
  <c r="S455" i="1"/>
  <c r="T455" i="1"/>
  <c r="R456" i="1"/>
  <c r="N456" i="1"/>
  <c r="S456" i="1"/>
  <c r="T456" i="1"/>
  <c r="R457" i="1"/>
  <c r="N457" i="1"/>
  <c r="S457" i="1"/>
  <c r="T457" i="1"/>
  <c r="R458" i="1"/>
  <c r="N458" i="1"/>
  <c r="S458" i="1"/>
  <c r="T458" i="1"/>
  <c r="R459" i="1"/>
  <c r="N459" i="1"/>
  <c r="S459" i="1"/>
  <c r="T459" i="1"/>
  <c r="R460" i="1"/>
  <c r="N460" i="1"/>
  <c r="S460" i="1"/>
  <c r="T460" i="1"/>
  <c r="R461" i="1"/>
  <c r="N461" i="1"/>
  <c r="S461" i="1"/>
  <c r="T461" i="1"/>
  <c r="R462" i="1"/>
  <c r="N462" i="1"/>
  <c r="S462" i="1"/>
  <c r="T462" i="1"/>
  <c r="R463" i="1"/>
  <c r="N463" i="1"/>
  <c r="S463" i="1"/>
  <c r="T463" i="1"/>
  <c r="R464" i="1"/>
  <c r="N464" i="1"/>
  <c r="S464" i="1"/>
  <c r="T464" i="1"/>
  <c r="R465" i="1"/>
  <c r="N465" i="1"/>
  <c r="S465" i="1"/>
  <c r="T465" i="1"/>
  <c r="R466" i="1"/>
  <c r="N466" i="1"/>
  <c r="S466" i="1"/>
  <c r="T466" i="1"/>
  <c r="R467" i="1"/>
  <c r="N467" i="1"/>
  <c r="S467" i="1"/>
  <c r="T467" i="1"/>
  <c r="R468" i="1"/>
  <c r="N468" i="1"/>
  <c r="S468" i="1"/>
  <c r="T468" i="1"/>
  <c r="R469" i="1"/>
  <c r="N469" i="1"/>
  <c r="S469" i="1"/>
  <c r="T469" i="1"/>
  <c r="R470" i="1"/>
  <c r="N470" i="1"/>
  <c r="S470" i="1"/>
  <c r="T470" i="1"/>
  <c r="R471" i="1"/>
  <c r="N471" i="1"/>
  <c r="S471" i="1"/>
  <c r="T471" i="1"/>
  <c r="R472" i="1"/>
  <c r="N472" i="1"/>
  <c r="S472" i="1"/>
  <c r="T472" i="1"/>
  <c r="R473" i="1"/>
  <c r="N473" i="1"/>
  <c r="S473" i="1"/>
  <c r="T473" i="1"/>
  <c r="R474" i="1"/>
  <c r="N474" i="1"/>
  <c r="S474" i="1"/>
  <c r="T474" i="1"/>
  <c r="R475" i="1"/>
  <c r="N475" i="1"/>
  <c r="S475" i="1"/>
  <c r="T475" i="1"/>
  <c r="R476" i="1"/>
  <c r="N476" i="1"/>
  <c r="S476" i="1"/>
  <c r="T476" i="1"/>
  <c r="R477" i="1"/>
  <c r="N477" i="1"/>
  <c r="S477" i="1"/>
  <c r="T477" i="1"/>
  <c r="R478" i="1"/>
  <c r="N478" i="1"/>
  <c r="S478" i="1"/>
  <c r="T478" i="1"/>
  <c r="R479" i="1"/>
  <c r="N479" i="1"/>
  <c r="S479" i="1"/>
  <c r="T479" i="1"/>
  <c r="R480" i="1"/>
  <c r="N480" i="1"/>
  <c r="S480" i="1"/>
  <c r="T480" i="1"/>
  <c r="R481" i="1"/>
  <c r="N481" i="1"/>
  <c r="S481" i="1"/>
  <c r="T481" i="1"/>
  <c r="R482" i="1"/>
  <c r="N482" i="1"/>
  <c r="S482" i="1"/>
  <c r="T482" i="1"/>
  <c r="R483" i="1"/>
  <c r="N483" i="1"/>
  <c r="S483" i="1"/>
  <c r="T483" i="1"/>
  <c r="R484" i="1"/>
  <c r="N484" i="1"/>
  <c r="S484" i="1"/>
  <c r="T484" i="1"/>
  <c r="R485" i="1"/>
  <c r="N485" i="1"/>
  <c r="S485" i="1"/>
  <c r="T485" i="1"/>
  <c r="R486" i="1"/>
  <c r="N486" i="1"/>
  <c r="S486" i="1"/>
  <c r="T486" i="1"/>
  <c r="R487" i="1"/>
  <c r="N487" i="1"/>
  <c r="S487" i="1"/>
  <c r="T487" i="1"/>
  <c r="R488" i="1"/>
  <c r="N488" i="1"/>
  <c r="S488" i="1"/>
  <c r="T488" i="1"/>
  <c r="R489" i="1"/>
  <c r="N489" i="1"/>
  <c r="S489" i="1"/>
  <c r="T489" i="1"/>
  <c r="R490" i="1"/>
  <c r="N490" i="1"/>
  <c r="S490" i="1"/>
  <c r="T490" i="1"/>
  <c r="R491" i="1"/>
  <c r="N491" i="1"/>
  <c r="S491" i="1"/>
  <c r="T491" i="1"/>
  <c r="R492" i="1"/>
  <c r="N492" i="1"/>
  <c r="S492" i="1"/>
  <c r="T492" i="1"/>
  <c r="R493" i="1"/>
  <c r="N493" i="1"/>
  <c r="S493" i="1"/>
  <c r="T493" i="1"/>
  <c r="R494" i="1"/>
  <c r="N494" i="1"/>
  <c r="S494" i="1"/>
  <c r="T494" i="1"/>
  <c r="R495" i="1"/>
  <c r="N495" i="1"/>
  <c r="S495" i="1"/>
  <c r="T495" i="1"/>
  <c r="R496" i="1"/>
  <c r="N496" i="1"/>
  <c r="S496" i="1"/>
  <c r="T496" i="1"/>
  <c r="R497" i="1"/>
  <c r="N497" i="1"/>
  <c r="S497" i="1"/>
  <c r="T497" i="1"/>
  <c r="R498" i="1"/>
  <c r="N498" i="1"/>
  <c r="S498" i="1"/>
  <c r="T498" i="1"/>
  <c r="R499" i="1"/>
  <c r="N499" i="1"/>
  <c r="S499" i="1"/>
  <c r="T499" i="1"/>
  <c r="R500" i="1"/>
  <c r="N500" i="1"/>
  <c r="S500" i="1"/>
  <c r="T500" i="1"/>
  <c r="R501" i="1"/>
  <c r="N501" i="1"/>
  <c r="S501" i="1"/>
  <c r="T501" i="1"/>
  <c r="R502" i="1"/>
  <c r="N502" i="1"/>
  <c r="S502" i="1"/>
  <c r="T502" i="1"/>
  <c r="R503" i="1"/>
  <c r="N503" i="1"/>
  <c r="S503" i="1"/>
  <c r="T503" i="1"/>
  <c r="R504" i="1"/>
  <c r="N504" i="1"/>
  <c r="S504" i="1"/>
  <c r="T504" i="1"/>
  <c r="R505" i="1"/>
  <c r="N505" i="1"/>
  <c r="S505" i="1"/>
  <c r="T505" i="1"/>
  <c r="R506" i="1"/>
  <c r="N506" i="1"/>
  <c r="S506" i="1"/>
  <c r="T506" i="1"/>
  <c r="R507" i="1"/>
  <c r="N507" i="1"/>
  <c r="S507" i="1"/>
  <c r="T507" i="1"/>
  <c r="R508" i="1"/>
  <c r="N508" i="1"/>
  <c r="S508" i="1"/>
  <c r="T508" i="1"/>
  <c r="R509" i="1"/>
  <c r="N509" i="1"/>
  <c r="S509" i="1"/>
  <c r="T509" i="1"/>
  <c r="R510" i="1"/>
  <c r="N510" i="1"/>
  <c r="S510" i="1"/>
  <c r="T510" i="1"/>
  <c r="R511" i="1"/>
  <c r="N511" i="1"/>
  <c r="S511" i="1"/>
  <c r="T511" i="1"/>
  <c r="R512" i="1"/>
  <c r="N512" i="1"/>
  <c r="S512" i="1"/>
  <c r="T512" i="1"/>
  <c r="R513" i="1"/>
  <c r="N513" i="1"/>
  <c r="S513" i="1"/>
  <c r="T513" i="1"/>
  <c r="R514" i="1"/>
  <c r="N514" i="1"/>
  <c r="S514" i="1"/>
  <c r="T514" i="1"/>
  <c r="R515" i="1"/>
  <c r="N515" i="1"/>
  <c r="S515" i="1"/>
  <c r="T515" i="1"/>
  <c r="R516" i="1"/>
  <c r="N516" i="1"/>
  <c r="S516" i="1"/>
  <c r="T516" i="1"/>
  <c r="R517" i="1"/>
  <c r="N517" i="1"/>
  <c r="S517" i="1"/>
  <c r="T517" i="1"/>
  <c r="R518" i="1"/>
  <c r="N518" i="1"/>
  <c r="S518" i="1"/>
  <c r="T518" i="1"/>
  <c r="R519" i="1"/>
  <c r="N519" i="1"/>
  <c r="S519" i="1"/>
  <c r="T519" i="1"/>
  <c r="R520" i="1"/>
  <c r="N520" i="1"/>
  <c r="S520" i="1"/>
  <c r="T520" i="1"/>
  <c r="R521" i="1"/>
  <c r="N521" i="1"/>
  <c r="S521" i="1"/>
  <c r="T521" i="1"/>
  <c r="R522" i="1"/>
  <c r="N522" i="1"/>
  <c r="S522" i="1"/>
  <c r="T522" i="1"/>
  <c r="R523" i="1"/>
  <c r="N523" i="1"/>
  <c r="S523" i="1"/>
  <c r="T523" i="1"/>
  <c r="R524" i="1"/>
  <c r="N524" i="1"/>
  <c r="S524" i="1"/>
  <c r="T524" i="1"/>
  <c r="R525" i="1"/>
  <c r="N525" i="1"/>
  <c r="S525" i="1"/>
  <c r="T525" i="1"/>
  <c r="R526" i="1"/>
  <c r="N526" i="1"/>
  <c r="S526" i="1"/>
  <c r="T526" i="1"/>
  <c r="R527" i="1"/>
  <c r="N527" i="1"/>
  <c r="S527" i="1"/>
  <c r="T527" i="1"/>
  <c r="R528" i="1"/>
  <c r="N528" i="1"/>
  <c r="S528" i="1"/>
  <c r="T528" i="1"/>
  <c r="R529" i="1"/>
  <c r="N529" i="1"/>
  <c r="S529" i="1"/>
  <c r="T529" i="1"/>
  <c r="R530" i="1"/>
  <c r="N530" i="1"/>
  <c r="S530" i="1"/>
  <c r="T530" i="1"/>
  <c r="R531" i="1"/>
  <c r="N531" i="1"/>
  <c r="S531" i="1"/>
  <c r="T531" i="1"/>
  <c r="R532" i="1"/>
  <c r="N532" i="1"/>
  <c r="S532" i="1"/>
  <c r="T532" i="1"/>
  <c r="R533" i="1"/>
  <c r="N533" i="1"/>
  <c r="S533" i="1"/>
  <c r="T533" i="1"/>
  <c r="R534" i="1"/>
  <c r="N534" i="1"/>
  <c r="S534" i="1"/>
  <c r="T534" i="1"/>
  <c r="R535" i="1"/>
  <c r="N535" i="1"/>
  <c r="S535" i="1"/>
  <c r="T535" i="1"/>
  <c r="R536" i="1"/>
  <c r="N536" i="1"/>
  <c r="S536" i="1"/>
  <c r="T536" i="1"/>
  <c r="R537" i="1"/>
  <c r="N537" i="1"/>
  <c r="S537" i="1"/>
  <c r="T537" i="1"/>
  <c r="R538" i="1"/>
  <c r="N538" i="1"/>
  <c r="S538" i="1"/>
  <c r="T538" i="1"/>
  <c r="R539" i="1"/>
  <c r="N539" i="1"/>
  <c r="S539" i="1"/>
  <c r="T539" i="1"/>
  <c r="R540" i="1"/>
  <c r="N540" i="1"/>
  <c r="S540" i="1"/>
  <c r="T540" i="1"/>
  <c r="R541" i="1"/>
  <c r="N541" i="1"/>
  <c r="S541" i="1"/>
  <c r="T541" i="1"/>
  <c r="R542" i="1"/>
  <c r="N542" i="1"/>
  <c r="S542" i="1"/>
  <c r="T542" i="1"/>
  <c r="R543" i="1"/>
  <c r="N543" i="1"/>
  <c r="S543" i="1"/>
  <c r="T543" i="1"/>
  <c r="R544" i="1"/>
  <c r="N544" i="1"/>
  <c r="S544" i="1"/>
  <c r="T544" i="1"/>
  <c r="R545" i="1"/>
  <c r="N545" i="1"/>
  <c r="S545" i="1"/>
  <c r="T545" i="1"/>
  <c r="R546" i="1"/>
  <c r="N546" i="1"/>
  <c r="S546" i="1"/>
  <c r="T546" i="1"/>
  <c r="R547" i="1"/>
  <c r="N547" i="1"/>
  <c r="S547" i="1"/>
  <c r="T547" i="1"/>
  <c r="R548" i="1"/>
  <c r="N548" i="1"/>
  <c r="S548" i="1"/>
  <c r="T548" i="1"/>
  <c r="R549" i="1"/>
  <c r="N549" i="1"/>
  <c r="S549" i="1"/>
  <c r="T549" i="1"/>
  <c r="R550" i="1"/>
  <c r="N550" i="1"/>
  <c r="S550" i="1"/>
  <c r="T550" i="1"/>
  <c r="R551" i="1"/>
  <c r="N551" i="1"/>
  <c r="S551" i="1"/>
  <c r="T551" i="1"/>
  <c r="R552" i="1"/>
  <c r="N552" i="1"/>
  <c r="S552" i="1"/>
  <c r="T552" i="1"/>
  <c r="R553" i="1"/>
  <c r="N553" i="1"/>
  <c r="S553" i="1"/>
  <c r="T553" i="1"/>
  <c r="R554" i="1"/>
  <c r="N554" i="1"/>
  <c r="S554" i="1"/>
  <c r="T554" i="1"/>
  <c r="R555" i="1"/>
  <c r="N555" i="1"/>
  <c r="S555" i="1"/>
  <c r="T555" i="1"/>
  <c r="R556" i="1"/>
  <c r="N556" i="1"/>
  <c r="S556" i="1"/>
  <c r="T556" i="1"/>
  <c r="R557" i="1"/>
  <c r="N557" i="1"/>
  <c r="S557" i="1"/>
  <c r="T557" i="1"/>
  <c r="R558" i="1"/>
  <c r="N558" i="1"/>
  <c r="S558" i="1"/>
  <c r="T558" i="1"/>
  <c r="R559" i="1"/>
  <c r="N559" i="1"/>
  <c r="S559" i="1"/>
  <c r="T559" i="1"/>
  <c r="R560" i="1"/>
  <c r="N560" i="1"/>
  <c r="S560" i="1"/>
  <c r="T560" i="1"/>
  <c r="R561" i="1"/>
  <c r="N561" i="1"/>
  <c r="S561" i="1"/>
  <c r="T561" i="1"/>
  <c r="R562" i="1"/>
  <c r="N562" i="1"/>
  <c r="S562" i="1"/>
  <c r="T562" i="1"/>
  <c r="R563" i="1"/>
  <c r="N563" i="1"/>
  <c r="S563" i="1"/>
  <c r="T563" i="1"/>
  <c r="R564" i="1"/>
  <c r="N564" i="1"/>
  <c r="S564" i="1"/>
  <c r="T564" i="1"/>
  <c r="R565" i="1"/>
  <c r="N565" i="1"/>
  <c r="S565" i="1"/>
  <c r="T565" i="1"/>
  <c r="R566" i="1"/>
  <c r="N566" i="1"/>
  <c r="S566" i="1"/>
  <c r="T566" i="1"/>
  <c r="R567" i="1"/>
  <c r="N567" i="1"/>
  <c r="S567" i="1"/>
  <c r="T567" i="1"/>
  <c r="R568" i="1"/>
  <c r="N568" i="1"/>
  <c r="S568" i="1"/>
  <c r="T568" i="1"/>
  <c r="R569" i="1"/>
  <c r="N569" i="1"/>
  <c r="S569" i="1"/>
  <c r="T569" i="1"/>
  <c r="R570" i="1"/>
  <c r="N570" i="1"/>
  <c r="S570" i="1"/>
  <c r="T570" i="1"/>
  <c r="R571" i="1"/>
  <c r="N571" i="1"/>
  <c r="S571" i="1"/>
  <c r="T571" i="1"/>
  <c r="R572" i="1"/>
  <c r="N572" i="1"/>
  <c r="S572" i="1"/>
  <c r="T572" i="1"/>
  <c r="R573" i="1"/>
  <c r="N573" i="1"/>
  <c r="S573" i="1"/>
  <c r="T573" i="1"/>
  <c r="R574" i="1"/>
  <c r="N574" i="1"/>
  <c r="S574" i="1"/>
  <c r="T574" i="1"/>
  <c r="R575" i="1"/>
  <c r="N575" i="1"/>
  <c r="S575" i="1"/>
  <c r="T575" i="1"/>
  <c r="R576" i="1"/>
  <c r="N576" i="1"/>
  <c r="S576" i="1"/>
  <c r="T576" i="1"/>
  <c r="R577" i="1"/>
  <c r="N577" i="1"/>
  <c r="S577" i="1"/>
  <c r="T577" i="1"/>
  <c r="R578" i="1"/>
  <c r="N578" i="1"/>
  <c r="S578" i="1"/>
  <c r="T578" i="1"/>
  <c r="R579" i="1"/>
  <c r="N579" i="1"/>
  <c r="S579" i="1"/>
  <c r="T579" i="1"/>
  <c r="R580" i="1"/>
  <c r="N580" i="1"/>
  <c r="S580" i="1"/>
  <c r="T580" i="1"/>
  <c r="R581" i="1"/>
  <c r="N581" i="1"/>
  <c r="S581" i="1"/>
  <c r="T581" i="1"/>
  <c r="R582" i="1"/>
  <c r="N582" i="1"/>
  <c r="S582" i="1"/>
  <c r="T582" i="1"/>
  <c r="R583" i="1"/>
  <c r="N583" i="1"/>
  <c r="S583" i="1"/>
  <c r="T583" i="1"/>
  <c r="R584" i="1"/>
  <c r="N584" i="1"/>
  <c r="S584" i="1"/>
  <c r="T584" i="1"/>
  <c r="R585" i="1"/>
  <c r="N585" i="1"/>
  <c r="S585" i="1"/>
  <c r="T585" i="1"/>
  <c r="R586" i="1"/>
  <c r="N586" i="1"/>
  <c r="S586" i="1"/>
  <c r="T586" i="1"/>
  <c r="R587" i="1"/>
  <c r="N587" i="1"/>
  <c r="S587" i="1"/>
  <c r="T587" i="1"/>
  <c r="R588" i="1"/>
  <c r="N588" i="1"/>
  <c r="S588" i="1"/>
  <c r="T588" i="1"/>
  <c r="R589" i="1"/>
  <c r="N589" i="1"/>
  <c r="S589" i="1"/>
  <c r="T589" i="1"/>
  <c r="R590" i="1"/>
  <c r="N590" i="1"/>
  <c r="S590" i="1"/>
  <c r="T590" i="1"/>
  <c r="R591" i="1"/>
  <c r="N591" i="1"/>
  <c r="S591" i="1"/>
  <c r="T591" i="1"/>
  <c r="R592" i="1"/>
  <c r="N592" i="1"/>
  <c r="S592" i="1"/>
  <c r="T592" i="1"/>
  <c r="R593" i="1"/>
  <c r="N593" i="1"/>
  <c r="S593" i="1"/>
  <c r="T593" i="1"/>
  <c r="R594" i="1"/>
  <c r="N594" i="1"/>
  <c r="S594" i="1"/>
  <c r="T594" i="1"/>
  <c r="R595" i="1"/>
  <c r="N595" i="1"/>
  <c r="S595" i="1"/>
  <c r="T595" i="1"/>
  <c r="R596" i="1"/>
  <c r="N596" i="1"/>
  <c r="S596" i="1"/>
  <c r="T596" i="1"/>
  <c r="R597" i="1"/>
  <c r="N597" i="1"/>
  <c r="S597" i="1"/>
  <c r="T597" i="1"/>
  <c r="R598" i="1"/>
  <c r="N598" i="1"/>
  <c r="S598" i="1"/>
  <c r="T598" i="1"/>
  <c r="R599" i="1"/>
  <c r="N599" i="1"/>
  <c r="S599" i="1"/>
  <c r="T599" i="1"/>
  <c r="R600" i="1"/>
  <c r="N600" i="1"/>
  <c r="S600" i="1"/>
  <c r="T600" i="1"/>
  <c r="R601" i="1"/>
  <c r="N601" i="1"/>
  <c r="S601" i="1"/>
  <c r="T601" i="1"/>
  <c r="R602" i="1"/>
  <c r="N602" i="1"/>
  <c r="S602" i="1"/>
  <c r="T602" i="1"/>
  <c r="R603" i="1"/>
  <c r="N603" i="1"/>
  <c r="S603" i="1"/>
  <c r="T603" i="1"/>
  <c r="R604" i="1"/>
  <c r="N604" i="1"/>
  <c r="S604" i="1"/>
  <c r="T604" i="1"/>
  <c r="R605" i="1"/>
  <c r="N605" i="1"/>
  <c r="S605" i="1"/>
  <c r="T605" i="1"/>
  <c r="R606" i="1"/>
  <c r="N606" i="1"/>
  <c r="S606" i="1"/>
  <c r="T606" i="1"/>
  <c r="R607" i="1"/>
  <c r="N607" i="1"/>
  <c r="S607" i="1"/>
  <c r="T607" i="1"/>
  <c r="R608" i="1"/>
  <c r="N608" i="1"/>
  <c r="S608" i="1"/>
  <c r="T608" i="1"/>
  <c r="R609" i="1"/>
  <c r="N609" i="1"/>
  <c r="S609" i="1"/>
  <c r="T609" i="1"/>
  <c r="R610" i="1"/>
  <c r="N610" i="1"/>
  <c r="S610" i="1"/>
  <c r="T610" i="1"/>
  <c r="R611" i="1"/>
  <c r="N611" i="1"/>
  <c r="S611" i="1"/>
  <c r="T611" i="1"/>
  <c r="R612" i="1"/>
  <c r="N612" i="1"/>
  <c r="S612" i="1"/>
  <c r="T612" i="1"/>
  <c r="R613" i="1"/>
  <c r="N613" i="1"/>
  <c r="S613" i="1"/>
  <c r="T613" i="1"/>
  <c r="R614" i="1"/>
  <c r="N614" i="1"/>
  <c r="S614" i="1"/>
  <c r="T614" i="1"/>
  <c r="R615" i="1"/>
  <c r="N615" i="1"/>
  <c r="S615" i="1"/>
  <c r="T615" i="1"/>
  <c r="R616" i="1"/>
  <c r="N616" i="1"/>
  <c r="S616" i="1"/>
  <c r="T616" i="1"/>
  <c r="R617" i="1"/>
  <c r="N617" i="1"/>
  <c r="S617" i="1"/>
  <c r="T617" i="1"/>
  <c r="R618" i="1"/>
  <c r="N618" i="1"/>
  <c r="S618" i="1"/>
  <c r="T618" i="1"/>
  <c r="R619" i="1"/>
  <c r="N619" i="1"/>
  <c r="S619" i="1"/>
  <c r="T619" i="1"/>
  <c r="R620" i="1"/>
  <c r="N620" i="1"/>
  <c r="S620" i="1"/>
  <c r="T620" i="1"/>
  <c r="R621" i="1"/>
  <c r="N621" i="1"/>
  <c r="S621" i="1"/>
  <c r="T621" i="1"/>
  <c r="R622" i="1"/>
  <c r="N622" i="1"/>
  <c r="S622" i="1"/>
  <c r="T622" i="1"/>
  <c r="R623" i="1"/>
  <c r="N623" i="1"/>
  <c r="S623" i="1"/>
  <c r="T623" i="1"/>
  <c r="R624" i="1"/>
  <c r="N624" i="1"/>
  <c r="S624" i="1"/>
  <c r="T624" i="1"/>
  <c r="R625" i="1"/>
  <c r="N625" i="1"/>
  <c r="S625" i="1"/>
  <c r="T625" i="1"/>
  <c r="R626" i="1"/>
  <c r="N626" i="1"/>
  <c r="S626" i="1"/>
  <c r="T626" i="1"/>
  <c r="R627" i="1"/>
  <c r="N627" i="1"/>
  <c r="S627" i="1"/>
  <c r="T62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N27" i="1"/>
  <c r="S27" i="1"/>
  <c r="T27" i="1"/>
  <c r="N25" i="1"/>
  <c r="S25" i="1"/>
  <c r="T25" i="1"/>
  <c r="N3" i="1"/>
  <c r="S3" i="1"/>
  <c r="T3" i="1"/>
  <c r="N4" i="1"/>
  <c r="S4" i="1"/>
  <c r="T4" i="1"/>
  <c r="N5" i="1"/>
  <c r="S5" i="1"/>
  <c r="T5" i="1"/>
  <c r="N6" i="1"/>
  <c r="S6" i="1"/>
  <c r="T6" i="1"/>
  <c r="N7" i="1"/>
  <c r="S7" i="1"/>
  <c r="T7" i="1"/>
  <c r="N8" i="1"/>
  <c r="S8" i="1"/>
  <c r="T8" i="1"/>
  <c r="N9" i="1"/>
  <c r="S9" i="1"/>
  <c r="T9" i="1"/>
  <c r="N10" i="1"/>
  <c r="S10" i="1"/>
  <c r="T10" i="1"/>
  <c r="N11" i="1"/>
  <c r="S11" i="1"/>
  <c r="T11" i="1"/>
  <c r="N12" i="1"/>
  <c r="S12" i="1"/>
  <c r="T12" i="1"/>
  <c r="N13" i="1"/>
  <c r="S13" i="1"/>
  <c r="T13" i="1"/>
  <c r="N14" i="1"/>
  <c r="S14" i="1"/>
  <c r="T14" i="1"/>
  <c r="N15" i="1"/>
  <c r="S15" i="1"/>
  <c r="T15" i="1"/>
  <c r="N16" i="1"/>
  <c r="S16" i="1"/>
  <c r="T16" i="1"/>
  <c r="N17" i="1"/>
  <c r="S17" i="1"/>
  <c r="T17" i="1"/>
  <c r="N18" i="1"/>
  <c r="S18" i="1"/>
  <c r="T18" i="1"/>
  <c r="N19" i="1"/>
  <c r="S19" i="1"/>
  <c r="T19" i="1"/>
  <c r="N20" i="1"/>
  <c r="S20" i="1"/>
  <c r="T20" i="1"/>
  <c r="N21" i="1"/>
  <c r="S21" i="1"/>
  <c r="T21" i="1"/>
  <c r="N22" i="1"/>
  <c r="S22" i="1"/>
  <c r="T22" i="1"/>
  <c r="N23" i="1"/>
  <c r="S23" i="1"/>
  <c r="T23" i="1"/>
  <c r="N24" i="1"/>
  <c r="S24" i="1"/>
  <c r="T24" i="1"/>
  <c r="N26" i="1"/>
  <c r="S26" i="1"/>
  <c r="T26" i="1"/>
  <c r="N28" i="1"/>
  <c r="S28" i="1"/>
  <c r="T28" i="1"/>
  <c r="N29" i="1"/>
  <c r="S29" i="1"/>
  <c r="T29" i="1"/>
  <c r="N30" i="1"/>
  <c r="S30" i="1"/>
  <c r="T30" i="1"/>
  <c r="N31" i="1"/>
  <c r="S31" i="1"/>
  <c r="T31" i="1"/>
  <c r="N32" i="1"/>
  <c r="S32" i="1"/>
  <c r="T32" i="1"/>
  <c r="N33" i="1"/>
  <c r="S33" i="1"/>
  <c r="T33" i="1"/>
  <c r="N34" i="1"/>
  <c r="S34" i="1"/>
  <c r="T34" i="1"/>
  <c r="N35" i="1"/>
  <c r="S35" i="1"/>
  <c r="T35" i="1"/>
  <c r="N36" i="1"/>
  <c r="S36" i="1"/>
  <c r="T36" i="1"/>
  <c r="N37" i="1"/>
  <c r="S37" i="1"/>
  <c r="T37" i="1"/>
  <c r="N38" i="1"/>
  <c r="S38" i="1"/>
  <c r="T38" i="1"/>
  <c r="N39" i="1"/>
  <c r="S39" i="1"/>
  <c r="T39" i="1"/>
  <c r="N40" i="1"/>
  <c r="S40" i="1"/>
  <c r="T40" i="1"/>
  <c r="N41" i="1"/>
  <c r="S41" i="1"/>
  <c r="T41" i="1"/>
  <c r="N42" i="1"/>
  <c r="S42" i="1"/>
  <c r="T42" i="1"/>
  <c r="N43" i="1"/>
  <c r="S43" i="1"/>
  <c r="T43" i="1"/>
  <c r="N44" i="1"/>
  <c r="S44" i="1"/>
  <c r="T44" i="1"/>
  <c r="N45" i="1"/>
  <c r="S45" i="1"/>
  <c r="T45" i="1"/>
  <c r="N46" i="1"/>
  <c r="S46" i="1"/>
  <c r="T46" i="1"/>
  <c r="N47" i="1"/>
  <c r="S47" i="1"/>
  <c r="T47" i="1"/>
  <c r="N48" i="1"/>
  <c r="S48" i="1"/>
  <c r="T48" i="1"/>
  <c r="N49" i="1"/>
  <c r="S49" i="1"/>
  <c r="T49" i="1"/>
  <c r="N50" i="1"/>
  <c r="S50" i="1"/>
  <c r="T50" i="1"/>
  <c r="N51" i="1"/>
  <c r="S51" i="1"/>
  <c r="T51" i="1"/>
  <c r="N52" i="1"/>
  <c r="S52" i="1"/>
  <c r="T52" i="1"/>
  <c r="N53" i="1"/>
  <c r="S53" i="1"/>
  <c r="T53" i="1"/>
  <c r="N54" i="1"/>
  <c r="S54" i="1"/>
  <c r="T54" i="1"/>
  <c r="N55" i="1"/>
  <c r="S55" i="1"/>
  <c r="T55" i="1"/>
  <c r="N56" i="1"/>
  <c r="S56" i="1"/>
  <c r="T56" i="1"/>
  <c r="N57" i="1"/>
  <c r="S57" i="1"/>
  <c r="T57" i="1"/>
  <c r="N60" i="1"/>
  <c r="S60" i="1"/>
  <c r="T60" i="1"/>
  <c r="N61" i="1"/>
  <c r="S61" i="1"/>
  <c r="T61" i="1"/>
  <c r="N62" i="1"/>
  <c r="S62" i="1"/>
  <c r="T62" i="1"/>
  <c r="N63" i="1"/>
  <c r="S63" i="1"/>
  <c r="T63" i="1"/>
  <c r="N64" i="1"/>
  <c r="S64" i="1"/>
  <c r="T64" i="1"/>
  <c r="N65" i="1"/>
  <c r="S65" i="1"/>
  <c r="T65" i="1"/>
  <c r="N66" i="1"/>
  <c r="S66" i="1"/>
  <c r="T66" i="1"/>
  <c r="N67" i="1"/>
  <c r="S67" i="1"/>
  <c r="T67" i="1"/>
  <c r="N68" i="1"/>
  <c r="S68" i="1"/>
  <c r="T68" i="1"/>
  <c r="N69" i="1"/>
  <c r="S69" i="1"/>
  <c r="T69" i="1"/>
  <c r="N70" i="1"/>
  <c r="S70" i="1"/>
  <c r="T70" i="1"/>
  <c r="N71" i="1"/>
  <c r="S71" i="1"/>
  <c r="T71" i="1"/>
  <c r="N72" i="1"/>
  <c r="S72" i="1"/>
  <c r="T72" i="1"/>
  <c r="N73" i="1"/>
  <c r="S73" i="1"/>
  <c r="T73" i="1"/>
  <c r="N74" i="1"/>
  <c r="S74" i="1"/>
  <c r="T74" i="1"/>
  <c r="N75" i="1"/>
  <c r="S75" i="1"/>
  <c r="T75" i="1"/>
  <c r="N76" i="1"/>
  <c r="S76" i="1"/>
  <c r="T76" i="1"/>
  <c r="N77" i="1"/>
  <c r="S77" i="1"/>
  <c r="T77" i="1"/>
  <c r="N78" i="1"/>
  <c r="S78" i="1"/>
  <c r="T78" i="1"/>
  <c r="N79" i="1"/>
  <c r="S79" i="1"/>
  <c r="T79" i="1"/>
  <c r="N80" i="1"/>
  <c r="S80" i="1"/>
  <c r="T80" i="1"/>
  <c r="N81" i="1"/>
  <c r="S81" i="1"/>
  <c r="T81" i="1"/>
  <c r="N82" i="1"/>
  <c r="S82" i="1"/>
  <c r="T82" i="1"/>
  <c r="N83" i="1"/>
  <c r="S83" i="1"/>
  <c r="T83" i="1"/>
  <c r="N84" i="1"/>
  <c r="S84" i="1"/>
  <c r="T84" i="1"/>
  <c r="N85" i="1"/>
  <c r="S85" i="1"/>
  <c r="T85" i="1"/>
  <c r="N86" i="1"/>
  <c r="S86" i="1"/>
  <c r="T86" i="1"/>
  <c r="N87" i="1"/>
  <c r="S87" i="1"/>
  <c r="T87" i="1"/>
  <c r="N88" i="1"/>
  <c r="S88" i="1"/>
  <c r="T88" i="1"/>
  <c r="N89" i="1"/>
  <c r="S89" i="1"/>
  <c r="T89" i="1"/>
  <c r="N90" i="1"/>
  <c r="S90" i="1"/>
  <c r="T90" i="1"/>
  <c r="N91" i="1"/>
  <c r="S91" i="1"/>
  <c r="T91" i="1"/>
  <c r="N92" i="1"/>
  <c r="S92" i="1"/>
  <c r="T92" i="1"/>
  <c r="N93" i="1"/>
  <c r="S93" i="1"/>
  <c r="T93" i="1"/>
  <c r="N94" i="1"/>
  <c r="S94" i="1"/>
  <c r="T94" i="1"/>
  <c r="N95" i="1"/>
  <c r="S95" i="1"/>
  <c r="T95" i="1"/>
  <c r="N96" i="1"/>
  <c r="S96" i="1"/>
  <c r="T96" i="1"/>
  <c r="N97" i="1"/>
  <c r="S97" i="1"/>
  <c r="T97" i="1"/>
  <c r="N98" i="1"/>
  <c r="S98" i="1"/>
  <c r="T98" i="1"/>
  <c r="N99" i="1"/>
  <c r="S99" i="1"/>
  <c r="T99" i="1"/>
  <c r="N100" i="1"/>
  <c r="S100" i="1"/>
  <c r="T100" i="1"/>
  <c r="N101" i="1"/>
  <c r="S101" i="1"/>
  <c r="T101" i="1"/>
  <c r="N102" i="1"/>
  <c r="S102" i="1"/>
  <c r="T102" i="1"/>
  <c r="N103" i="1"/>
  <c r="S103" i="1"/>
  <c r="T103" i="1"/>
  <c r="N104" i="1"/>
  <c r="S104" i="1"/>
  <c r="T104" i="1"/>
  <c r="N105" i="1"/>
  <c r="S105" i="1"/>
  <c r="T105" i="1"/>
  <c r="N106" i="1"/>
  <c r="S106" i="1"/>
  <c r="T106" i="1"/>
  <c r="N107" i="1"/>
  <c r="S107" i="1"/>
  <c r="T107" i="1"/>
  <c r="N108" i="1"/>
  <c r="S108" i="1"/>
  <c r="T108" i="1"/>
  <c r="N109" i="1"/>
  <c r="S109" i="1"/>
  <c r="T109" i="1"/>
  <c r="N110" i="1"/>
  <c r="S110" i="1"/>
  <c r="T110" i="1"/>
  <c r="N111" i="1"/>
  <c r="S111" i="1"/>
  <c r="T111" i="1"/>
  <c r="N112" i="1"/>
  <c r="S112" i="1"/>
  <c r="T112" i="1"/>
  <c r="N113" i="1"/>
  <c r="S113" i="1"/>
  <c r="T113" i="1"/>
  <c r="N114" i="1"/>
  <c r="S114" i="1"/>
  <c r="T114" i="1"/>
  <c r="N115" i="1"/>
  <c r="S115" i="1"/>
  <c r="T115" i="1"/>
  <c r="N116" i="1"/>
  <c r="S116" i="1"/>
  <c r="T116" i="1"/>
  <c r="N117" i="1"/>
  <c r="S117" i="1"/>
  <c r="T117" i="1"/>
  <c r="R118" i="1"/>
  <c r="N118" i="1"/>
  <c r="S118" i="1"/>
  <c r="T118" i="1"/>
  <c r="R119" i="1"/>
  <c r="N119" i="1"/>
  <c r="S119" i="1"/>
  <c r="T119" i="1"/>
  <c r="R120" i="1"/>
  <c r="N120" i="1"/>
  <c r="S120" i="1"/>
  <c r="T120" i="1"/>
  <c r="R121" i="1"/>
  <c r="N121" i="1"/>
  <c r="S121" i="1"/>
  <c r="T121" i="1"/>
  <c r="R122" i="1"/>
  <c r="N122" i="1"/>
  <c r="S122" i="1"/>
  <c r="T122" i="1"/>
  <c r="R123" i="1"/>
  <c r="N123" i="1"/>
  <c r="S123" i="1"/>
  <c r="T123" i="1"/>
  <c r="R124" i="1"/>
  <c r="N124" i="1"/>
  <c r="S124" i="1"/>
  <c r="T124" i="1"/>
  <c r="R125" i="1"/>
  <c r="N125" i="1"/>
  <c r="S125" i="1"/>
  <c r="T125" i="1"/>
  <c r="R126" i="1"/>
  <c r="N126" i="1"/>
  <c r="S126" i="1"/>
  <c r="T126" i="1"/>
  <c r="R127" i="1"/>
  <c r="N127" i="1"/>
  <c r="S127" i="1"/>
  <c r="T127" i="1"/>
  <c r="R128" i="1"/>
  <c r="N128" i="1"/>
  <c r="S128" i="1"/>
  <c r="T128" i="1"/>
  <c r="R129" i="1"/>
  <c r="N129" i="1"/>
  <c r="S129" i="1"/>
  <c r="T129" i="1"/>
  <c r="R130" i="1"/>
  <c r="N130" i="1"/>
  <c r="S130" i="1"/>
  <c r="T130" i="1"/>
  <c r="R131" i="1"/>
  <c r="N131" i="1"/>
  <c r="S131" i="1"/>
  <c r="T131" i="1"/>
  <c r="R132" i="1"/>
  <c r="N132" i="1"/>
  <c r="S132" i="1"/>
  <c r="T132" i="1"/>
  <c r="R133" i="1"/>
  <c r="N133" i="1"/>
  <c r="S133" i="1"/>
  <c r="T133" i="1"/>
  <c r="R134" i="1"/>
  <c r="N134" i="1"/>
  <c r="S134" i="1"/>
  <c r="T134" i="1"/>
  <c r="R135" i="1"/>
  <c r="N135" i="1"/>
  <c r="S135" i="1"/>
  <c r="T135" i="1"/>
  <c r="R136" i="1"/>
  <c r="N136" i="1"/>
  <c r="S136" i="1"/>
  <c r="T136" i="1"/>
  <c r="R137" i="1"/>
  <c r="N137" i="1"/>
  <c r="S137" i="1"/>
  <c r="T137" i="1"/>
  <c r="R138" i="1"/>
  <c r="N138" i="1"/>
  <c r="S138" i="1"/>
  <c r="T138" i="1"/>
  <c r="R139" i="1"/>
  <c r="N139" i="1"/>
  <c r="S139" i="1"/>
  <c r="T139" i="1"/>
  <c r="R140" i="1"/>
  <c r="N140" i="1"/>
  <c r="S140" i="1"/>
  <c r="T140" i="1"/>
  <c r="R141" i="1"/>
  <c r="N141" i="1"/>
  <c r="S141" i="1"/>
  <c r="T141" i="1"/>
  <c r="R142" i="1"/>
  <c r="N142" i="1"/>
  <c r="S142" i="1"/>
  <c r="T142" i="1"/>
  <c r="R143" i="1"/>
  <c r="N143" i="1"/>
  <c r="S143" i="1"/>
  <c r="T143" i="1"/>
  <c r="R144" i="1"/>
  <c r="N144" i="1"/>
  <c r="S144" i="1"/>
  <c r="T144" i="1"/>
  <c r="R145" i="1"/>
  <c r="N145" i="1"/>
  <c r="S145" i="1"/>
  <c r="T145" i="1"/>
  <c r="R146" i="1"/>
  <c r="N146" i="1"/>
  <c r="S146" i="1"/>
  <c r="T146" i="1"/>
  <c r="R147" i="1"/>
  <c r="N147" i="1"/>
  <c r="S147" i="1"/>
  <c r="T147" i="1"/>
  <c r="R148" i="1"/>
  <c r="N148" i="1"/>
  <c r="S148" i="1"/>
  <c r="T148" i="1"/>
  <c r="R149" i="1"/>
  <c r="N149" i="1"/>
  <c r="S149" i="1"/>
  <c r="T149" i="1"/>
  <c r="R150" i="1"/>
  <c r="N150" i="1"/>
  <c r="S150" i="1"/>
  <c r="T150" i="1"/>
  <c r="R151" i="1"/>
  <c r="N151" i="1"/>
  <c r="S151" i="1"/>
  <c r="T151" i="1"/>
  <c r="R152" i="1"/>
  <c r="N152" i="1"/>
  <c r="S152" i="1"/>
  <c r="T152" i="1"/>
  <c r="R153" i="1"/>
  <c r="N153" i="1"/>
  <c r="S153" i="1"/>
  <c r="T153" i="1"/>
  <c r="R154" i="1"/>
  <c r="N154" i="1"/>
  <c r="S154" i="1"/>
  <c r="T154" i="1"/>
  <c r="R155" i="1"/>
  <c r="N155" i="1"/>
  <c r="S155" i="1"/>
  <c r="T155" i="1"/>
  <c r="R156" i="1"/>
  <c r="N156" i="1"/>
  <c r="S156" i="1"/>
  <c r="T156" i="1"/>
  <c r="R157" i="1"/>
  <c r="N157" i="1"/>
  <c r="S157" i="1"/>
  <c r="T157" i="1"/>
  <c r="R158" i="1"/>
  <c r="N158" i="1"/>
  <c r="S158" i="1"/>
  <c r="T158" i="1"/>
  <c r="R159" i="1"/>
  <c r="N159" i="1"/>
  <c r="S159" i="1"/>
  <c r="T159" i="1"/>
  <c r="R160" i="1"/>
  <c r="N160" i="1"/>
  <c r="S160" i="1"/>
  <c r="T160" i="1"/>
  <c r="R161" i="1"/>
  <c r="N161" i="1"/>
  <c r="S161" i="1"/>
  <c r="T161" i="1"/>
  <c r="R162" i="1"/>
  <c r="N162" i="1"/>
  <c r="S162" i="1"/>
  <c r="T162" i="1"/>
  <c r="R163" i="1"/>
  <c r="N163" i="1"/>
  <c r="S163" i="1"/>
  <c r="T163" i="1"/>
  <c r="R164" i="1"/>
  <c r="N164" i="1"/>
  <c r="S164" i="1"/>
  <c r="T164" i="1"/>
  <c r="R165" i="1"/>
  <c r="N165" i="1"/>
  <c r="S165" i="1"/>
  <c r="T165" i="1"/>
  <c r="R166" i="1"/>
  <c r="N166" i="1"/>
  <c r="S166" i="1"/>
  <c r="T166" i="1"/>
  <c r="R167" i="1"/>
  <c r="N167" i="1"/>
  <c r="S167" i="1"/>
  <c r="T167" i="1"/>
  <c r="R168" i="1"/>
  <c r="N168" i="1"/>
  <c r="S168" i="1"/>
  <c r="T168" i="1"/>
  <c r="R169" i="1"/>
  <c r="N169" i="1"/>
  <c r="S169" i="1"/>
  <c r="T169" i="1"/>
  <c r="R170" i="1"/>
  <c r="N170" i="1"/>
  <c r="S170" i="1"/>
  <c r="T170" i="1"/>
  <c r="R171" i="1"/>
  <c r="N171" i="1"/>
  <c r="S171" i="1"/>
  <c r="T171" i="1"/>
  <c r="R172" i="1"/>
  <c r="N172" i="1"/>
  <c r="S172" i="1"/>
  <c r="T172" i="1"/>
  <c r="R173" i="1"/>
  <c r="N173" i="1"/>
  <c r="S173" i="1"/>
  <c r="T173" i="1"/>
  <c r="R174" i="1"/>
  <c r="N174" i="1"/>
  <c r="S174" i="1"/>
  <c r="T174" i="1"/>
  <c r="R175" i="1"/>
  <c r="N175" i="1"/>
  <c r="S175" i="1"/>
  <c r="T175" i="1"/>
  <c r="R176" i="1"/>
  <c r="N176" i="1"/>
  <c r="S176" i="1"/>
  <c r="T176" i="1"/>
  <c r="R177" i="1"/>
  <c r="N177" i="1"/>
  <c r="S177" i="1"/>
  <c r="T177" i="1"/>
  <c r="R178" i="1"/>
  <c r="N178" i="1"/>
  <c r="S178" i="1"/>
  <c r="T178" i="1"/>
  <c r="R179" i="1"/>
  <c r="N179" i="1"/>
  <c r="S179" i="1"/>
  <c r="T179" i="1"/>
  <c r="R180" i="1"/>
  <c r="N180" i="1"/>
  <c r="S180" i="1"/>
  <c r="T180" i="1"/>
  <c r="R181" i="1"/>
  <c r="N181" i="1"/>
  <c r="S181" i="1"/>
  <c r="T181" i="1"/>
  <c r="R182" i="1"/>
  <c r="N182" i="1"/>
  <c r="S182" i="1"/>
  <c r="T182" i="1"/>
  <c r="R183" i="1"/>
  <c r="N183" i="1"/>
  <c r="S183" i="1"/>
  <c r="T183" i="1"/>
  <c r="R184" i="1"/>
  <c r="N184" i="1"/>
  <c r="S184" i="1"/>
  <c r="T184" i="1"/>
  <c r="R185" i="1"/>
  <c r="N185" i="1"/>
  <c r="S185" i="1"/>
  <c r="T185" i="1"/>
  <c r="R186" i="1"/>
  <c r="N186" i="1"/>
  <c r="S186" i="1"/>
  <c r="T186" i="1"/>
  <c r="R187" i="1"/>
  <c r="N187" i="1"/>
  <c r="S187" i="1"/>
  <c r="T187" i="1"/>
  <c r="R188" i="1"/>
  <c r="N188" i="1"/>
  <c r="S188" i="1"/>
  <c r="T188" i="1"/>
  <c r="R189" i="1"/>
  <c r="N189" i="1"/>
  <c r="S189" i="1"/>
  <c r="T189" i="1"/>
  <c r="R190" i="1"/>
  <c r="N190" i="1"/>
  <c r="S190" i="1"/>
  <c r="T190" i="1"/>
  <c r="R191" i="1"/>
  <c r="N191" i="1"/>
  <c r="S191" i="1"/>
  <c r="T191" i="1"/>
  <c r="R192" i="1"/>
  <c r="N192" i="1"/>
  <c r="S192" i="1"/>
  <c r="T192" i="1"/>
  <c r="R193" i="1"/>
  <c r="N193" i="1"/>
  <c r="S193" i="1"/>
  <c r="T193" i="1"/>
  <c r="R194" i="1"/>
  <c r="N194" i="1"/>
  <c r="S194" i="1"/>
  <c r="T194" i="1"/>
  <c r="R195" i="1"/>
  <c r="N195" i="1"/>
  <c r="S195" i="1"/>
  <c r="T195" i="1"/>
  <c r="R196" i="1"/>
  <c r="N196" i="1"/>
  <c r="S196" i="1"/>
  <c r="T196" i="1"/>
  <c r="R197" i="1"/>
  <c r="N197" i="1"/>
  <c r="S197" i="1"/>
  <c r="T197" i="1"/>
  <c r="R198" i="1"/>
  <c r="N198" i="1"/>
  <c r="S198" i="1"/>
  <c r="T198" i="1"/>
  <c r="R199" i="1"/>
  <c r="N199" i="1"/>
  <c r="S199" i="1"/>
  <c r="T199" i="1"/>
  <c r="R200" i="1"/>
  <c r="N200" i="1"/>
  <c r="S200" i="1"/>
  <c r="T200" i="1"/>
  <c r="R201" i="1"/>
  <c r="N201" i="1"/>
  <c r="S201" i="1"/>
  <c r="T201" i="1"/>
  <c r="R202" i="1"/>
  <c r="N202" i="1"/>
  <c r="S202" i="1"/>
  <c r="T202" i="1"/>
  <c r="N2" i="1"/>
  <c r="S2" i="1"/>
  <c r="T2" i="1"/>
</calcChain>
</file>

<file path=xl/sharedStrings.xml><?xml version="1.0" encoding="utf-8"?>
<sst xmlns="http://schemas.openxmlformats.org/spreadsheetml/2006/main" count="3521" uniqueCount="360">
  <si>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</si>
  <si>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</si>
  <si>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</si>
  <si>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</si>
  <si>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</si>
  <si>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</si>
  <si>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</si>
  <si>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</si>
  <si>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</si>
  <si>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</si>
  <si>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</si>
  <si>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</si>
  <si>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</si>
  <si>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</si>
  <si>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</si>
  <si>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</si>
  <si>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</si>
  <si>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</si>
  <si>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</si>
  <si>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Pays ou Région</t>
  </si>
  <si>
    <t>Unité de poids ou quantité</t>
  </si>
  <si>
    <t>Exportations</t>
  </si>
  <si>
    <t>Largeur en lignes (pour tissu)</t>
  </si>
  <si>
    <t>Laura</t>
  </si>
  <si>
    <t>Livres</t>
  </si>
  <si>
    <t>Nombre</t>
  </si>
  <si>
    <t>Valeur</t>
  </si>
  <si>
    <t>Douzaines</t>
  </si>
  <si>
    <t>erreur de calcul</t>
  </si>
  <si>
    <t>Marseille</t>
  </si>
  <si>
    <t>Angleterre</t>
  </si>
  <si>
    <t>Paris</t>
  </si>
  <si>
    <t>total non certain</t>
  </si>
  <si>
    <t>Pintes</t>
  </si>
  <si>
    <t>Bierre</t>
  </si>
  <si>
    <t>Amiens</t>
  </si>
  <si>
    <t>Marcs</t>
  </si>
  <si>
    <t>Beurre</t>
  </si>
  <si>
    <t>Alun</t>
  </si>
  <si>
    <t>Rouen</t>
  </si>
  <si>
    <t>Argenterie</t>
  </si>
  <si>
    <t>Avoine</t>
  </si>
  <si>
    <t>Bas de laine</t>
  </si>
  <si>
    <t>Paires</t>
  </si>
  <si>
    <t>Bœuf salé</t>
  </si>
  <si>
    <t>Bordeaux</t>
  </si>
  <si>
    <t>La Rochelle</t>
  </si>
  <si>
    <t>Nantes</t>
  </si>
  <si>
    <t>Barils</t>
  </si>
  <si>
    <t>Bled froment</t>
  </si>
  <si>
    <t>Ajustemens</t>
  </si>
  <si>
    <t>Amandes</t>
  </si>
  <si>
    <t>Montpellier</t>
  </si>
  <si>
    <t>Rennes</t>
  </si>
  <si>
    <t>Amidon</t>
  </si>
  <si>
    <t>Arbres a planter</t>
  </si>
  <si>
    <t>Auges</t>
  </si>
  <si>
    <t>Caen</t>
  </si>
  <si>
    <t>Bas de soye</t>
  </si>
  <si>
    <t>Baume</t>
  </si>
  <si>
    <t>Bouteilles</t>
  </si>
  <si>
    <t>Beuf en vie</t>
  </si>
  <si>
    <t>Biscuits de mer</t>
  </si>
  <si>
    <t>Bois campeche</t>
  </si>
  <si>
    <t>Bois de construction</t>
  </si>
  <si>
    <t>Bois merrain</t>
  </si>
  <si>
    <t>Milliers</t>
  </si>
  <si>
    <t>Bois de sandal</t>
  </si>
  <si>
    <t>Bois à teindre</t>
  </si>
  <si>
    <t>Bois a bruler</t>
  </si>
  <si>
    <t>estimé</t>
  </si>
  <si>
    <t>Bonnets de coton</t>
  </si>
  <si>
    <t>Bonnets de laine</t>
  </si>
  <si>
    <t>Bougie</t>
  </si>
  <si>
    <t>Boutons d'or</t>
  </si>
  <si>
    <t>Bray et goudron</t>
  </si>
  <si>
    <t>Bayonne</t>
  </si>
  <si>
    <t>Cacao</t>
  </si>
  <si>
    <t>Caffé des isles</t>
  </si>
  <si>
    <t>quantités non certaines</t>
  </si>
  <si>
    <t>Carreaux de pierres</t>
  </si>
  <si>
    <t>Carreaux de terre</t>
  </si>
  <si>
    <t xml:space="preserve">Cartes geographiques </t>
  </si>
  <si>
    <t>Cendre d'orphevres</t>
  </si>
  <si>
    <t>Cendre potasse</t>
  </si>
  <si>
    <t>Cercles de bois</t>
  </si>
  <si>
    <t>Ceruse</t>
  </si>
  <si>
    <t>Importations</t>
  </si>
  <si>
    <t>Chaises de poste</t>
  </si>
  <si>
    <t>Chandelles</t>
  </si>
  <si>
    <t>Chapeaux de feutre</t>
  </si>
  <si>
    <t>Charbon de terre</t>
  </si>
  <si>
    <t>Tonneaux</t>
  </si>
  <si>
    <t xml:space="preserve">Chevaux </t>
  </si>
  <si>
    <t>Chiens</t>
  </si>
  <si>
    <t>Cire jaune</t>
  </si>
  <si>
    <t>Cornes de beuf</t>
  </si>
  <si>
    <t xml:space="preserve">erreur de calcul; calcul exact </t>
  </si>
  <si>
    <t>vec un prix unitaire de 2£ le cent</t>
  </si>
  <si>
    <t>Chaises de joncs</t>
  </si>
  <si>
    <t>Chaises de paille</t>
  </si>
  <si>
    <t>Chandeles</t>
  </si>
  <si>
    <t>Chapeaux castor</t>
  </si>
  <si>
    <t>Chapeaux divers</t>
  </si>
  <si>
    <t>Chapeaux poil et laine</t>
  </si>
  <si>
    <t>Chapeaux de soye</t>
  </si>
  <si>
    <t>Chataignes</t>
  </si>
  <si>
    <t>Choux</t>
  </si>
  <si>
    <t>Cloux de fer</t>
  </si>
  <si>
    <t>Colombine</t>
  </si>
  <si>
    <t>Confitures</t>
  </si>
  <si>
    <t>Cordages de chanvre</t>
  </si>
  <si>
    <t>Cordons de soye</t>
  </si>
  <si>
    <t>Coton filé</t>
  </si>
  <si>
    <t>Coton en laine</t>
  </si>
  <si>
    <t>Couperose</t>
  </si>
  <si>
    <t>Cuirs de beuf en poil</t>
  </si>
  <si>
    <t>Cuivre vieux</t>
  </si>
  <si>
    <t xml:space="preserve">Estampes </t>
  </si>
  <si>
    <t>Couvertures de laine</t>
  </si>
  <si>
    <t>Creme de tarte</t>
  </si>
  <si>
    <t>Cuirs de vache tanné</t>
  </si>
  <si>
    <t>Cuivre en batterie</t>
  </si>
  <si>
    <t>Cuivre feuilles</t>
  </si>
  <si>
    <t>Cuivre ouvré</t>
  </si>
  <si>
    <t>Dentelle or et argent</t>
  </si>
  <si>
    <t>Saint Quentin</t>
  </si>
  <si>
    <t>Dentelle de fil blanc</t>
  </si>
  <si>
    <t>Flandre</t>
  </si>
  <si>
    <t>Dentelle de soye</t>
  </si>
  <si>
    <t>Drap d'elbeuf</t>
  </si>
  <si>
    <t>Draperie ordinaire</t>
  </si>
  <si>
    <t xml:space="preserve">Drogueries </t>
  </si>
  <si>
    <t>Eau de senteur</t>
  </si>
  <si>
    <t>Eau de vie</t>
  </si>
  <si>
    <t>Muids</t>
  </si>
  <si>
    <t>Pipes</t>
  </si>
  <si>
    <t>Bariques</t>
  </si>
  <si>
    <t xml:space="preserve">Eau de vie </t>
  </si>
  <si>
    <t>Verges</t>
  </si>
  <si>
    <t>Epicerie</t>
  </si>
  <si>
    <t>Etain en bloc</t>
  </si>
  <si>
    <t>Etoffe de soye</t>
  </si>
  <si>
    <t>Farine</t>
  </si>
  <si>
    <t>Fer en ancres</t>
  </si>
  <si>
    <t>Fer en barres</t>
  </si>
  <si>
    <t>Fromage</t>
  </si>
  <si>
    <t>Grabeau de poivre</t>
  </si>
  <si>
    <t>Etamine de laine</t>
  </si>
  <si>
    <t>Etoffe d'or</t>
  </si>
  <si>
    <t>Etoffe mi soye</t>
  </si>
  <si>
    <t>Evantails</t>
  </si>
  <si>
    <t>Fayance</t>
  </si>
  <si>
    <t>Fer en marmites</t>
  </si>
  <si>
    <t>Fer ouvré</t>
  </si>
  <si>
    <t>Figues</t>
  </si>
  <si>
    <t>Fil a coudre</t>
  </si>
  <si>
    <t>Fruits cruds</t>
  </si>
  <si>
    <t>Fruits secs</t>
  </si>
  <si>
    <t>Gands communs</t>
  </si>
  <si>
    <t>Gands de Grenoble</t>
  </si>
  <si>
    <t>Lyon</t>
  </si>
  <si>
    <t>Gands garnis de soye</t>
  </si>
  <si>
    <t>Garance</t>
  </si>
  <si>
    <t>Glaces et miroirs</t>
  </si>
  <si>
    <t>Gase de soye</t>
  </si>
  <si>
    <t>Graines de jardin</t>
  </si>
  <si>
    <t>Graines de lin</t>
  </si>
  <si>
    <t>Huile de vitriol</t>
  </si>
  <si>
    <t>Huitres</t>
  </si>
  <si>
    <t>Indigo</t>
  </si>
  <si>
    <t>Instruments de musique</t>
  </si>
  <si>
    <t>Laine filée</t>
  </si>
  <si>
    <t>Laine peignée</t>
  </si>
  <si>
    <t>Laine en toison</t>
  </si>
  <si>
    <t>Langues</t>
  </si>
  <si>
    <t>Lard</t>
  </si>
  <si>
    <t>Librairies</t>
  </si>
  <si>
    <t>Liege</t>
  </si>
  <si>
    <t>prix total illisible</t>
  </si>
  <si>
    <t>Graines de treffle</t>
  </si>
  <si>
    <t>Guinguan</t>
  </si>
  <si>
    <t>Habits</t>
  </si>
  <si>
    <t>Harangs blancs</t>
  </si>
  <si>
    <t>Herbes vaudes</t>
  </si>
  <si>
    <t>Bottes</t>
  </si>
  <si>
    <t>Houblon</t>
  </si>
  <si>
    <t>Huile d'olive</t>
  </si>
  <si>
    <t>Pots</t>
  </si>
  <si>
    <t>Huile de terebentine</t>
  </si>
  <si>
    <t>Laines d'Espagne</t>
  </si>
  <si>
    <t>Legumes</t>
  </si>
  <si>
    <t>Litarge</t>
  </si>
  <si>
    <t>Marchandises melées</t>
  </si>
  <si>
    <t>Mine de plomb</t>
  </si>
  <si>
    <t>Moutons</t>
  </si>
  <si>
    <t>Noisettes</t>
  </si>
  <si>
    <t>Boisseaux</t>
  </si>
  <si>
    <t>Pains d'epice</t>
  </si>
  <si>
    <t>Lignes a pecher</t>
  </si>
  <si>
    <t>Liqueurs</t>
  </si>
  <si>
    <t>Marchandises de modes</t>
  </si>
  <si>
    <t>Matelats</t>
  </si>
  <si>
    <t>Mercerie</t>
  </si>
  <si>
    <t>Miel</t>
  </si>
  <si>
    <t>Mouchoirs de fil</t>
  </si>
  <si>
    <t>Mouchoirs des Indes</t>
  </si>
  <si>
    <t>Pièces</t>
  </si>
  <si>
    <t>Mousselines</t>
  </si>
  <si>
    <t>Aunes</t>
  </si>
  <si>
    <t>Mulets</t>
  </si>
  <si>
    <t>Noix</t>
  </si>
  <si>
    <t>Œufs</t>
  </si>
  <si>
    <t>Olives</t>
  </si>
  <si>
    <t>Osseries de Dieppe</t>
  </si>
  <si>
    <t>Ozier</t>
  </si>
  <si>
    <t>Paniers d'ozier</t>
  </si>
  <si>
    <t>Papier blanc</t>
  </si>
  <si>
    <t>Papier de musique</t>
  </si>
  <si>
    <t>Pelleterie</t>
  </si>
  <si>
    <t>Planches de chene</t>
  </si>
  <si>
    <t>Plocq</t>
  </si>
  <si>
    <t>Plomb en saumon</t>
  </si>
  <si>
    <t>Plumes d'autruche apretées</t>
  </si>
  <si>
    <t>Poivre</t>
  </si>
  <si>
    <t>Porcelaine</t>
  </si>
  <si>
    <t>Rames</t>
  </si>
  <si>
    <t>Parfumerie</t>
  </si>
  <si>
    <t>Peaux de veaux corroyées</t>
  </si>
  <si>
    <t>Peaux de veaux tannées</t>
  </si>
  <si>
    <t>Pierres a eguiser</t>
  </si>
  <si>
    <t>Planches de sapin</t>
  </si>
  <si>
    <t>Platre</t>
  </si>
  <si>
    <t>Plumes à lit</t>
  </si>
  <si>
    <t>Pomade</t>
  </si>
  <si>
    <t>Porcs gras</t>
  </si>
  <si>
    <t>Poterie de terre</t>
  </si>
  <si>
    <t>Poudre a poudrer</t>
  </si>
  <si>
    <t>Pruneaux</t>
  </si>
  <si>
    <t>Quincaille de cuivre</t>
  </si>
  <si>
    <t>Quincaille de fer</t>
  </si>
  <si>
    <t>Quincaille de fer et acier</t>
  </si>
  <si>
    <t>Ris</t>
  </si>
  <si>
    <t>Saumons salé</t>
  </si>
  <si>
    <t>Saumons mariné</t>
  </si>
  <si>
    <t>Selles de cheval</t>
  </si>
  <si>
    <t>Soliveaux</t>
  </si>
  <si>
    <t>Soude</t>
  </si>
  <si>
    <t>Suif</t>
  </si>
  <si>
    <t>Tabac en feuilles</t>
  </si>
  <si>
    <t>paniers</t>
  </si>
  <si>
    <t>Tableaux</t>
  </si>
  <si>
    <t>Raisins secs</t>
  </si>
  <si>
    <t>Resine</t>
  </si>
  <si>
    <t>Rez de charrues</t>
  </si>
  <si>
    <t>Rubans de fil</t>
  </si>
  <si>
    <t>Rubans de soye</t>
  </si>
  <si>
    <t>Savon</t>
  </si>
  <si>
    <t>Sel</t>
  </si>
  <si>
    <t>Soufre</t>
  </si>
  <si>
    <t>Souliers</t>
  </si>
  <si>
    <t>Souliers blanc</t>
  </si>
  <si>
    <t>Sucre en pain</t>
  </si>
  <si>
    <t>Sucre terré</t>
  </si>
  <si>
    <t>Tabatieres</t>
  </si>
  <si>
    <t>Tafia</t>
  </si>
  <si>
    <t>Terebentine</t>
  </si>
  <si>
    <t>Thé</t>
  </si>
  <si>
    <t>Verres communs</t>
  </si>
  <si>
    <t>Toile bazin</t>
  </si>
  <si>
    <t>Toile de Bretagne</t>
  </si>
  <si>
    <t>Toile de Bretagne de halle</t>
  </si>
  <si>
    <t>Toile cirée</t>
  </si>
  <si>
    <t>estimées</t>
  </si>
  <si>
    <t>Toile de coton</t>
  </si>
  <si>
    <t>Toile coutil</t>
  </si>
  <si>
    <t>Toile de crin</t>
  </si>
  <si>
    <t>Toile d'etoupe de chanvre</t>
  </si>
  <si>
    <t>Toile d'etoupe de lin</t>
  </si>
  <si>
    <t>Toiles diverses</t>
  </si>
  <si>
    <t>Toile de fil et coton</t>
  </si>
  <si>
    <t>Toile de lin</t>
  </si>
  <si>
    <t>Toile baptiste</t>
  </si>
  <si>
    <t>Toile de lin blanche</t>
  </si>
  <si>
    <t>Toile de lin de saint quentin</t>
  </si>
  <si>
    <t>Toile peinte</t>
  </si>
  <si>
    <t>Toile serpillere</t>
  </si>
  <si>
    <t>Toile siamoise</t>
  </si>
  <si>
    <t>Vaches</t>
  </si>
  <si>
    <t>Taureau</t>
  </si>
  <si>
    <t>Vans à vanner</t>
  </si>
  <si>
    <t>Veaux</t>
  </si>
  <si>
    <t>Vin de Bordeaux</t>
  </si>
  <si>
    <t>Vin de Bordeaux de haut</t>
  </si>
  <si>
    <t>Vin de Bordeaux de ville</t>
  </si>
  <si>
    <t>Vin de Bourgogne</t>
  </si>
  <si>
    <t>Vin de Bourgogne de Beaune</t>
  </si>
  <si>
    <t>Bourgogne</t>
  </si>
  <si>
    <t>Vin de Bourgogne de Pomart</t>
  </si>
  <si>
    <t>Vin de Champagne</t>
  </si>
  <si>
    <t>Chalons</t>
  </si>
  <si>
    <t>Vin de Champagne de montagne</t>
  </si>
  <si>
    <t>quantités illisibles</t>
  </si>
  <si>
    <t>Vin de Dauphiné</t>
  </si>
  <si>
    <t>Vin de Frontignan</t>
  </si>
  <si>
    <t>Muid</t>
  </si>
  <si>
    <t>Vin de hors</t>
  </si>
  <si>
    <t>Paniers</t>
  </si>
  <si>
    <t>Vin de liqueur</t>
  </si>
  <si>
    <t>Vin de madere</t>
  </si>
  <si>
    <t>Vitriol</t>
  </si>
  <si>
    <t>Vin de Languedoc</t>
  </si>
  <si>
    <t>Vin ordinaire</t>
  </si>
  <si>
    <t>Vin de Rhin</t>
  </si>
  <si>
    <t>Vin rouge</t>
  </si>
  <si>
    <t>Vin de Roussillon</t>
  </si>
  <si>
    <t>Narbonne</t>
  </si>
  <si>
    <t>Charges</t>
  </si>
  <si>
    <t>Vinaigre</t>
  </si>
  <si>
    <t>Volailles</t>
  </si>
  <si>
    <t>Archives NEHA Fonds Bruyard Item 133</t>
  </si>
  <si>
    <t>tierçons</t>
  </si>
  <si>
    <t>Agremens de soye</t>
  </si>
  <si>
    <t>minots</t>
  </si>
  <si>
    <t>Bois merrain douelles</t>
  </si>
  <si>
    <t>en nombre</t>
  </si>
  <si>
    <t>garnitures</t>
  </si>
  <si>
    <t>gones</t>
  </si>
  <si>
    <t>conques</t>
  </si>
  <si>
    <t>Greniers</t>
  </si>
  <si>
    <t>muids</t>
  </si>
  <si>
    <t>razières</t>
  </si>
  <si>
    <t>pots</t>
  </si>
  <si>
    <t>Etoffe a peu</t>
  </si>
  <si>
    <t>a oublié "de soye"</t>
  </si>
  <si>
    <t>Gibier cailles</t>
  </si>
  <si>
    <t>Gibier lievres</t>
  </si>
  <si>
    <t>Instruments de musique forte piano</t>
  </si>
  <si>
    <t>Laine en suin</t>
  </si>
  <si>
    <t>Graines de semaille</t>
  </si>
  <si>
    <t>Instruments de musique harpes</t>
  </si>
  <si>
    <t>Instruments de musique violons</t>
  </si>
  <si>
    <t>Meules à taillandier</t>
  </si>
  <si>
    <t>Chaldes</t>
  </si>
  <si>
    <t>Manchetes brodées</t>
  </si>
  <si>
    <t>Marchandises meslées</t>
  </si>
  <si>
    <t>milliers</t>
  </si>
  <si>
    <t>Brins</t>
  </si>
  <si>
    <t>nombre</t>
  </si>
  <si>
    <t>monts</t>
  </si>
  <si>
    <t>demi caisses</t>
  </si>
  <si>
    <t>Toile a carreaux</t>
  </si>
  <si>
    <t>Toile de valenciennes</t>
  </si>
  <si>
    <t>Verdet</t>
  </si>
  <si>
    <t>poinçons</t>
  </si>
  <si>
    <t>Vin François</t>
  </si>
  <si>
    <t>Vaches ganisse</t>
  </si>
  <si>
    <t>Fruits cruds pommes</t>
  </si>
  <si>
    <t>A oublié d'indiquer le 3 dans le prix (50 au lieu de 350lt)</t>
  </si>
  <si>
    <t>a oublié le 1 dans le prix (44 au lieu de 144lt)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</si>
</sst>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9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Trebuchet MS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/>
  </cellXfs>
  <cellStyles count="1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7"/>
  <sheetViews>
    <sheetView tabSelected="1" topLeftCell="G1" zoomScale="125" zoomScaleNormal="125" zoomScalePageLayoutView="125" workbookViewId="0">
      <selection activeCell="H1" sqref="H1"/>
    </sheetView>
  </sheetViews>
  <sheetFormatPr baseColWidth="10" defaultRowHeight="15" x14ac:dyDescent="0"/>
  <cols>
    <col min="1" max="1" width="6.1640625" style="22" customWidth="1"/>
    <col min="2" max="2" width="33.6640625" style="22" customWidth="1"/>
    <col min="3" max="3" width="13.83203125" style="26" customWidth="1"/>
    <col min="4" max="4" width="4.33203125" style="26" customWidth="1"/>
    <col min="5" max="5" width="6.6640625" style="26" bestFit="1" customWidth="1"/>
    <col min="6" max="6" width="11.1640625" style="26" customWidth="1"/>
    <col min="7" max="7" width="25.1640625" style="20" customWidth="1"/>
    <col min="8" max="8" width="14" style="22" bestFit="1" customWidth="1"/>
    <col min="9" max="9" width="11.83203125" style="22" bestFit="1" customWidth="1"/>
    <col min="10" max="10" width="13.6640625" style="26" bestFit="1" customWidth="1"/>
    <col min="11" max="11" width="10" style="22" bestFit="1" customWidth="1"/>
    <col min="12" max="13" width="8" style="22" bestFit="1" customWidth="1"/>
    <col min="14" max="14" width="13.83203125" style="32" customWidth="1"/>
    <col min="15" max="15" width="11.83203125" style="22" bestFit="1" customWidth="1"/>
    <col min="16" max="16" width="7.6640625" style="22" bestFit="1" customWidth="1"/>
    <col min="17" max="17" width="9.33203125" style="22" bestFit="1" customWidth="1"/>
    <col min="18" max="18" width="15" style="22" customWidth="1"/>
    <col min="19" max="19" width="13.6640625" style="22" customWidth="1"/>
    <col min="20" max="20" width="10.83203125" style="22" customWidth="1"/>
    <col min="21" max="21" width="11.1640625" style="22" bestFit="1" customWidth="1"/>
    <col min="22" max="22" width="22" style="22" bestFit="1" customWidth="1"/>
    <col min="23" max="16384" width="10.83203125" style="22"/>
  </cols>
  <sheetData>
    <row r="1" spans="1:22" ht="78">
      <c r="A1" s="13" t="s">
        <v>14</v>
      </c>
      <c r="B1" s="14" t="s">
        <v>15</v>
      </c>
      <c r="C1" s="14" t="s">
        <v>18</v>
      </c>
      <c r="D1" s="14" t="s">
        <v>16</v>
      </c>
      <c r="E1" s="14" t="s">
        <v>17</v>
      </c>
      <c r="F1" s="14" t="s">
        <v>1</v>
      </c>
      <c r="G1" s="21" t="s">
        <v>0</v>
      </c>
      <c r="H1" s="12" t="s">
        <v>19</v>
      </c>
      <c r="I1" s="5" t="s">
        <v>2</v>
      </c>
      <c r="J1" s="15" t="s">
        <v>20</v>
      </c>
      <c r="K1" s="5" t="s">
        <v>3</v>
      </c>
      <c r="L1" s="5" t="s">
        <v>4</v>
      </c>
      <c r="M1" s="5" t="s">
        <v>5</v>
      </c>
      <c r="N1" s="30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1" t="s">
        <v>12</v>
      </c>
      <c r="U1" s="16" t="s">
        <v>22</v>
      </c>
      <c r="V1" s="16" t="s">
        <v>13</v>
      </c>
    </row>
    <row r="2" spans="1:22">
      <c r="A2" s="2" t="s">
        <v>23</v>
      </c>
      <c r="B2" s="6" t="s">
        <v>320</v>
      </c>
      <c r="C2" s="7" t="s">
        <v>87</v>
      </c>
      <c r="D2" s="7">
        <v>3</v>
      </c>
      <c r="E2" s="7">
        <v>1777</v>
      </c>
      <c r="F2" s="8" t="s">
        <v>35</v>
      </c>
      <c r="G2" s="23" t="s">
        <v>38</v>
      </c>
      <c r="H2" s="8" t="s">
        <v>30</v>
      </c>
      <c r="I2" s="9">
        <v>157600</v>
      </c>
      <c r="J2" s="10" t="s">
        <v>24</v>
      </c>
      <c r="K2" s="9"/>
      <c r="L2" s="9">
        <v>3</v>
      </c>
      <c r="M2" s="11">
        <v>6</v>
      </c>
      <c r="N2" s="31">
        <f t="shared" ref="N2:N69" si="0">K2+(0.05*L2)+(M2/240)</f>
        <v>0.17500000000000002</v>
      </c>
      <c r="O2" s="9">
        <v>27580</v>
      </c>
      <c r="P2" s="9"/>
      <c r="Q2" s="9"/>
      <c r="R2" s="9">
        <f t="shared" ref="R2:R67" si="1">O2+(P2*0.05)+(Q2/240)</f>
        <v>27580</v>
      </c>
      <c r="S2" s="9">
        <f t="shared" ref="S2" si="2">I2*N2</f>
        <v>27580.000000000004</v>
      </c>
      <c r="T2" s="3">
        <f>R2-S2</f>
        <v>0</v>
      </c>
      <c r="U2" s="4"/>
      <c r="V2" s="4"/>
    </row>
    <row r="3" spans="1:22">
      <c r="A3" s="2" t="s">
        <v>23</v>
      </c>
      <c r="B3" s="6" t="s">
        <v>320</v>
      </c>
      <c r="C3" s="7" t="s">
        <v>87</v>
      </c>
      <c r="D3" s="7">
        <v>3</v>
      </c>
      <c r="E3" s="7">
        <v>1777</v>
      </c>
      <c r="F3" s="8" t="s">
        <v>29</v>
      </c>
      <c r="G3" s="23" t="s">
        <v>38</v>
      </c>
      <c r="H3" s="8" t="s">
        <v>30</v>
      </c>
      <c r="I3" s="9">
        <v>64000</v>
      </c>
      <c r="J3" s="10" t="s">
        <v>24</v>
      </c>
      <c r="K3" s="9"/>
      <c r="L3" s="9">
        <v>4</v>
      </c>
      <c r="M3" s="11"/>
      <c r="N3" s="31">
        <f t="shared" si="0"/>
        <v>0.2</v>
      </c>
      <c r="O3" s="9">
        <v>12800</v>
      </c>
      <c r="P3" s="9"/>
      <c r="Q3" s="9"/>
      <c r="R3" s="9">
        <f t="shared" si="1"/>
        <v>12800</v>
      </c>
      <c r="S3" s="9">
        <f t="shared" ref="S3:S70" si="3">I3*N3</f>
        <v>12800</v>
      </c>
      <c r="T3" s="3">
        <f t="shared" ref="T3:T70" si="4">R3-S3</f>
        <v>0</v>
      </c>
      <c r="U3" s="4"/>
      <c r="V3" s="4"/>
    </row>
    <row r="4" spans="1:22">
      <c r="A4" s="2" t="s">
        <v>23</v>
      </c>
      <c r="B4" s="6" t="s">
        <v>320</v>
      </c>
      <c r="C4" s="7" t="s">
        <v>87</v>
      </c>
      <c r="D4" s="7">
        <v>3</v>
      </c>
      <c r="E4" s="7">
        <v>1777</v>
      </c>
      <c r="F4" s="8" t="s">
        <v>39</v>
      </c>
      <c r="G4" s="23" t="s">
        <v>38</v>
      </c>
      <c r="H4" s="8" t="s">
        <v>30</v>
      </c>
      <c r="I4" s="9">
        <v>584732</v>
      </c>
      <c r="J4" s="10" t="s">
        <v>24</v>
      </c>
      <c r="K4" s="9"/>
      <c r="L4" s="9">
        <v>4</v>
      </c>
      <c r="M4" s="11"/>
      <c r="N4" s="31">
        <f t="shared" si="0"/>
        <v>0.2</v>
      </c>
      <c r="O4" s="9">
        <v>116946</v>
      </c>
      <c r="P4" s="9"/>
      <c r="Q4" s="9"/>
      <c r="R4" s="9">
        <f t="shared" si="1"/>
        <v>116946</v>
      </c>
      <c r="S4" s="9">
        <f t="shared" si="3"/>
        <v>116946.40000000001</v>
      </c>
      <c r="T4" s="3">
        <f t="shared" si="4"/>
        <v>-0.40000000000873115</v>
      </c>
      <c r="U4" s="4"/>
      <c r="V4" s="4"/>
    </row>
    <row r="5" spans="1:22">
      <c r="A5" s="2" t="s">
        <v>23</v>
      </c>
      <c r="B5" s="6" t="s">
        <v>320</v>
      </c>
      <c r="C5" s="7" t="s">
        <v>87</v>
      </c>
      <c r="D5" s="7">
        <v>3</v>
      </c>
      <c r="E5" s="7">
        <v>1777</v>
      </c>
      <c r="F5" s="8" t="s">
        <v>35</v>
      </c>
      <c r="G5" s="23" t="s">
        <v>40</v>
      </c>
      <c r="H5" s="8" t="s">
        <v>30</v>
      </c>
      <c r="I5" s="9">
        <v>519</v>
      </c>
      <c r="J5" s="10" t="s">
        <v>36</v>
      </c>
      <c r="K5" s="9">
        <v>48</v>
      </c>
      <c r="L5" s="9"/>
      <c r="M5" s="11"/>
      <c r="N5" s="31">
        <f t="shared" si="0"/>
        <v>48</v>
      </c>
      <c r="O5" s="9">
        <v>24924</v>
      </c>
      <c r="P5" s="9"/>
      <c r="Q5" s="9"/>
      <c r="R5" s="9">
        <f t="shared" si="1"/>
        <v>24924</v>
      </c>
      <c r="S5" s="9">
        <f t="shared" si="3"/>
        <v>24912</v>
      </c>
      <c r="T5" s="3">
        <f t="shared" si="4"/>
        <v>12</v>
      </c>
      <c r="U5" s="4"/>
      <c r="V5" s="4" t="s">
        <v>28</v>
      </c>
    </row>
    <row r="6" spans="1:22">
      <c r="A6" s="2" t="s">
        <v>23</v>
      </c>
      <c r="B6" s="6" t="s">
        <v>320</v>
      </c>
      <c r="C6" s="7" t="s">
        <v>87</v>
      </c>
      <c r="D6" s="7">
        <v>3</v>
      </c>
      <c r="E6" s="7">
        <v>1777</v>
      </c>
      <c r="F6" s="8" t="s">
        <v>39</v>
      </c>
      <c r="G6" s="23" t="s">
        <v>40</v>
      </c>
      <c r="H6" s="8" t="s">
        <v>30</v>
      </c>
      <c r="I6" s="9">
        <v>8</v>
      </c>
      <c r="J6" s="10" t="s">
        <v>36</v>
      </c>
      <c r="K6" s="9">
        <v>50</v>
      </c>
      <c r="L6" s="9"/>
      <c r="M6" s="11"/>
      <c r="N6" s="31">
        <f t="shared" si="0"/>
        <v>50</v>
      </c>
      <c r="O6" s="9">
        <v>400</v>
      </c>
      <c r="P6" s="9"/>
      <c r="Q6" s="9"/>
      <c r="R6" s="9">
        <f t="shared" si="1"/>
        <v>400</v>
      </c>
      <c r="S6" s="9">
        <f t="shared" si="3"/>
        <v>400</v>
      </c>
      <c r="T6" s="3">
        <f t="shared" si="4"/>
        <v>0</v>
      </c>
      <c r="U6" s="4"/>
      <c r="V6" s="4"/>
    </row>
    <row r="7" spans="1:22">
      <c r="A7" s="2" t="s">
        <v>23</v>
      </c>
      <c r="B7" s="6" t="s">
        <v>320</v>
      </c>
      <c r="C7" s="7" t="s">
        <v>87</v>
      </c>
      <c r="D7" s="7">
        <v>3</v>
      </c>
      <c r="E7" s="7">
        <v>1777</v>
      </c>
      <c r="F7" s="8" t="s">
        <v>39</v>
      </c>
      <c r="G7" s="23" t="s">
        <v>41</v>
      </c>
      <c r="H7" s="8" t="s">
        <v>30</v>
      </c>
      <c r="I7" s="9">
        <v>832346</v>
      </c>
      <c r="J7" s="10" t="s">
        <v>24</v>
      </c>
      <c r="K7" s="9"/>
      <c r="L7" s="9">
        <v>1</v>
      </c>
      <c r="M7" s="11"/>
      <c r="N7" s="31">
        <f t="shared" si="0"/>
        <v>0.05</v>
      </c>
      <c r="O7" s="9">
        <v>41617</v>
      </c>
      <c r="P7" s="9"/>
      <c r="Q7" s="9"/>
      <c r="R7" s="9">
        <f t="shared" si="1"/>
        <v>41617</v>
      </c>
      <c r="S7" s="9">
        <f t="shared" si="3"/>
        <v>41617.300000000003</v>
      </c>
      <c r="T7" s="3">
        <f t="shared" si="4"/>
        <v>-0.30000000000291038</v>
      </c>
      <c r="U7" s="4"/>
      <c r="V7" s="4"/>
    </row>
    <row r="8" spans="1:22">
      <c r="A8" s="2" t="s">
        <v>23</v>
      </c>
      <c r="B8" s="6" t="s">
        <v>320</v>
      </c>
      <c r="C8" s="7" t="s">
        <v>87</v>
      </c>
      <c r="D8" s="7">
        <v>3</v>
      </c>
      <c r="E8" s="7">
        <v>1777</v>
      </c>
      <c r="F8" s="8" t="s">
        <v>35</v>
      </c>
      <c r="G8" s="23" t="s">
        <v>42</v>
      </c>
      <c r="H8" s="8" t="s">
        <v>30</v>
      </c>
      <c r="I8" s="9">
        <v>43</v>
      </c>
      <c r="J8" s="10" t="s">
        <v>43</v>
      </c>
      <c r="K8" s="9">
        <v>5</v>
      </c>
      <c r="L8" s="9"/>
      <c r="M8" s="11"/>
      <c r="N8" s="31">
        <f t="shared" si="0"/>
        <v>5</v>
      </c>
      <c r="O8" s="9">
        <v>215</v>
      </c>
      <c r="P8" s="9"/>
      <c r="Q8" s="9"/>
      <c r="R8" s="9">
        <f t="shared" si="1"/>
        <v>215</v>
      </c>
      <c r="S8" s="9">
        <f t="shared" si="3"/>
        <v>215</v>
      </c>
      <c r="T8" s="3">
        <f t="shared" si="4"/>
        <v>0</v>
      </c>
      <c r="U8" s="4"/>
      <c r="V8" s="4"/>
    </row>
    <row r="9" spans="1:22">
      <c r="A9" s="2" t="s">
        <v>23</v>
      </c>
      <c r="B9" s="6" t="s">
        <v>320</v>
      </c>
      <c r="C9" s="7" t="s">
        <v>87</v>
      </c>
      <c r="D9" s="7">
        <v>3</v>
      </c>
      <c r="E9" s="7">
        <v>1777</v>
      </c>
      <c r="F9" s="8" t="s">
        <v>35</v>
      </c>
      <c r="G9" s="23" t="s">
        <v>44</v>
      </c>
      <c r="H9" s="8" t="s">
        <v>30</v>
      </c>
      <c r="I9" s="9">
        <v>1455</v>
      </c>
      <c r="J9" s="10" t="s">
        <v>24</v>
      </c>
      <c r="K9" s="9"/>
      <c r="L9" s="9">
        <v>6</v>
      </c>
      <c r="M9" s="11"/>
      <c r="N9" s="31">
        <f t="shared" si="0"/>
        <v>0.30000000000000004</v>
      </c>
      <c r="O9" s="9">
        <v>436</v>
      </c>
      <c r="P9" s="9"/>
      <c r="Q9" s="9"/>
      <c r="R9" s="9">
        <f t="shared" si="1"/>
        <v>436</v>
      </c>
      <c r="S9" s="9">
        <f t="shared" si="3"/>
        <v>436.50000000000006</v>
      </c>
      <c r="T9" s="3">
        <f t="shared" si="4"/>
        <v>-0.50000000000005684</v>
      </c>
      <c r="U9" s="4"/>
      <c r="V9" s="4"/>
    </row>
    <row r="10" spans="1:22">
      <c r="A10" s="2" t="s">
        <v>23</v>
      </c>
      <c r="B10" s="6" t="s">
        <v>320</v>
      </c>
      <c r="C10" s="7" t="s">
        <v>87</v>
      </c>
      <c r="D10" s="7">
        <v>3</v>
      </c>
      <c r="E10" s="7">
        <v>1777</v>
      </c>
      <c r="F10" s="8" t="s">
        <v>45</v>
      </c>
      <c r="G10" s="23" t="s">
        <v>44</v>
      </c>
      <c r="H10" s="8" t="s">
        <v>30</v>
      </c>
      <c r="I10" s="9">
        <v>37070</v>
      </c>
      <c r="J10" s="10" t="s">
        <v>24</v>
      </c>
      <c r="K10" s="9"/>
      <c r="L10" s="9">
        <v>6</v>
      </c>
      <c r="M10" s="11"/>
      <c r="N10" s="31">
        <f t="shared" si="0"/>
        <v>0.30000000000000004</v>
      </c>
      <c r="O10" s="9">
        <v>11121</v>
      </c>
      <c r="P10" s="9"/>
      <c r="Q10" s="9"/>
      <c r="R10" s="9">
        <f t="shared" si="1"/>
        <v>11121</v>
      </c>
      <c r="S10" s="9">
        <f t="shared" si="3"/>
        <v>11121.000000000002</v>
      </c>
      <c r="T10" s="3">
        <f t="shared" si="4"/>
        <v>0</v>
      </c>
      <c r="U10" s="4"/>
      <c r="V10" s="4"/>
    </row>
    <row r="11" spans="1:22">
      <c r="A11" s="2" t="s">
        <v>23</v>
      </c>
      <c r="B11" s="6" t="s">
        <v>320</v>
      </c>
      <c r="C11" s="7" t="s">
        <v>87</v>
      </c>
      <c r="D11" s="7">
        <v>3</v>
      </c>
      <c r="E11" s="7">
        <v>1777</v>
      </c>
      <c r="F11" s="8" t="s">
        <v>46</v>
      </c>
      <c r="G11" s="23" t="s">
        <v>44</v>
      </c>
      <c r="H11" s="8" t="s">
        <v>30</v>
      </c>
      <c r="I11" s="9">
        <v>26100</v>
      </c>
      <c r="J11" s="10" t="s">
        <v>24</v>
      </c>
      <c r="K11" s="9"/>
      <c r="L11" s="9">
        <v>6</v>
      </c>
      <c r="M11" s="11"/>
      <c r="N11" s="31">
        <f t="shared" si="0"/>
        <v>0.30000000000000004</v>
      </c>
      <c r="O11" s="9">
        <v>7830</v>
      </c>
      <c r="P11" s="9"/>
      <c r="Q11" s="9"/>
      <c r="R11" s="9">
        <f t="shared" si="1"/>
        <v>7830</v>
      </c>
      <c r="S11" s="9">
        <f t="shared" si="3"/>
        <v>7830.0000000000009</v>
      </c>
      <c r="T11" s="3">
        <f t="shared" si="4"/>
        <v>0</v>
      </c>
      <c r="U11" s="4"/>
      <c r="V11" s="4"/>
    </row>
    <row r="12" spans="1:22">
      <c r="A12" s="2" t="s">
        <v>23</v>
      </c>
      <c r="B12" s="6" t="s">
        <v>320</v>
      </c>
      <c r="C12" s="7" t="s">
        <v>87</v>
      </c>
      <c r="D12" s="7">
        <v>3</v>
      </c>
      <c r="E12" s="7">
        <v>1777</v>
      </c>
      <c r="F12" s="8" t="s">
        <v>47</v>
      </c>
      <c r="G12" s="23" t="s">
        <v>44</v>
      </c>
      <c r="H12" s="8" t="s">
        <v>30</v>
      </c>
      <c r="I12" s="9">
        <v>351717</v>
      </c>
      <c r="J12" s="10" t="s">
        <v>24</v>
      </c>
      <c r="K12" s="9"/>
      <c r="L12" s="9">
        <v>4</v>
      </c>
      <c r="M12" s="11">
        <v>9</v>
      </c>
      <c r="N12" s="31">
        <f t="shared" si="0"/>
        <v>0.23750000000000002</v>
      </c>
      <c r="O12" s="9">
        <v>83532</v>
      </c>
      <c r="P12" s="9"/>
      <c r="Q12" s="9"/>
      <c r="R12" s="9">
        <f t="shared" si="1"/>
        <v>83532</v>
      </c>
      <c r="S12" s="9">
        <f t="shared" si="3"/>
        <v>83532.787500000006</v>
      </c>
      <c r="T12" s="3">
        <f t="shared" si="4"/>
        <v>-0.78750000000582077</v>
      </c>
      <c r="U12" s="4"/>
      <c r="V12" s="4"/>
    </row>
    <row r="13" spans="1:22">
      <c r="A13" s="2" t="s">
        <v>23</v>
      </c>
      <c r="B13" s="6" t="s">
        <v>320</v>
      </c>
      <c r="C13" s="7" t="s">
        <v>87</v>
      </c>
      <c r="D13" s="7">
        <v>3</v>
      </c>
      <c r="E13" s="7">
        <v>1777</v>
      </c>
      <c r="F13" s="8" t="s">
        <v>47</v>
      </c>
      <c r="G13" s="23" t="s">
        <v>44</v>
      </c>
      <c r="H13" s="8" t="s">
        <v>30</v>
      </c>
      <c r="I13" s="9">
        <v>120</v>
      </c>
      <c r="J13" s="27" t="s">
        <v>321</v>
      </c>
      <c r="K13" s="9">
        <v>60</v>
      </c>
      <c r="L13" s="9"/>
      <c r="M13" s="11"/>
      <c r="N13" s="31">
        <f t="shared" si="0"/>
        <v>60</v>
      </c>
      <c r="O13" s="9">
        <v>7200</v>
      </c>
      <c r="P13" s="9"/>
      <c r="Q13" s="9"/>
      <c r="R13" s="9">
        <f t="shared" si="1"/>
        <v>7200</v>
      </c>
      <c r="S13" s="9">
        <f t="shared" si="3"/>
        <v>7200</v>
      </c>
      <c r="T13" s="3">
        <f t="shared" si="4"/>
        <v>0</v>
      </c>
      <c r="U13" s="4"/>
      <c r="V13" s="4"/>
    </row>
    <row r="14" spans="1:22">
      <c r="A14" s="2" t="s">
        <v>23</v>
      </c>
      <c r="B14" s="6" t="s">
        <v>320</v>
      </c>
      <c r="C14" s="7" t="s">
        <v>87</v>
      </c>
      <c r="D14" s="7">
        <v>3</v>
      </c>
      <c r="E14" s="7">
        <v>1777</v>
      </c>
      <c r="F14" s="8" t="s">
        <v>47</v>
      </c>
      <c r="G14" s="23" t="s">
        <v>44</v>
      </c>
      <c r="H14" s="8" t="s">
        <v>30</v>
      </c>
      <c r="I14" s="9">
        <v>300</v>
      </c>
      <c r="J14" s="10" t="s">
        <v>48</v>
      </c>
      <c r="K14" s="9">
        <v>50</v>
      </c>
      <c r="L14" s="9"/>
      <c r="M14" s="11"/>
      <c r="N14" s="31">
        <f t="shared" si="0"/>
        <v>50</v>
      </c>
      <c r="O14" s="9">
        <v>15000</v>
      </c>
      <c r="P14" s="9"/>
      <c r="Q14" s="9"/>
      <c r="R14" s="9">
        <f t="shared" si="1"/>
        <v>15000</v>
      </c>
      <c r="S14" s="9">
        <f t="shared" si="3"/>
        <v>15000</v>
      </c>
      <c r="T14" s="3">
        <f t="shared" si="4"/>
        <v>0</v>
      </c>
      <c r="U14" s="4"/>
      <c r="V14" s="4"/>
    </row>
    <row r="15" spans="1:22">
      <c r="A15" s="2" t="s">
        <v>23</v>
      </c>
      <c r="B15" s="6" t="s">
        <v>320</v>
      </c>
      <c r="C15" s="7" t="s">
        <v>87</v>
      </c>
      <c r="D15" s="7">
        <v>3</v>
      </c>
      <c r="E15" s="7">
        <v>1777</v>
      </c>
      <c r="F15" s="8" t="s">
        <v>39</v>
      </c>
      <c r="G15" s="23" t="s">
        <v>44</v>
      </c>
      <c r="H15" s="8" t="s">
        <v>30</v>
      </c>
      <c r="I15" s="9">
        <v>18858.75</v>
      </c>
      <c r="J15" s="10" t="s">
        <v>48</v>
      </c>
      <c r="K15" s="9">
        <v>48</v>
      </c>
      <c r="L15" s="9"/>
      <c r="M15" s="11"/>
      <c r="N15" s="31">
        <f t="shared" si="0"/>
        <v>48</v>
      </c>
      <c r="O15" s="9">
        <v>905220</v>
      </c>
      <c r="P15" s="9"/>
      <c r="Q15" s="9"/>
      <c r="R15" s="9">
        <f t="shared" si="1"/>
        <v>905220</v>
      </c>
      <c r="S15" s="9">
        <f t="shared" si="3"/>
        <v>905220</v>
      </c>
      <c r="T15" s="3">
        <f t="shared" si="4"/>
        <v>0</v>
      </c>
      <c r="U15" s="4"/>
      <c r="V15" s="4"/>
    </row>
    <row r="16" spans="1:22">
      <c r="A16" s="2" t="s">
        <v>23</v>
      </c>
      <c r="B16" s="6" t="s">
        <v>320</v>
      </c>
      <c r="C16" s="7" t="s">
        <v>87</v>
      </c>
      <c r="D16" s="7">
        <v>3</v>
      </c>
      <c r="E16" s="7">
        <v>1777</v>
      </c>
      <c r="F16" s="8" t="s">
        <v>45</v>
      </c>
      <c r="G16" s="23" t="s">
        <v>37</v>
      </c>
      <c r="H16" s="8" t="s">
        <v>30</v>
      </c>
      <c r="I16" s="9">
        <v>63340</v>
      </c>
      <c r="J16" s="10" t="s">
        <v>24</v>
      </c>
      <c r="K16" s="9"/>
      <c r="L16" s="9">
        <v>18</v>
      </c>
      <c r="M16" s="11"/>
      <c r="N16" s="31">
        <f t="shared" si="0"/>
        <v>0.9</v>
      </c>
      <c r="O16" s="9">
        <v>57006</v>
      </c>
      <c r="P16" s="9"/>
      <c r="Q16" s="9"/>
      <c r="R16" s="9">
        <f t="shared" si="1"/>
        <v>57006</v>
      </c>
      <c r="S16" s="9">
        <f t="shared" si="3"/>
        <v>57006</v>
      </c>
      <c r="T16" s="3">
        <f t="shared" si="4"/>
        <v>0</v>
      </c>
      <c r="U16" s="4"/>
      <c r="V16" s="4"/>
    </row>
    <row r="17" spans="1:22">
      <c r="A17" s="2" t="s">
        <v>23</v>
      </c>
      <c r="B17" s="6" t="s">
        <v>320</v>
      </c>
      <c r="C17" s="7" t="s">
        <v>87</v>
      </c>
      <c r="D17" s="7">
        <v>3</v>
      </c>
      <c r="E17" s="7">
        <v>1777</v>
      </c>
      <c r="F17" s="8" t="s">
        <v>46</v>
      </c>
      <c r="G17" s="23" t="s">
        <v>37</v>
      </c>
      <c r="H17" s="8" t="s">
        <v>30</v>
      </c>
      <c r="I17" s="9">
        <v>119945</v>
      </c>
      <c r="J17" s="10" t="s">
        <v>24</v>
      </c>
      <c r="K17" s="9"/>
      <c r="L17" s="9">
        <v>13</v>
      </c>
      <c r="M17" s="11"/>
      <c r="N17" s="31">
        <f t="shared" si="0"/>
        <v>0.65</v>
      </c>
      <c r="O17" s="9">
        <v>77964</v>
      </c>
      <c r="P17" s="9"/>
      <c r="Q17" s="9"/>
      <c r="R17" s="9">
        <f t="shared" si="1"/>
        <v>77964</v>
      </c>
      <c r="S17" s="9">
        <f t="shared" si="3"/>
        <v>77964.25</v>
      </c>
      <c r="T17" s="3">
        <f t="shared" si="4"/>
        <v>-0.25</v>
      </c>
      <c r="U17" s="4"/>
      <c r="V17" s="4"/>
    </row>
    <row r="18" spans="1:22">
      <c r="A18" s="2" t="s">
        <v>23</v>
      </c>
      <c r="B18" s="6" t="s">
        <v>320</v>
      </c>
      <c r="C18" s="7" t="s">
        <v>87</v>
      </c>
      <c r="D18" s="7">
        <v>3</v>
      </c>
      <c r="E18" s="7">
        <v>1777</v>
      </c>
      <c r="F18" s="8" t="s">
        <v>47</v>
      </c>
      <c r="G18" s="23" t="s">
        <v>37</v>
      </c>
      <c r="H18" s="8" t="s">
        <v>30</v>
      </c>
      <c r="I18" s="9">
        <v>420</v>
      </c>
      <c r="J18" s="10" t="s">
        <v>24</v>
      </c>
      <c r="K18" s="9"/>
      <c r="L18" s="9">
        <v>18</v>
      </c>
      <c r="M18" s="11"/>
      <c r="N18" s="31">
        <f t="shared" si="0"/>
        <v>0.9</v>
      </c>
      <c r="O18" s="9">
        <v>378</v>
      </c>
      <c r="P18" s="9"/>
      <c r="Q18" s="9"/>
      <c r="R18" s="9">
        <f t="shared" si="1"/>
        <v>378</v>
      </c>
      <c r="S18" s="9">
        <f t="shared" si="3"/>
        <v>378</v>
      </c>
      <c r="T18" s="3">
        <f t="shared" si="4"/>
        <v>0</v>
      </c>
      <c r="U18" s="4"/>
      <c r="V18" s="4"/>
    </row>
    <row r="19" spans="1:22">
      <c r="A19" s="2" t="s">
        <v>23</v>
      </c>
      <c r="B19" s="6" t="s">
        <v>320</v>
      </c>
      <c r="C19" s="7" t="s">
        <v>87</v>
      </c>
      <c r="D19" s="7">
        <v>3</v>
      </c>
      <c r="E19" s="7">
        <v>1777</v>
      </c>
      <c r="F19" s="8" t="s">
        <v>39</v>
      </c>
      <c r="G19" s="23" t="s">
        <v>37</v>
      </c>
      <c r="H19" s="8" t="s">
        <v>30</v>
      </c>
      <c r="I19" s="9">
        <v>2256923</v>
      </c>
      <c r="J19" s="10" t="s">
        <v>24</v>
      </c>
      <c r="K19" s="9"/>
      <c r="L19" s="9">
        <v>11</v>
      </c>
      <c r="M19" s="11"/>
      <c r="N19" s="31">
        <f t="shared" si="0"/>
        <v>0.55000000000000004</v>
      </c>
      <c r="O19" s="9">
        <v>1241307</v>
      </c>
      <c r="P19" s="9"/>
      <c r="Q19" s="9"/>
      <c r="R19" s="9">
        <f t="shared" si="1"/>
        <v>1241307</v>
      </c>
      <c r="S19" s="9">
        <f t="shared" si="3"/>
        <v>1241307.6500000001</v>
      </c>
      <c r="T19" s="3">
        <f t="shared" si="4"/>
        <v>-0.65000000013969839</v>
      </c>
      <c r="U19" s="4"/>
      <c r="V19" s="4"/>
    </row>
    <row r="20" spans="1:22">
      <c r="A20" s="2" t="s">
        <v>23</v>
      </c>
      <c r="B20" s="6" t="s">
        <v>320</v>
      </c>
      <c r="C20" s="7" t="s">
        <v>87</v>
      </c>
      <c r="D20" s="7">
        <v>3</v>
      </c>
      <c r="E20" s="7">
        <v>1777</v>
      </c>
      <c r="F20" s="8" t="s">
        <v>31</v>
      </c>
      <c r="G20" s="23" t="s">
        <v>34</v>
      </c>
      <c r="H20" s="8" t="s">
        <v>30</v>
      </c>
      <c r="I20" s="9">
        <v>1500</v>
      </c>
      <c r="J20" s="27" t="s">
        <v>33</v>
      </c>
      <c r="K20" s="9"/>
      <c r="L20" s="9">
        <v>5</v>
      </c>
      <c r="M20" s="11"/>
      <c r="N20" s="31">
        <f t="shared" si="0"/>
        <v>0.25</v>
      </c>
      <c r="O20" s="9">
        <v>375</v>
      </c>
      <c r="P20" s="9"/>
      <c r="Q20" s="9"/>
      <c r="R20" s="9">
        <f t="shared" si="1"/>
        <v>375</v>
      </c>
      <c r="S20" s="9">
        <f t="shared" si="3"/>
        <v>375</v>
      </c>
      <c r="T20" s="3">
        <f t="shared" si="4"/>
        <v>0</v>
      </c>
      <c r="U20" s="4"/>
      <c r="V20" s="4"/>
    </row>
    <row r="21" spans="1:22">
      <c r="A21" s="2" t="s">
        <v>23</v>
      </c>
      <c r="B21" s="6" t="s">
        <v>320</v>
      </c>
      <c r="C21" s="7" t="s">
        <v>87</v>
      </c>
      <c r="D21" s="7">
        <v>3</v>
      </c>
      <c r="E21" s="7">
        <v>1777</v>
      </c>
      <c r="F21" s="8" t="s">
        <v>45</v>
      </c>
      <c r="G21" s="23" t="s">
        <v>49</v>
      </c>
      <c r="H21" s="8" t="s">
        <v>30</v>
      </c>
      <c r="I21" s="9">
        <v>671230</v>
      </c>
      <c r="J21" s="10" t="s">
        <v>24</v>
      </c>
      <c r="K21" s="9"/>
      <c r="L21" s="9">
        <v>2</v>
      </c>
      <c r="M21" s="11"/>
      <c r="N21" s="31">
        <f t="shared" si="0"/>
        <v>0.1</v>
      </c>
      <c r="O21" s="9">
        <v>67123</v>
      </c>
      <c r="P21" s="9"/>
      <c r="Q21" s="9"/>
      <c r="R21" s="9">
        <f t="shared" si="1"/>
        <v>67123</v>
      </c>
      <c r="S21" s="9">
        <f t="shared" si="3"/>
        <v>67123</v>
      </c>
      <c r="T21" s="3">
        <f t="shared" si="4"/>
        <v>0</v>
      </c>
      <c r="U21" s="4"/>
      <c r="V21" s="4"/>
    </row>
    <row r="22" spans="1:22">
      <c r="A22" s="2" t="s">
        <v>23</v>
      </c>
      <c r="B22" s="6" t="s">
        <v>320</v>
      </c>
      <c r="C22" s="7" t="s">
        <v>87</v>
      </c>
      <c r="D22" s="7">
        <v>3</v>
      </c>
      <c r="E22" s="7">
        <v>1777</v>
      </c>
      <c r="F22" s="8" t="s">
        <v>29</v>
      </c>
      <c r="G22" s="23" t="s">
        <v>49</v>
      </c>
      <c r="H22" s="8" t="s">
        <v>30</v>
      </c>
      <c r="I22" s="9">
        <f>415800+(1/3)</f>
        <v>415800.33333333331</v>
      </c>
      <c r="J22" s="10" t="s">
        <v>24</v>
      </c>
      <c r="K22" s="9"/>
      <c r="L22" s="9">
        <v>2</v>
      </c>
      <c r="M22" s="11"/>
      <c r="N22" s="31">
        <f t="shared" si="0"/>
        <v>0.1</v>
      </c>
      <c r="O22" s="9">
        <v>41580</v>
      </c>
      <c r="P22" s="9"/>
      <c r="Q22" s="9"/>
      <c r="R22" s="9">
        <f t="shared" si="1"/>
        <v>41580</v>
      </c>
      <c r="S22" s="9">
        <f t="shared" si="3"/>
        <v>41580.033333333333</v>
      </c>
      <c r="T22" s="3">
        <f t="shared" si="4"/>
        <v>-3.3333333332848269E-2</v>
      </c>
      <c r="U22" s="4"/>
      <c r="V22" s="4"/>
    </row>
    <row r="23" spans="1:22">
      <c r="A23" s="2" t="s">
        <v>23</v>
      </c>
      <c r="B23" s="6" t="s">
        <v>320</v>
      </c>
      <c r="C23" s="7" t="s">
        <v>87</v>
      </c>
      <c r="D23" s="7">
        <v>3</v>
      </c>
      <c r="E23" s="7">
        <v>1777</v>
      </c>
      <c r="F23" s="8" t="s">
        <v>39</v>
      </c>
      <c r="G23" s="23" t="s">
        <v>49</v>
      </c>
      <c r="H23" s="8" t="s">
        <v>30</v>
      </c>
      <c r="I23" s="9">
        <f>2909496+(1/3)</f>
        <v>2909496.3333333335</v>
      </c>
      <c r="J23" s="10" t="s">
        <v>24</v>
      </c>
      <c r="K23" s="9"/>
      <c r="L23" s="9">
        <v>2</v>
      </c>
      <c r="M23" s="11"/>
      <c r="N23" s="31">
        <f t="shared" si="0"/>
        <v>0.1</v>
      </c>
      <c r="O23" s="9">
        <v>290949</v>
      </c>
      <c r="P23" s="9"/>
      <c r="Q23" s="9"/>
      <c r="R23" s="9">
        <f t="shared" si="1"/>
        <v>290949</v>
      </c>
      <c r="S23" s="9">
        <f t="shared" si="3"/>
        <v>290949.63333333336</v>
      </c>
      <c r="T23" s="3">
        <f t="shared" si="4"/>
        <v>-0.63333333336049691</v>
      </c>
      <c r="U23" s="4"/>
      <c r="V23" s="4"/>
    </row>
    <row r="24" spans="1:22">
      <c r="A24" s="2" t="s">
        <v>23</v>
      </c>
      <c r="B24" s="6" t="s">
        <v>320</v>
      </c>
      <c r="C24" s="7" t="s">
        <v>21</v>
      </c>
      <c r="D24" s="7">
        <v>3</v>
      </c>
      <c r="E24" s="7">
        <v>1777</v>
      </c>
      <c r="F24" s="8" t="s">
        <v>35</v>
      </c>
      <c r="G24" s="23" t="s">
        <v>322</v>
      </c>
      <c r="H24" s="8" t="s">
        <v>30</v>
      </c>
      <c r="I24" s="9">
        <v>150.5</v>
      </c>
      <c r="J24" s="10" t="s">
        <v>24</v>
      </c>
      <c r="K24" s="9">
        <v>50</v>
      </c>
      <c r="L24" s="9"/>
      <c r="M24" s="11"/>
      <c r="N24" s="31">
        <f t="shared" si="0"/>
        <v>50</v>
      </c>
      <c r="O24" s="9">
        <v>7525</v>
      </c>
      <c r="P24" s="9"/>
      <c r="Q24" s="9"/>
      <c r="R24" s="9">
        <f t="shared" si="1"/>
        <v>7525</v>
      </c>
      <c r="S24" s="9">
        <f t="shared" si="3"/>
        <v>7525</v>
      </c>
      <c r="T24" s="3">
        <f t="shared" si="4"/>
        <v>0</v>
      </c>
      <c r="U24" s="4"/>
      <c r="V24" s="4"/>
    </row>
    <row r="25" spans="1:22">
      <c r="A25" s="2" t="s">
        <v>23</v>
      </c>
      <c r="B25" s="6" t="s">
        <v>320</v>
      </c>
      <c r="C25" s="7" t="s">
        <v>21</v>
      </c>
      <c r="D25" s="7">
        <v>3</v>
      </c>
      <c r="E25" s="7">
        <v>1777</v>
      </c>
      <c r="F25" s="8" t="s">
        <v>35</v>
      </c>
      <c r="G25" s="23" t="s">
        <v>50</v>
      </c>
      <c r="H25" s="8" t="s">
        <v>30</v>
      </c>
      <c r="I25" s="9">
        <v>1</v>
      </c>
      <c r="J25" s="10" t="s">
        <v>26</v>
      </c>
      <c r="K25" s="9">
        <v>450</v>
      </c>
      <c r="L25" s="9"/>
      <c r="M25" s="11"/>
      <c r="N25" s="31">
        <f t="shared" si="0"/>
        <v>450</v>
      </c>
      <c r="O25" s="9">
        <v>450</v>
      </c>
      <c r="P25" s="9"/>
      <c r="Q25" s="9"/>
      <c r="R25" s="9">
        <f t="shared" si="1"/>
        <v>450</v>
      </c>
      <c r="S25" s="9">
        <f t="shared" si="3"/>
        <v>450</v>
      </c>
      <c r="T25" s="3">
        <f t="shared" si="4"/>
        <v>0</v>
      </c>
      <c r="U25" s="4"/>
      <c r="V25" s="4"/>
    </row>
    <row r="26" spans="1:22">
      <c r="A26" s="2" t="s">
        <v>23</v>
      </c>
      <c r="B26" s="6" t="s">
        <v>320</v>
      </c>
      <c r="C26" s="7" t="s">
        <v>21</v>
      </c>
      <c r="D26" s="7">
        <v>3</v>
      </c>
      <c r="E26" s="7">
        <v>1777</v>
      </c>
      <c r="F26" s="8" t="s">
        <v>35</v>
      </c>
      <c r="G26" s="23" t="s">
        <v>51</v>
      </c>
      <c r="H26" s="8" t="s">
        <v>30</v>
      </c>
      <c r="I26" s="9">
        <v>1781</v>
      </c>
      <c r="J26" s="10" t="s">
        <v>24</v>
      </c>
      <c r="K26" s="9"/>
      <c r="L26" s="9">
        <v>16</v>
      </c>
      <c r="M26" s="11"/>
      <c r="N26" s="31">
        <f t="shared" si="0"/>
        <v>0.8</v>
      </c>
      <c r="O26" s="9">
        <v>1357</v>
      </c>
      <c r="P26" s="9"/>
      <c r="Q26" s="9"/>
      <c r="R26" s="9">
        <f t="shared" si="1"/>
        <v>1357</v>
      </c>
      <c r="S26" s="9">
        <f t="shared" si="3"/>
        <v>1424.8000000000002</v>
      </c>
      <c r="T26" s="3">
        <f t="shared" si="4"/>
        <v>-67.800000000000182</v>
      </c>
      <c r="U26" s="4"/>
      <c r="V26" s="4" t="s">
        <v>28</v>
      </c>
    </row>
    <row r="27" spans="1:22">
      <c r="A27" s="2" t="s">
        <v>23</v>
      </c>
      <c r="B27" s="6" t="s">
        <v>320</v>
      </c>
      <c r="C27" s="7" t="s">
        <v>21</v>
      </c>
      <c r="D27" s="7">
        <v>3</v>
      </c>
      <c r="E27" s="7">
        <v>1777</v>
      </c>
      <c r="F27" s="8" t="s">
        <v>52</v>
      </c>
      <c r="G27" s="23" t="s">
        <v>51</v>
      </c>
      <c r="H27" s="8" t="s">
        <v>30</v>
      </c>
      <c r="I27" s="9">
        <v>116600</v>
      </c>
      <c r="J27" s="10" t="s">
        <v>24</v>
      </c>
      <c r="K27" s="9"/>
      <c r="L27" s="9">
        <v>4</v>
      </c>
      <c r="M27" s="11"/>
      <c r="N27" s="31">
        <f t="shared" si="0"/>
        <v>0.2</v>
      </c>
      <c r="O27" s="9">
        <v>23320</v>
      </c>
      <c r="P27" s="9"/>
      <c r="Q27" s="9"/>
      <c r="R27" s="9">
        <f t="shared" si="1"/>
        <v>23320</v>
      </c>
      <c r="S27" s="9">
        <f t="shared" si="3"/>
        <v>23320</v>
      </c>
      <c r="T27" s="3">
        <f t="shared" si="4"/>
        <v>0</v>
      </c>
      <c r="U27" s="4"/>
      <c r="V27" s="4"/>
    </row>
    <row r="28" spans="1:22">
      <c r="A28" s="2" t="s">
        <v>23</v>
      </c>
      <c r="B28" s="6" t="s">
        <v>320</v>
      </c>
      <c r="C28" s="7" t="s">
        <v>21</v>
      </c>
      <c r="D28" s="7">
        <v>3</v>
      </c>
      <c r="E28" s="7">
        <v>1777</v>
      </c>
      <c r="F28" s="8" t="s">
        <v>53</v>
      </c>
      <c r="G28" s="23" t="s">
        <v>51</v>
      </c>
      <c r="H28" s="8" t="s">
        <v>30</v>
      </c>
      <c r="I28" s="9">
        <v>42</v>
      </c>
      <c r="J28" s="27" t="s">
        <v>323</v>
      </c>
      <c r="K28" s="9">
        <v>50</v>
      </c>
      <c r="L28" s="9"/>
      <c r="M28" s="11"/>
      <c r="N28" s="31">
        <f t="shared" si="0"/>
        <v>50</v>
      </c>
      <c r="O28" s="9">
        <v>2100</v>
      </c>
      <c r="P28" s="9"/>
      <c r="Q28" s="9"/>
      <c r="R28" s="9">
        <f t="shared" si="1"/>
        <v>2100</v>
      </c>
      <c r="S28" s="9">
        <f t="shared" si="3"/>
        <v>2100</v>
      </c>
      <c r="T28" s="3">
        <f t="shared" si="4"/>
        <v>0</v>
      </c>
      <c r="U28" s="4"/>
      <c r="V28" s="4"/>
    </row>
    <row r="29" spans="1:22">
      <c r="A29" s="2" t="s">
        <v>23</v>
      </c>
      <c r="B29" s="6" t="s">
        <v>320</v>
      </c>
      <c r="C29" s="7" t="s">
        <v>21</v>
      </c>
      <c r="D29" s="7">
        <v>3</v>
      </c>
      <c r="E29" s="7">
        <v>1777</v>
      </c>
      <c r="F29" s="8" t="s">
        <v>53</v>
      </c>
      <c r="G29" s="23" t="s">
        <v>54</v>
      </c>
      <c r="H29" s="8" t="s">
        <v>30</v>
      </c>
      <c r="I29" s="9">
        <v>2815</v>
      </c>
      <c r="J29" s="10" t="s">
        <v>24</v>
      </c>
      <c r="K29" s="9"/>
      <c r="L29" s="9">
        <v>5</v>
      </c>
      <c r="M29" s="11"/>
      <c r="N29" s="31">
        <f t="shared" si="0"/>
        <v>0.25</v>
      </c>
      <c r="O29" s="9">
        <v>703</v>
      </c>
      <c r="P29" s="9"/>
      <c r="Q29" s="9"/>
      <c r="R29" s="9">
        <f t="shared" si="1"/>
        <v>703</v>
      </c>
      <c r="S29" s="9">
        <f t="shared" si="3"/>
        <v>703.75</v>
      </c>
      <c r="T29" s="3">
        <f t="shared" si="4"/>
        <v>-0.75</v>
      </c>
      <c r="U29" s="4"/>
      <c r="V29" s="4"/>
    </row>
    <row r="30" spans="1:22">
      <c r="A30" s="2" t="s">
        <v>23</v>
      </c>
      <c r="B30" s="6" t="s">
        <v>320</v>
      </c>
      <c r="C30" s="7" t="s">
        <v>21</v>
      </c>
      <c r="D30" s="7">
        <v>3</v>
      </c>
      <c r="E30" s="7">
        <v>1777</v>
      </c>
      <c r="F30" s="8" t="s">
        <v>39</v>
      </c>
      <c r="G30" s="23" t="s">
        <v>55</v>
      </c>
      <c r="H30" s="8" t="s">
        <v>30</v>
      </c>
      <c r="I30" s="9">
        <v>1</v>
      </c>
      <c r="J30" s="10" t="s">
        <v>26</v>
      </c>
      <c r="K30" s="9">
        <v>230</v>
      </c>
      <c r="L30" s="9"/>
      <c r="M30" s="11"/>
      <c r="N30" s="31">
        <f t="shared" si="0"/>
        <v>230</v>
      </c>
      <c r="O30" s="9">
        <v>230</v>
      </c>
      <c r="P30" s="9"/>
      <c r="Q30" s="9"/>
      <c r="R30" s="9">
        <f t="shared" si="1"/>
        <v>230</v>
      </c>
      <c r="S30" s="9">
        <f t="shared" si="3"/>
        <v>230</v>
      </c>
      <c r="T30" s="3">
        <f t="shared" si="4"/>
        <v>0</v>
      </c>
      <c r="U30" s="4"/>
      <c r="V30" s="4"/>
    </row>
    <row r="31" spans="1:22">
      <c r="A31" s="2" t="s">
        <v>23</v>
      </c>
      <c r="B31" s="6" t="s">
        <v>320</v>
      </c>
      <c r="C31" s="7" t="s">
        <v>21</v>
      </c>
      <c r="D31" s="7">
        <v>3</v>
      </c>
      <c r="E31" s="7">
        <v>1777</v>
      </c>
      <c r="F31" s="8" t="s">
        <v>35</v>
      </c>
      <c r="G31" s="23" t="s">
        <v>40</v>
      </c>
      <c r="H31" s="8" t="s">
        <v>30</v>
      </c>
      <c r="I31" s="9">
        <v>157</v>
      </c>
      <c r="J31" s="10" t="s">
        <v>36</v>
      </c>
      <c r="K31" s="9">
        <v>57</v>
      </c>
      <c r="L31" s="9"/>
      <c r="M31" s="11"/>
      <c r="N31" s="31">
        <f t="shared" si="0"/>
        <v>57</v>
      </c>
      <c r="O31" s="9">
        <v>8949</v>
      </c>
      <c r="P31" s="9"/>
      <c r="Q31" s="9"/>
      <c r="R31" s="9">
        <f t="shared" si="1"/>
        <v>8949</v>
      </c>
      <c r="S31" s="9">
        <f t="shared" si="3"/>
        <v>8949</v>
      </c>
      <c r="T31" s="3">
        <f t="shared" si="4"/>
        <v>0</v>
      </c>
      <c r="U31" s="4"/>
      <c r="V31" s="4"/>
    </row>
    <row r="32" spans="1:22">
      <c r="A32" s="2" t="s">
        <v>23</v>
      </c>
      <c r="B32" s="6" t="s">
        <v>320</v>
      </c>
      <c r="C32" s="7" t="s">
        <v>21</v>
      </c>
      <c r="D32" s="7">
        <v>3</v>
      </c>
      <c r="E32" s="7">
        <v>1777</v>
      </c>
      <c r="F32" s="8" t="s">
        <v>35</v>
      </c>
      <c r="G32" s="23" t="s">
        <v>40</v>
      </c>
      <c r="H32" s="8" t="s">
        <v>30</v>
      </c>
      <c r="I32" s="9">
        <v>30</v>
      </c>
      <c r="J32" s="10" t="s">
        <v>36</v>
      </c>
      <c r="K32" s="9">
        <v>55</v>
      </c>
      <c r="L32" s="9"/>
      <c r="M32" s="11"/>
      <c r="N32" s="31">
        <f t="shared" si="0"/>
        <v>55</v>
      </c>
      <c r="O32" s="9">
        <v>1650</v>
      </c>
      <c r="P32" s="9"/>
      <c r="Q32" s="9"/>
      <c r="R32" s="9">
        <f t="shared" si="1"/>
        <v>1650</v>
      </c>
      <c r="S32" s="9">
        <f t="shared" si="3"/>
        <v>1650</v>
      </c>
      <c r="T32" s="3">
        <f t="shared" si="4"/>
        <v>0</v>
      </c>
      <c r="U32" s="4"/>
      <c r="V32" s="4"/>
    </row>
    <row r="33" spans="1:22">
      <c r="A33" s="2" t="s">
        <v>23</v>
      </c>
      <c r="B33" s="6" t="s">
        <v>320</v>
      </c>
      <c r="C33" s="7" t="s">
        <v>21</v>
      </c>
      <c r="D33" s="7">
        <v>3</v>
      </c>
      <c r="E33" s="7">
        <v>1777</v>
      </c>
      <c r="F33" s="8" t="s">
        <v>57</v>
      </c>
      <c r="G33" s="23" t="s">
        <v>56</v>
      </c>
      <c r="H33" s="8" t="s">
        <v>30</v>
      </c>
      <c r="I33" s="9">
        <v>11</v>
      </c>
      <c r="J33" s="10" t="s">
        <v>25</v>
      </c>
      <c r="K33" s="9">
        <v>10</v>
      </c>
      <c r="L33" s="9"/>
      <c r="M33" s="11"/>
      <c r="N33" s="31">
        <f t="shared" si="0"/>
        <v>10</v>
      </c>
      <c r="O33" s="9">
        <v>110</v>
      </c>
      <c r="P33" s="9"/>
      <c r="Q33" s="9"/>
      <c r="R33" s="9">
        <f t="shared" si="1"/>
        <v>110</v>
      </c>
      <c r="S33" s="9">
        <f t="shared" si="3"/>
        <v>110</v>
      </c>
      <c r="T33" s="3">
        <f t="shared" si="4"/>
        <v>0</v>
      </c>
      <c r="U33" s="4"/>
      <c r="V33" s="4"/>
    </row>
    <row r="34" spans="1:22">
      <c r="A34" s="2" t="s">
        <v>23</v>
      </c>
      <c r="B34" s="6" t="s">
        <v>320</v>
      </c>
      <c r="C34" s="7" t="s">
        <v>21</v>
      </c>
      <c r="D34" s="7">
        <v>3</v>
      </c>
      <c r="E34" s="7">
        <v>1777</v>
      </c>
      <c r="F34" s="8" t="s">
        <v>45</v>
      </c>
      <c r="G34" s="23" t="s">
        <v>42</v>
      </c>
      <c r="H34" s="8" t="s">
        <v>30</v>
      </c>
      <c r="I34" s="9">
        <v>676</v>
      </c>
      <c r="J34" s="10" t="s">
        <v>27</v>
      </c>
      <c r="K34" s="9">
        <v>36</v>
      </c>
      <c r="L34" s="9"/>
      <c r="M34" s="11"/>
      <c r="N34" s="31">
        <f t="shared" si="0"/>
        <v>36</v>
      </c>
      <c r="O34" s="9">
        <v>24336</v>
      </c>
      <c r="P34" s="9"/>
      <c r="Q34" s="9"/>
      <c r="R34" s="9">
        <f t="shared" si="1"/>
        <v>24336</v>
      </c>
      <c r="S34" s="9">
        <f t="shared" si="3"/>
        <v>24336</v>
      </c>
      <c r="T34" s="3">
        <f t="shared" si="4"/>
        <v>0</v>
      </c>
      <c r="U34" s="4"/>
      <c r="V34" s="4"/>
    </row>
    <row r="35" spans="1:22">
      <c r="A35" s="2" t="s">
        <v>23</v>
      </c>
      <c r="B35" s="6" t="s">
        <v>320</v>
      </c>
      <c r="C35" s="7" t="s">
        <v>21</v>
      </c>
      <c r="D35" s="7">
        <v>3</v>
      </c>
      <c r="E35" s="7">
        <v>1777</v>
      </c>
      <c r="F35" s="8" t="s">
        <v>35</v>
      </c>
      <c r="G35" s="23" t="s">
        <v>58</v>
      </c>
      <c r="H35" s="8" t="s">
        <v>30</v>
      </c>
      <c r="I35" s="9">
        <v>100.75</v>
      </c>
      <c r="J35" s="10" t="s">
        <v>24</v>
      </c>
      <c r="K35" s="9">
        <v>40</v>
      </c>
      <c r="L35" s="9"/>
      <c r="M35" s="11"/>
      <c r="N35" s="31">
        <f t="shared" si="0"/>
        <v>40</v>
      </c>
      <c r="O35" s="9">
        <v>4030</v>
      </c>
      <c r="P35" s="9"/>
      <c r="Q35" s="9"/>
      <c r="R35" s="9">
        <f t="shared" si="1"/>
        <v>4030</v>
      </c>
      <c r="S35" s="9">
        <f t="shared" si="3"/>
        <v>4030</v>
      </c>
      <c r="T35" s="3">
        <f t="shared" si="4"/>
        <v>0</v>
      </c>
      <c r="U35" s="4"/>
      <c r="V35" s="4"/>
    </row>
    <row r="36" spans="1:22">
      <c r="A36" s="2" t="s">
        <v>23</v>
      </c>
      <c r="B36" s="6" t="s">
        <v>320</v>
      </c>
      <c r="C36" s="7" t="s">
        <v>21</v>
      </c>
      <c r="D36" s="7">
        <v>3</v>
      </c>
      <c r="E36" s="7">
        <v>1777</v>
      </c>
      <c r="F36" s="8" t="s">
        <v>35</v>
      </c>
      <c r="G36" s="23" t="s">
        <v>58</v>
      </c>
      <c r="H36" s="8" t="s">
        <v>30</v>
      </c>
      <c r="I36" s="9">
        <v>212</v>
      </c>
      <c r="J36" s="10" t="s">
        <v>43</v>
      </c>
      <c r="K36" s="9">
        <v>10</v>
      </c>
      <c r="L36" s="9"/>
      <c r="M36" s="11"/>
      <c r="N36" s="31">
        <f t="shared" si="0"/>
        <v>10</v>
      </c>
      <c r="O36" s="9">
        <v>2120</v>
      </c>
      <c r="P36" s="9"/>
      <c r="Q36" s="9"/>
      <c r="R36" s="9">
        <f t="shared" si="1"/>
        <v>2120</v>
      </c>
      <c r="S36" s="9">
        <f t="shared" si="3"/>
        <v>2120</v>
      </c>
      <c r="T36" s="3">
        <f t="shared" si="4"/>
        <v>0</v>
      </c>
      <c r="U36" s="4"/>
      <c r="V36" s="4"/>
    </row>
    <row r="37" spans="1:22">
      <c r="A37" s="2" t="s">
        <v>23</v>
      </c>
      <c r="B37" s="6" t="s">
        <v>320</v>
      </c>
      <c r="C37" s="7" t="s">
        <v>21</v>
      </c>
      <c r="D37" s="7">
        <v>3</v>
      </c>
      <c r="E37" s="7">
        <v>1777</v>
      </c>
      <c r="F37" s="8" t="s">
        <v>45</v>
      </c>
      <c r="G37" s="23" t="s">
        <v>58</v>
      </c>
      <c r="H37" s="8" t="s">
        <v>30</v>
      </c>
      <c r="I37" s="9">
        <v>441</v>
      </c>
      <c r="J37" s="10" t="s">
        <v>27</v>
      </c>
      <c r="K37" s="9">
        <v>100</v>
      </c>
      <c r="L37" s="9"/>
      <c r="M37" s="11"/>
      <c r="N37" s="31">
        <f t="shared" si="0"/>
        <v>100</v>
      </c>
      <c r="O37" s="9">
        <v>44100</v>
      </c>
      <c r="P37" s="9"/>
      <c r="Q37" s="9"/>
      <c r="R37" s="9">
        <f t="shared" si="1"/>
        <v>44100</v>
      </c>
      <c r="S37" s="9">
        <f t="shared" si="3"/>
        <v>44100</v>
      </c>
      <c r="T37" s="3">
        <f t="shared" si="4"/>
        <v>0</v>
      </c>
      <c r="U37" s="4"/>
      <c r="V37" s="4"/>
    </row>
    <row r="38" spans="1:22" s="25" customFormat="1">
      <c r="A38" s="2" t="s">
        <v>23</v>
      </c>
      <c r="B38" s="6" t="s">
        <v>320</v>
      </c>
      <c r="C38" s="7" t="s">
        <v>21</v>
      </c>
      <c r="D38" s="7">
        <v>3</v>
      </c>
      <c r="E38" s="7">
        <v>1777</v>
      </c>
      <c r="F38" s="17" t="s">
        <v>31</v>
      </c>
      <c r="G38" s="24" t="s">
        <v>58</v>
      </c>
      <c r="H38" s="8" t="s">
        <v>30</v>
      </c>
      <c r="I38" s="3">
        <v>296.5</v>
      </c>
      <c r="J38" s="18" t="s">
        <v>24</v>
      </c>
      <c r="K38" s="3">
        <v>50</v>
      </c>
      <c r="L38" s="3"/>
      <c r="M38" s="19"/>
      <c r="N38" s="31">
        <f t="shared" si="0"/>
        <v>50</v>
      </c>
      <c r="O38" s="3">
        <v>14825</v>
      </c>
      <c r="P38" s="3"/>
      <c r="Q38" s="3"/>
      <c r="R38" s="9">
        <f t="shared" si="1"/>
        <v>14825</v>
      </c>
      <c r="S38" s="9">
        <f t="shared" si="3"/>
        <v>14825</v>
      </c>
      <c r="T38" s="3">
        <f t="shared" si="4"/>
        <v>0</v>
      </c>
      <c r="U38" s="2"/>
      <c r="V38" s="2"/>
    </row>
    <row r="39" spans="1:22" s="25" customFormat="1">
      <c r="A39" s="2" t="s">
        <v>23</v>
      </c>
      <c r="B39" s="6" t="s">
        <v>320</v>
      </c>
      <c r="C39" s="7" t="s">
        <v>21</v>
      </c>
      <c r="D39" s="7">
        <v>3</v>
      </c>
      <c r="E39" s="7">
        <v>1777</v>
      </c>
      <c r="F39" s="17" t="s">
        <v>39</v>
      </c>
      <c r="G39" s="24" t="s">
        <v>59</v>
      </c>
      <c r="H39" s="8" t="s">
        <v>30</v>
      </c>
      <c r="I39" s="3">
        <v>200</v>
      </c>
      <c r="J39" s="18" t="s">
        <v>60</v>
      </c>
      <c r="K39" s="3"/>
      <c r="L39" s="3">
        <v>20</v>
      </c>
      <c r="M39" s="19"/>
      <c r="N39" s="31">
        <f t="shared" si="0"/>
        <v>1</v>
      </c>
      <c r="O39" s="3">
        <v>200</v>
      </c>
      <c r="P39" s="3"/>
      <c r="Q39" s="3"/>
      <c r="R39" s="9">
        <f t="shared" si="1"/>
        <v>200</v>
      </c>
      <c r="S39" s="9">
        <f t="shared" si="3"/>
        <v>200</v>
      </c>
      <c r="T39" s="3">
        <f t="shared" si="4"/>
        <v>0</v>
      </c>
      <c r="U39" s="2"/>
      <c r="V39" s="2"/>
    </row>
    <row r="40" spans="1:22" s="25" customFormat="1">
      <c r="A40" s="2" t="s">
        <v>23</v>
      </c>
      <c r="B40" s="6" t="s">
        <v>320</v>
      </c>
      <c r="C40" s="7" t="s">
        <v>21</v>
      </c>
      <c r="D40" s="7">
        <v>3</v>
      </c>
      <c r="E40" s="7">
        <v>1777</v>
      </c>
      <c r="F40" s="17" t="s">
        <v>57</v>
      </c>
      <c r="G40" s="24" t="s">
        <v>61</v>
      </c>
      <c r="H40" s="8" t="s">
        <v>30</v>
      </c>
      <c r="I40" s="3">
        <v>6</v>
      </c>
      <c r="J40" s="18" t="s">
        <v>25</v>
      </c>
      <c r="K40" s="3">
        <v>300</v>
      </c>
      <c r="L40" s="3"/>
      <c r="M40" s="19"/>
      <c r="N40" s="31">
        <f t="shared" si="0"/>
        <v>300</v>
      </c>
      <c r="O40" s="3">
        <v>1800</v>
      </c>
      <c r="P40" s="3"/>
      <c r="Q40" s="3"/>
      <c r="R40" s="9">
        <f t="shared" si="1"/>
        <v>1800</v>
      </c>
      <c r="S40" s="9">
        <f t="shared" si="3"/>
        <v>1800</v>
      </c>
      <c r="T40" s="3">
        <f t="shared" si="4"/>
        <v>0</v>
      </c>
      <c r="U40" s="2"/>
      <c r="V40" s="2"/>
    </row>
    <row r="41" spans="1:22" s="25" customFormat="1">
      <c r="A41" s="2" t="s">
        <v>23</v>
      </c>
      <c r="B41" s="6" t="s">
        <v>320</v>
      </c>
      <c r="C41" s="7" t="s">
        <v>21</v>
      </c>
      <c r="D41" s="7">
        <v>3</v>
      </c>
      <c r="E41" s="7">
        <v>1777</v>
      </c>
      <c r="F41" s="17" t="s">
        <v>35</v>
      </c>
      <c r="G41" s="24" t="s">
        <v>37</v>
      </c>
      <c r="H41" s="8" t="s">
        <v>30</v>
      </c>
      <c r="I41" s="3">
        <v>10080</v>
      </c>
      <c r="J41" s="18" t="s">
        <v>24</v>
      </c>
      <c r="K41" s="3"/>
      <c r="L41" s="3">
        <v>10</v>
      </c>
      <c r="M41" s="19"/>
      <c r="N41" s="31">
        <f t="shared" si="0"/>
        <v>0.5</v>
      </c>
      <c r="O41" s="3">
        <v>5040</v>
      </c>
      <c r="P41" s="3"/>
      <c r="Q41" s="3"/>
      <c r="R41" s="9">
        <f t="shared" si="1"/>
        <v>5040</v>
      </c>
      <c r="S41" s="9">
        <f t="shared" si="3"/>
        <v>5040</v>
      </c>
      <c r="T41" s="3">
        <f t="shared" si="4"/>
        <v>0</v>
      </c>
      <c r="U41" s="2"/>
      <c r="V41" s="2"/>
    </row>
    <row r="42" spans="1:22">
      <c r="A42" s="2" t="s">
        <v>23</v>
      </c>
      <c r="B42" s="6" t="s">
        <v>320</v>
      </c>
      <c r="C42" s="7" t="s">
        <v>21</v>
      </c>
      <c r="D42" s="7">
        <v>3</v>
      </c>
      <c r="E42" s="7">
        <v>1777</v>
      </c>
      <c r="F42" s="8" t="s">
        <v>57</v>
      </c>
      <c r="G42" s="23" t="s">
        <v>37</v>
      </c>
      <c r="H42" s="8" t="s">
        <v>30</v>
      </c>
      <c r="I42" s="9">
        <v>938</v>
      </c>
      <c r="J42" s="10" t="s">
        <v>24</v>
      </c>
      <c r="K42" s="9"/>
      <c r="L42" s="9">
        <v>10</v>
      </c>
      <c r="M42" s="11"/>
      <c r="N42" s="31">
        <f t="shared" si="0"/>
        <v>0.5</v>
      </c>
      <c r="O42" s="9">
        <v>469</v>
      </c>
      <c r="P42" s="9"/>
      <c r="Q42" s="9"/>
      <c r="R42" s="9">
        <f t="shared" si="1"/>
        <v>469</v>
      </c>
      <c r="S42" s="9">
        <f t="shared" si="3"/>
        <v>469</v>
      </c>
      <c r="T42" s="3">
        <f t="shared" si="4"/>
        <v>0</v>
      </c>
      <c r="U42" s="4"/>
      <c r="V42" s="4"/>
    </row>
    <row r="43" spans="1:22">
      <c r="A43" s="2" t="s">
        <v>23</v>
      </c>
      <c r="B43" s="6" t="s">
        <v>320</v>
      </c>
      <c r="C43" s="7" t="s">
        <v>21</v>
      </c>
      <c r="D43" s="7">
        <v>3</v>
      </c>
      <c r="E43" s="7">
        <v>1777</v>
      </c>
      <c r="F43" s="8" t="s">
        <v>53</v>
      </c>
      <c r="G43" s="23" t="s">
        <v>37</v>
      </c>
      <c r="H43" s="8" t="s">
        <v>30</v>
      </c>
      <c r="I43" s="9">
        <v>15600</v>
      </c>
      <c r="J43" s="10" t="s">
        <v>24</v>
      </c>
      <c r="K43" s="9"/>
      <c r="L43" s="9">
        <v>11</v>
      </c>
      <c r="M43" s="11"/>
      <c r="N43" s="31">
        <f t="shared" si="0"/>
        <v>0.55000000000000004</v>
      </c>
      <c r="O43" s="9">
        <v>8580</v>
      </c>
      <c r="P43" s="9"/>
      <c r="Q43" s="9"/>
      <c r="R43" s="9">
        <f t="shared" si="1"/>
        <v>8580</v>
      </c>
      <c r="S43" s="9">
        <f t="shared" si="3"/>
        <v>8580</v>
      </c>
      <c r="T43" s="3">
        <f t="shared" si="4"/>
        <v>0</v>
      </c>
      <c r="U43" s="4"/>
      <c r="V43" s="4"/>
    </row>
    <row r="44" spans="1:22">
      <c r="A44" s="2" t="s">
        <v>23</v>
      </c>
      <c r="B44" s="6" t="s">
        <v>320</v>
      </c>
      <c r="C44" s="7" t="s">
        <v>21</v>
      </c>
      <c r="D44" s="7">
        <v>3</v>
      </c>
      <c r="E44" s="7">
        <v>1777</v>
      </c>
      <c r="F44" s="8" t="s">
        <v>39</v>
      </c>
      <c r="G44" s="23" t="s">
        <v>37</v>
      </c>
      <c r="H44" s="8" t="s">
        <v>30</v>
      </c>
      <c r="I44" s="9">
        <v>1525</v>
      </c>
      <c r="J44" s="10" t="s">
        <v>24</v>
      </c>
      <c r="K44" s="9"/>
      <c r="L44" s="9">
        <v>10</v>
      </c>
      <c r="M44" s="11"/>
      <c r="N44" s="31">
        <f t="shared" si="0"/>
        <v>0.5</v>
      </c>
      <c r="O44" s="9">
        <v>762</v>
      </c>
      <c r="P44" s="9"/>
      <c r="Q44" s="9"/>
      <c r="R44" s="9">
        <f t="shared" si="1"/>
        <v>762</v>
      </c>
      <c r="S44" s="9">
        <f t="shared" si="3"/>
        <v>762.5</v>
      </c>
      <c r="T44" s="3">
        <f t="shared" si="4"/>
        <v>-0.5</v>
      </c>
      <c r="U44" s="4"/>
      <c r="V44" s="4"/>
    </row>
    <row r="45" spans="1:22">
      <c r="A45" s="2" t="s">
        <v>23</v>
      </c>
      <c r="B45" s="6" t="s">
        <v>320</v>
      </c>
      <c r="C45" s="7" t="s">
        <v>21</v>
      </c>
      <c r="D45" s="7">
        <v>3</v>
      </c>
      <c r="E45" s="7">
        <v>1777</v>
      </c>
      <c r="F45" s="8" t="s">
        <v>35</v>
      </c>
      <c r="G45" s="23" t="s">
        <v>34</v>
      </c>
      <c r="H45" s="8" t="s">
        <v>30</v>
      </c>
      <c r="I45" s="9">
        <f>5+(3/8)</f>
        <v>5.375</v>
      </c>
      <c r="J45" s="10" t="s">
        <v>24</v>
      </c>
      <c r="K45" s="9">
        <v>50</v>
      </c>
      <c r="L45" s="9"/>
      <c r="M45" s="11"/>
      <c r="N45" s="31">
        <f t="shared" si="0"/>
        <v>50</v>
      </c>
      <c r="O45" s="9">
        <v>268</v>
      </c>
      <c r="P45" s="9"/>
      <c r="Q45" s="9"/>
      <c r="R45" s="9">
        <f t="shared" si="1"/>
        <v>268</v>
      </c>
      <c r="S45" s="9">
        <f t="shared" si="3"/>
        <v>268.75</v>
      </c>
      <c r="T45" s="3">
        <f t="shared" si="4"/>
        <v>-0.75</v>
      </c>
      <c r="U45" s="4"/>
      <c r="V45" s="4"/>
    </row>
    <row r="46" spans="1:22">
      <c r="A46" s="2" t="s">
        <v>23</v>
      </c>
      <c r="B46" s="6" t="s">
        <v>320</v>
      </c>
      <c r="C46" s="7" t="s">
        <v>21</v>
      </c>
      <c r="D46" s="7">
        <v>3</v>
      </c>
      <c r="E46" s="7">
        <v>1777</v>
      </c>
      <c r="F46" s="8" t="s">
        <v>53</v>
      </c>
      <c r="G46" s="23" t="s">
        <v>62</v>
      </c>
      <c r="H46" s="8" t="s">
        <v>30</v>
      </c>
      <c r="I46" s="9">
        <v>2000</v>
      </c>
      <c r="J46" s="10" t="s">
        <v>24</v>
      </c>
      <c r="K46" s="9"/>
      <c r="L46" s="9">
        <v>2</v>
      </c>
      <c r="M46" s="11"/>
      <c r="N46" s="31">
        <f t="shared" si="0"/>
        <v>0.1</v>
      </c>
      <c r="O46" s="9">
        <v>206</v>
      </c>
      <c r="P46" s="9"/>
      <c r="Q46" s="9"/>
      <c r="R46" s="9">
        <f t="shared" si="1"/>
        <v>206</v>
      </c>
      <c r="S46" s="9">
        <f t="shared" si="3"/>
        <v>200</v>
      </c>
      <c r="T46" s="3">
        <f t="shared" si="4"/>
        <v>6</v>
      </c>
      <c r="U46" s="4"/>
      <c r="V46" s="4" t="s">
        <v>32</v>
      </c>
    </row>
    <row r="47" spans="1:22">
      <c r="A47" s="2" t="s">
        <v>23</v>
      </c>
      <c r="B47" s="6" t="s">
        <v>320</v>
      </c>
      <c r="C47" s="7" t="s">
        <v>21</v>
      </c>
      <c r="D47" s="7">
        <v>3</v>
      </c>
      <c r="E47" s="7">
        <v>1777</v>
      </c>
      <c r="F47" s="8" t="s">
        <v>29</v>
      </c>
      <c r="G47" s="23" t="s">
        <v>49</v>
      </c>
      <c r="H47" s="8" t="s">
        <v>30</v>
      </c>
      <c r="I47" s="9">
        <v>917750</v>
      </c>
      <c r="J47" s="10" t="s">
        <v>24</v>
      </c>
      <c r="K47" s="9"/>
      <c r="L47" s="9">
        <v>2</v>
      </c>
      <c r="M47" s="11"/>
      <c r="N47" s="31">
        <f t="shared" si="0"/>
        <v>0.1</v>
      </c>
      <c r="O47" s="9">
        <v>91775</v>
      </c>
      <c r="P47" s="9"/>
      <c r="Q47" s="9"/>
      <c r="R47" s="9">
        <f t="shared" si="1"/>
        <v>91775</v>
      </c>
      <c r="S47" s="9">
        <f t="shared" si="3"/>
        <v>91775</v>
      </c>
      <c r="T47" s="3">
        <f t="shared" si="4"/>
        <v>0</v>
      </c>
      <c r="U47" s="4"/>
      <c r="V47" s="4"/>
    </row>
    <row r="48" spans="1:22">
      <c r="A48" s="2" t="s">
        <v>23</v>
      </c>
      <c r="B48" s="6" t="s">
        <v>320</v>
      </c>
      <c r="C48" s="7" t="s">
        <v>87</v>
      </c>
      <c r="D48" s="7">
        <v>4</v>
      </c>
      <c r="E48" s="7">
        <v>1777</v>
      </c>
      <c r="F48" s="8" t="s">
        <v>57</v>
      </c>
      <c r="G48" s="23" t="s">
        <v>63</v>
      </c>
      <c r="H48" s="8" t="s">
        <v>30</v>
      </c>
      <c r="I48" s="9">
        <v>46300</v>
      </c>
      <c r="J48" s="10" t="s">
        <v>24</v>
      </c>
      <c r="K48" s="9"/>
      <c r="L48" s="9">
        <v>3</v>
      </c>
      <c r="M48" s="11"/>
      <c r="N48" s="31">
        <f t="shared" si="0"/>
        <v>0.15000000000000002</v>
      </c>
      <c r="O48" s="9">
        <v>6945</v>
      </c>
      <c r="P48" s="9"/>
      <c r="Q48" s="9"/>
      <c r="R48" s="9">
        <f t="shared" si="1"/>
        <v>6945</v>
      </c>
      <c r="S48" s="9">
        <f t="shared" si="3"/>
        <v>6945.0000000000009</v>
      </c>
      <c r="T48" s="3">
        <f t="shared" si="4"/>
        <v>0</v>
      </c>
      <c r="U48" s="4"/>
      <c r="V48" s="4"/>
    </row>
    <row r="49" spans="1:22">
      <c r="A49" s="2" t="s">
        <v>23</v>
      </c>
      <c r="B49" s="6" t="s">
        <v>320</v>
      </c>
      <c r="C49" s="7" t="s">
        <v>87</v>
      </c>
      <c r="D49" s="7">
        <v>4</v>
      </c>
      <c r="E49" s="7">
        <v>1777</v>
      </c>
      <c r="F49" s="8" t="s">
        <v>29</v>
      </c>
      <c r="G49" s="23" t="s">
        <v>63</v>
      </c>
      <c r="H49" s="8" t="s">
        <v>30</v>
      </c>
      <c r="I49" s="9">
        <v>78470</v>
      </c>
      <c r="J49" s="10" t="s">
        <v>24</v>
      </c>
      <c r="K49" s="9"/>
      <c r="L49" s="9">
        <v>3</v>
      </c>
      <c r="M49" s="11"/>
      <c r="N49" s="31">
        <f t="shared" si="0"/>
        <v>0.15000000000000002</v>
      </c>
      <c r="O49" s="9">
        <v>11770</v>
      </c>
      <c r="P49" s="9"/>
      <c r="Q49" s="9"/>
      <c r="R49" s="9">
        <f t="shared" si="1"/>
        <v>11770</v>
      </c>
      <c r="S49" s="9">
        <f t="shared" si="3"/>
        <v>11770.500000000002</v>
      </c>
      <c r="T49" s="3">
        <f t="shared" si="4"/>
        <v>-0.50000000000181899</v>
      </c>
      <c r="U49" s="4"/>
      <c r="V49" s="4"/>
    </row>
    <row r="50" spans="1:22">
      <c r="A50" s="2" t="s">
        <v>23</v>
      </c>
      <c r="B50" s="6" t="s">
        <v>320</v>
      </c>
      <c r="C50" s="7" t="s">
        <v>87</v>
      </c>
      <c r="D50" s="7">
        <v>4</v>
      </c>
      <c r="E50" s="7">
        <v>1777</v>
      </c>
      <c r="F50" s="8" t="s">
        <v>47</v>
      </c>
      <c r="G50" s="23" t="s">
        <v>63</v>
      </c>
      <c r="H50" s="8" t="s">
        <v>30</v>
      </c>
      <c r="I50" s="9">
        <v>2124</v>
      </c>
      <c r="J50" s="10" t="s">
        <v>24</v>
      </c>
      <c r="K50" s="9"/>
      <c r="L50" s="9">
        <v>10</v>
      </c>
      <c r="M50" s="11"/>
      <c r="N50" s="31">
        <f t="shared" si="0"/>
        <v>0.5</v>
      </c>
      <c r="O50" s="9">
        <v>1062</v>
      </c>
      <c r="P50" s="9"/>
      <c r="Q50" s="9"/>
      <c r="R50" s="9">
        <f t="shared" si="1"/>
        <v>1062</v>
      </c>
      <c r="S50" s="9">
        <f t="shared" si="3"/>
        <v>1062</v>
      </c>
      <c r="T50" s="3">
        <f t="shared" si="4"/>
        <v>0</v>
      </c>
      <c r="U50" s="4"/>
      <c r="V50" s="4"/>
    </row>
    <row r="51" spans="1:22">
      <c r="A51" s="2" t="s">
        <v>23</v>
      </c>
      <c r="B51" s="6" t="s">
        <v>320</v>
      </c>
      <c r="C51" s="7" t="s">
        <v>87</v>
      </c>
      <c r="D51" s="7">
        <v>4</v>
      </c>
      <c r="E51" s="7">
        <v>1777</v>
      </c>
      <c r="F51" s="8" t="s">
        <v>53</v>
      </c>
      <c r="G51" s="23" t="s">
        <v>63</v>
      </c>
      <c r="H51" s="8" t="s">
        <v>30</v>
      </c>
      <c r="I51" s="9">
        <v>97500</v>
      </c>
      <c r="J51" s="10" t="s">
        <v>24</v>
      </c>
      <c r="K51" s="9"/>
      <c r="L51" s="9">
        <v>2</v>
      </c>
      <c r="M51" s="11"/>
      <c r="N51" s="31">
        <f t="shared" si="0"/>
        <v>0.1</v>
      </c>
      <c r="O51" s="9">
        <v>9750</v>
      </c>
      <c r="P51" s="9"/>
      <c r="Q51" s="9"/>
      <c r="R51" s="9">
        <f t="shared" si="1"/>
        <v>9750</v>
      </c>
      <c r="S51" s="9">
        <f t="shared" si="3"/>
        <v>9750</v>
      </c>
      <c r="T51" s="3">
        <f t="shared" si="4"/>
        <v>0</v>
      </c>
      <c r="U51" s="4"/>
      <c r="V51" s="4"/>
    </row>
    <row r="52" spans="1:22">
      <c r="A52" s="2" t="s">
        <v>23</v>
      </c>
      <c r="B52" s="6" t="s">
        <v>320</v>
      </c>
      <c r="C52" s="7" t="s">
        <v>87</v>
      </c>
      <c r="D52" s="7">
        <v>4</v>
      </c>
      <c r="E52" s="7">
        <v>1777</v>
      </c>
      <c r="F52" s="8" t="s">
        <v>45</v>
      </c>
      <c r="G52" s="23" t="s">
        <v>64</v>
      </c>
      <c r="H52" s="8" t="s">
        <v>30</v>
      </c>
      <c r="I52" s="9">
        <v>1</v>
      </c>
      <c r="J52" s="10" t="s">
        <v>26</v>
      </c>
      <c r="K52" s="9">
        <v>21615</v>
      </c>
      <c r="L52" s="9"/>
      <c r="M52" s="11"/>
      <c r="N52" s="31">
        <f t="shared" si="0"/>
        <v>21615</v>
      </c>
      <c r="O52" s="9">
        <v>21615</v>
      </c>
      <c r="P52" s="9"/>
      <c r="Q52" s="9"/>
      <c r="R52" s="9">
        <f t="shared" si="1"/>
        <v>21615</v>
      </c>
      <c r="S52" s="9">
        <f t="shared" si="3"/>
        <v>21615</v>
      </c>
      <c r="T52" s="3">
        <f t="shared" si="4"/>
        <v>0</v>
      </c>
      <c r="U52" s="4"/>
      <c r="V52" s="4"/>
    </row>
    <row r="53" spans="1:22">
      <c r="A53" s="2" t="s">
        <v>23</v>
      </c>
      <c r="B53" s="6" t="s">
        <v>320</v>
      </c>
      <c r="C53" s="7" t="s">
        <v>87</v>
      </c>
      <c r="D53" s="7">
        <v>4</v>
      </c>
      <c r="E53" s="7">
        <v>1777</v>
      </c>
      <c r="F53" s="8" t="s">
        <v>45</v>
      </c>
      <c r="G53" s="23" t="s">
        <v>65</v>
      </c>
      <c r="H53" s="8" t="s">
        <v>30</v>
      </c>
      <c r="I53" s="9">
        <v>17.25</v>
      </c>
      <c r="J53" s="10" t="s">
        <v>66</v>
      </c>
      <c r="K53" s="9">
        <v>330</v>
      </c>
      <c r="L53" s="9"/>
      <c r="M53" s="11"/>
      <c r="N53" s="31">
        <f t="shared" si="0"/>
        <v>330</v>
      </c>
      <c r="O53" s="9">
        <v>5692</v>
      </c>
      <c r="P53" s="9"/>
      <c r="Q53" s="9"/>
      <c r="R53" s="9">
        <f t="shared" si="1"/>
        <v>5692</v>
      </c>
      <c r="S53" s="9">
        <f t="shared" si="3"/>
        <v>5692.5</v>
      </c>
      <c r="T53" s="3">
        <f t="shared" si="4"/>
        <v>-0.5</v>
      </c>
      <c r="U53" s="4"/>
      <c r="V53" s="4"/>
    </row>
    <row r="54" spans="1:22">
      <c r="A54" s="2" t="s">
        <v>23</v>
      </c>
      <c r="B54" s="6" t="s">
        <v>320</v>
      </c>
      <c r="C54" s="7" t="s">
        <v>87</v>
      </c>
      <c r="D54" s="7">
        <v>4</v>
      </c>
      <c r="E54" s="7">
        <v>1777</v>
      </c>
      <c r="F54" s="8" t="s">
        <v>47</v>
      </c>
      <c r="G54" s="23" t="s">
        <v>324</v>
      </c>
      <c r="H54" s="8" t="s">
        <v>30</v>
      </c>
      <c r="I54" s="9">
        <v>3000</v>
      </c>
      <c r="J54" s="10" t="s">
        <v>325</v>
      </c>
      <c r="K54" s="9"/>
      <c r="L54" s="9">
        <v>4</v>
      </c>
      <c r="M54" s="11"/>
      <c r="N54" s="31">
        <f t="shared" si="0"/>
        <v>0.2</v>
      </c>
      <c r="O54" s="9">
        <v>600</v>
      </c>
      <c r="P54" s="9"/>
      <c r="Q54" s="9"/>
      <c r="R54" s="9">
        <f t="shared" si="1"/>
        <v>600</v>
      </c>
      <c r="S54" s="9">
        <f t="shared" si="3"/>
        <v>600</v>
      </c>
      <c r="T54" s="3">
        <f t="shared" si="4"/>
        <v>0</v>
      </c>
      <c r="U54" s="4"/>
      <c r="V54" s="4"/>
    </row>
    <row r="55" spans="1:22">
      <c r="A55" s="2" t="s">
        <v>23</v>
      </c>
      <c r="B55" s="6" t="s">
        <v>320</v>
      </c>
      <c r="C55" s="7" t="s">
        <v>87</v>
      </c>
      <c r="D55" s="7">
        <v>4</v>
      </c>
      <c r="E55" s="7">
        <v>1777</v>
      </c>
      <c r="F55" s="8" t="s">
        <v>39</v>
      </c>
      <c r="G55" s="23" t="s">
        <v>67</v>
      </c>
      <c r="H55" s="8" t="s">
        <v>30</v>
      </c>
      <c r="I55" s="9">
        <v>81700</v>
      </c>
      <c r="J55" s="10" t="s">
        <v>24</v>
      </c>
      <c r="K55" s="9"/>
      <c r="L55" s="9">
        <v>4</v>
      </c>
      <c r="M55" s="11"/>
      <c r="N55" s="31">
        <f t="shared" si="0"/>
        <v>0.2</v>
      </c>
      <c r="O55" s="9">
        <v>16340</v>
      </c>
      <c r="P55" s="9"/>
      <c r="Q55" s="9"/>
      <c r="R55" s="9">
        <f t="shared" si="1"/>
        <v>16340</v>
      </c>
      <c r="S55" s="9">
        <f t="shared" si="3"/>
        <v>16340</v>
      </c>
      <c r="T55" s="3">
        <f t="shared" si="4"/>
        <v>0</v>
      </c>
      <c r="U55" s="4"/>
      <c r="V55" s="4"/>
    </row>
    <row r="56" spans="1:22">
      <c r="A56" s="2" t="s">
        <v>23</v>
      </c>
      <c r="B56" s="6" t="s">
        <v>320</v>
      </c>
      <c r="C56" s="7" t="s">
        <v>87</v>
      </c>
      <c r="D56" s="7">
        <v>4</v>
      </c>
      <c r="E56" s="7">
        <v>1777</v>
      </c>
      <c r="F56" s="8" t="s">
        <v>35</v>
      </c>
      <c r="G56" s="23" t="s">
        <v>68</v>
      </c>
      <c r="H56" s="8" t="s">
        <v>30</v>
      </c>
      <c r="I56" s="9">
        <v>795920</v>
      </c>
      <c r="J56" s="10" t="s">
        <v>24</v>
      </c>
      <c r="K56" s="9"/>
      <c r="L56" s="9">
        <v>2</v>
      </c>
      <c r="M56" s="11"/>
      <c r="N56" s="31">
        <f t="shared" si="0"/>
        <v>0.1</v>
      </c>
      <c r="O56" s="9">
        <v>79592</v>
      </c>
      <c r="P56" s="9"/>
      <c r="Q56" s="9"/>
      <c r="R56" s="9">
        <f t="shared" si="1"/>
        <v>79592</v>
      </c>
      <c r="S56" s="9">
        <f t="shared" si="3"/>
        <v>79592</v>
      </c>
      <c r="T56" s="3">
        <f t="shared" si="4"/>
        <v>0</v>
      </c>
      <c r="U56" s="4"/>
      <c r="V56" s="4"/>
    </row>
    <row r="57" spans="1:22">
      <c r="A57" s="2" t="s">
        <v>23</v>
      </c>
      <c r="B57" s="6" t="s">
        <v>320</v>
      </c>
      <c r="C57" s="7" t="s">
        <v>87</v>
      </c>
      <c r="D57" s="7">
        <v>4</v>
      </c>
      <c r="E57" s="7">
        <v>1777</v>
      </c>
      <c r="F57" s="8" t="s">
        <v>53</v>
      </c>
      <c r="G57" s="23" t="s">
        <v>75</v>
      </c>
      <c r="H57" s="8" t="s">
        <v>30</v>
      </c>
      <c r="I57" s="9">
        <v>98400</v>
      </c>
      <c r="J57" s="10" t="s">
        <v>24</v>
      </c>
      <c r="K57" s="9"/>
      <c r="L57" s="9">
        <v>2</v>
      </c>
      <c r="M57" s="11"/>
      <c r="N57" s="31">
        <f t="shared" si="0"/>
        <v>0.1</v>
      </c>
      <c r="O57" s="9">
        <v>9840</v>
      </c>
      <c r="P57" s="9"/>
      <c r="Q57" s="9"/>
      <c r="R57" s="9">
        <f t="shared" si="1"/>
        <v>9840</v>
      </c>
      <c r="S57" s="9">
        <f t="shared" si="3"/>
        <v>9840</v>
      </c>
      <c r="T57" s="3">
        <f t="shared" si="4"/>
        <v>0</v>
      </c>
      <c r="U57" s="4"/>
      <c r="V57" s="4"/>
    </row>
    <row r="58" spans="1:22">
      <c r="A58" s="2" t="s">
        <v>23</v>
      </c>
      <c r="B58" s="6" t="s">
        <v>320</v>
      </c>
      <c r="C58" s="7" t="s">
        <v>87</v>
      </c>
      <c r="D58" s="7">
        <v>4</v>
      </c>
      <c r="E58" s="7">
        <v>1777</v>
      </c>
      <c r="F58" s="8" t="s">
        <v>35</v>
      </c>
      <c r="G58" s="23" t="s">
        <v>82</v>
      </c>
      <c r="H58" s="8" t="s">
        <v>30</v>
      </c>
      <c r="I58" s="9">
        <v>1820</v>
      </c>
      <c r="J58" s="10" t="s">
        <v>24</v>
      </c>
      <c r="K58" s="9">
        <v>6</v>
      </c>
      <c r="L58" s="9"/>
      <c r="M58" s="11"/>
      <c r="N58" s="31">
        <f t="shared" si="0"/>
        <v>6</v>
      </c>
      <c r="O58" s="9">
        <v>10920</v>
      </c>
      <c r="P58" s="9"/>
      <c r="Q58" s="9"/>
      <c r="R58" s="9">
        <f t="shared" si="1"/>
        <v>10920</v>
      </c>
      <c r="S58" s="9">
        <f t="shared" ref="S58:S59" si="5">I58*N58</f>
        <v>10920</v>
      </c>
      <c r="T58" s="3">
        <f t="shared" ref="T58:T59" si="6">R58-S58</f>
        <v>0</v>
      </c>
      <c r="U58" s="4"/>
      <c r="V58" s="4"/>
    </row>
    <row r="59" spans="1:22">
      <c r="A59" s="2" t="s">
        <v>23</v>
      </c>
      <c r="B59" s="6" t="s">
        <v>320</v>
      </c>
      <c r="C59" s="7" t="s">
        <v>87</v>
      </c>
      <c r="D59" s="7">
        <v>4</v>
      </c>
      <c r="E59" s="7">
        <v>1777</v>
      </c>
      <c r="F59" s="8" t="s">
        <v>39</v>
      </c>
      <c r="G59" s="23" t="s">
        <v>88</v>
      </c>
      <c r="H59" s="8" t="s">
        <v>30</v>
      </c>
      <c r="I59" s="9">
        <v>1</v>
      </c>
      <c r="J59" s="10" t="s">
        <v>26</v>
      </c>
      <c r="K59" s="9">
        <v>9600</v>
      </c>
      <c r="L59" s="9"/>
      <c r="M59" s="11"/>
      <c r="N59" s="31">
        <f t="shared" si="0"/>
        <v>9600</v>
      </c>
      <c r="O59" s="9">
        <v>9600</v>
      </c>
      <c r="P59" s="9"/>
      <c r="Q59" s="9"/>
      <c r="R59" s="9">
        <f t="shared" si="1"/>
        <v>9600</v>
      </c>
      <c r="S59" s="9">
        <f t="shared" si="5"/>
        <v>9600</v>
      </c>
      <c r="T59" s="3">
        <f t="shared" si="6"/>
        <v>0</v>
      </c>
      <c r="U59" s="4"/>
      <c r="V59" s="4"/>
    </row>
    <row r="60" spans="1:22">
      <c r="A60" s="2" t="s">
        <v>23</v>
      </c>
      <c r="B60" s="6" t="s">
        <v>320</v>
      </c>
      <c r="C60" s="7" t="s">
        <v>21</v>
      </c>
      <c r="D60" s="7">
        <v>4</v>
      </c>
      <c r="E60" s="7">
        <v>1777</v>
      </c>
      <c r="F60" s="8" t="s">
        <v>35</v>
      </c>
      <c r="G60" s="23" t="s">
        <v>69</v>
      </c>
      <c r="H60" s="8" t="s">
        <v>30</v>
      </c>
      <c r="I60" s="9">
        <v>4</v>
      </c>
      <c r="J60" s="10" t="s">
        <v>25</v>
      </c>
      <c r="K60" s="9">
        <v>30</v>
      </c>
      <c r="L60" s="9"/>
      <c r="M60" s="11"/>
      <c r="N60" s="31">
        <f t="shared" si="0"/>
        <v>30</v>
      </c>
      <c r="O60" s="9">
        <v>120</v>
      </c>
      <c r="P60" s="9"/>
      <c r="Q60" s="9"/>
      <c r="R60" s="9">
        <f t="shared" si="1"/>
        <v>120</v>
      </c>
      <c r="S60" s="9">
        <f t="shared" si="3"/>
        <v>120</v>
      </c>
      <c r="T60" s="3">
        <f t="shared" si="4"/>
        <v>0</v>
      </c>
      <c r="U60" s="4"/>
      <c r="V60" s="4" t="s">
        <v>70</v>
      </c>
    </row>
    <row r="61" spans="1:22">
      <c r="A61" s="2" t="s">
        <v>23</v>
      </c>
      <c r="B61" s="6" t="s">
        <v>320</v>
      </c>
      <c r="C61" s="7" t="s">
        <v>21</v>
      </c>
      <c r="D61" s="7">
        <v>4</v>
      </c>
      <c r="E61" s="7">
        <v>1777</v>
      </c>
      <c r="F61" s="8" t="s">
        <v>45</v>
      </c>
      <c r="G61" s="23" t="s">
        <v>71</v>
      </c>
      <c r="H61" s="8" t="s">
        <v>30</v>
      </c>
      <c r="I61" s="9">
        <v>1030</v>
      </c>
      <c r="J61" s="10" t="s">
        <v>27</v>
      </c>
      <c r="K61" s="9">
        <v>24</v>
      </c>
      <c r="L61" s="9"/>
      <c r="M61" s="11"/>
      <c r="N61" s="31">
        <f t="shared" si="0"/>
        <v>24</v>
      </c>
      <c r="O61" s="9">
        <v>24720</v>
      </c>
      <c r="P61" s="9"/>
      <c r="Q61" s="9"/>
      <c r="R61" s="9">
        <f t="shared" si="1"/>
        <v>24720</v>
      </c>
      <c r="S61" s="9">
        <f t="shared" si="3"/>
        <v>24720</v>
      </c>
      <c r="T61" s="3">
        <f t="shared" si="4"/>
        <v>0</v>
      </c>
      <c r="U61" s="4"/>
      <c r="V61" s="4"/>
    </row>
    <row r="62" spans="1:22">
      <c r="A62" s="2" t="s">
        <v>23</v>
      </c>
      <c r="B62" s="6" t="s">
        <v>320</v>
      </c>
      <c r="C62" s="7" t="s">
        <v>21</v>
      </c>
      <c r="D62" s="7">
        <v>4</v>
      </c>
      <c r="E62" s="7">
        <v>1777</v>
      </c>
      <c r="F62" s="8" t="s">
        <v>45</v>
      </c>
      <c r="G62" s="23" t="s">
        <v>72</v>
      </c>
      <c r="H62" s="8" t="s">
        <v>30</v>
      </c>
      <c r="I62" s="9">
        <v>286</v>
      </c>
      <c r="J62" s="10" t="s">
        <v>27</v>
      </c>
      <c r="K62" s="9">
        <v>24</v>
      </c>
      <c r="L62" s="9"/>
      <c r="M62" s="11"/>
      <c r="N62" s="31">
        <f t="shared" si="0"/>
        <v>24</v>
      </c>
      <c r="O62" s="9">
        <v>6864</v>
      </c>
      <c r="P62" s="9"/>
      <c r="Q62" s="9"/>
      <c r="R62" s="9">
        <f t="shared" si="1"/>
        <v>6864</v>
      </c>
      <c r="S62" s="9">
        <f t="shared" si="3"/>
        <v>6864</v>
      </c>
      <c r="T62" s="3">
        <f t="shared" si="4"/>
        <v>0</v>
      </c>
      <c r="U62" s="4"/>
      <c r="V62" s="4"/>
    </row>
    <row r="63" spans="1:22">
      <c r="A63" s="2" t="s">
        <v>23</v>
      </c>
      <c r="B63" s="6" t="s">
        <v>320</v>
      </c>
      <c r="C63" s="7" t="s">
        <v>21</v>
      </c>
      <c r="D63" s="7">
        <v>4</v>
      </c>
      <c r="E63" s="7">
        <v>1777</v>
      </c>
      <c r="F63" s="8" t="s">
        <v>35</v>
      </c>
      <c r="G63" s="23" t="s">
        <v>73</v>
      </c>
      <c r="H63" s="8" t="s">
        <v>30</v>
      </c>
      <c r="I63" s="9">
        <v>125</v>
      </c>
      <c r="J63" s="10" t="s">
        <v>24</v>
      </c>
      <c r="K63" s="9"/>
      <c r="L63" s="9">
        <v>50</v>
      </c>
      <c r="M63" s="11"/>
      <c r="N63" s="31">
        <f t="shared" si="0"/>
        <v>2.5</v>
      </c>
      <c r="O63" s="9">
        <v>312</v>
      </c>
      <c r="P63" s="9"/>
      <c r="Q63" s="9"/>
      <c r="R63" s="9">
        <f t="shared" si="1"/>
        <v>312</v>
      </c>
      <c r="S63" s="9">
        <f t="shared" si="3"/>
        <v>312.5</v>
      </c>
      <c r="T63" s="3">
        <f t="shared" si="4"/>
        <v>-0.5</v>
      </c>
      <c r="U63" s="4"/>
      <c r="V63" s="4"/>
    </row>
    <row r="64" spans="1:22">
      <c r="A64" s="2" t="s">
        <v>23</v>
      </c>
      <c r="B64" s="6" t="s">
        <v>320</v>
      </c>
      <c r="C64" s="7" t="s">
        <v>21</v>
      </c>
      <c r="D64" s="7">
        <v>4</v>
      </c>
      <c r="E64" s="7">
        <v>1777</v>
      </c>
      <c r="F64" s="8" t="s">
        <v>31</v>
      </c>
      <c r="G64" s="23" t="s">
        <v>73</v>
      </c>
      <c r="H64" s="8" t="s">
        <v>30</v>
      </c>
      <c r="I64" s="9">
        <v>680</v>
      </c>
      <c r="J64" s="10" t="s">
        <v>24</v>
      </c>
      <c r="K64" s="9"/>
      <c r="L64" s="9">
        <v>40</v>
      </c>
      <c r="M64" s="11"/>
      <c r="N64" s="31">
        <f t="shared" si="0"/>
        <v>2</v>
      </c>
      <c r="O64" s="9">
        <v>1360</v>
      </c>
      <c r="P64" s="9"/>
      <c r="Q64" s="9"/>
      <c r="R64" s="9">
        <f t="shared" si="1"/>
        <v>1360</v>
      </c>
      <c r="S64" s="9">
        <f t="shared" si="3"/>
        <v>1360</v>
      </c>
      <c r="T64" s="3">
        <f t="shared" si="4"/>
        <v>0</v>
      </c>
      <c r="U64" s="4"/>
      <c r="V64" s="4"/>
    </row>
    <row r="65" spans="1:22">
      <c r="A65" s="2" t="s">
        <v>23</v>
      </c>
      <c r="B65" s="6" t="s">
        <v>320</v>
      </c>
      <c r="C65" s="7" t="s">
        <v>21</v>
      </c>
      <c r="D65" s="7">
        <v>4</v>
      </c>
      <c r="E65" s="7">
        <v>1777</v>
      </c>
      <c r="F65" s="8" t="s">
        <v>53</v>
      </c>
      <c r="G65" s="23" t="s">
        <v>73</v>
      </c>
      <c r="H65" s="8" t="s">
        <v>30</v>
      </c>
      <c r="I65" s="9">
        <v>70</v>
      </c>
      <c r="J65" s="10" t="s">
        <v>24</v>
      </c>
      <c r="K65" s="9"/>
      <c r="L65" s="9">
        <v>50</v>
      </c>
      <c r="M65" s="11"/>
      <c r="N65" s="31">
        <f t="shared" si="0"/>
        <v>2.5</v>
      </c>
      <c r="O65" s="9">
        <v>175</v>
      </c>
      <c r="P65" s="9"/>
      <c r="Q65" s="9"/>
      <c r="R65" s="9">
        <f t="shared" si="1"/>
        <v>175</v>
      </c>
      <c r="S65" s="9">
        <f t="shared" si="3"/>
        <v>175</v>
      </c>
      <c r="T65" s="3">
        <f t="shared" si="4"/>
        <v>0</v>
      </c>
      <c r="U65" s="4"/>
      <c r="V65" s="4"/>
    </row>
    <row r="66" spans="1:22">
      <c r="A66" s="2" t="s">
        <v>23</v>
      </c>
      <c r="B66" s="6" t="s">
        <v>320</v>
      </c>
      <c r="C66" s="7" t="s">
        <v>21</v>
      </c>
      <c r="D66" s="7">
        <v>4</v>
      </c>
      <c r="E66" s="7">
        <v>1777</v>
      </c>
      <c r="F66" s="8" t="s">
        <v>35</v>
      </c>
      <c r="G66" s="23" t="s">
        <v>74</v>
      </c>
      <c r="H66" s="8" t="s">
        <v>30</v>
      </c>
      <c r="I66" s="9">
        <v>11</v>
      </c>
      <c r="J66" s="27" t="s">
        <v>326</v>
      </c>
      <c r="K66" s="9">
        <v>45</v>
      </c>
      <c r="L66" s="9"/>
      <c r="M66" s="11"/>
      <c r="N66" s="31">
        <f t="shared" si="0"/>
        <v>45</v>
      </c>
      <c r="O66" s="9">
        <v>495</v>
      </c>
      <c r="P66" s="9"/>
      <c r="Q66" s="9"/>
      <c r="R66" s="9">
        <f t="shared" si="1"/>
        <v>495</v>
      </c>
      <c r="S66" s="9">
        <f t="shared" si="3"/>
        <v>495</v>
      </c>
      <c r="T66" s="3">
        <f t="shared" si="4"/>
        <v>0</v>
      </c>
      <c r="U66" s="4"/>
      <c r="V66" s="4"/>
    </row>
    <row r="67" spans="1:22">
      <c r="A67" s="2" t="s">
        <v>23</v>
      </c>
      <c r="B67" s="6" t="s">
        <v>320</v>
      </c>
      <c r="C67" s="7" t="s">
        <v>21</v>
      </c>
      <c r="D67" s="7">
        <v>4</v>
      </c>
      <c r="E67" s="7">
        <v>1777</v>
      </c>
      <c r="F67" s="8" t="s">
        <v>76</v>
      </c>
      <c r="G67" s="23" t="s">
        <v>75</v>
      </c>
      <c r="H67" s="8" t="s">
        <v>30</v>
      </c>
      <c r="I67" s="9">
        <v>173</v>
      </c>
      <c r="J67" s="10" t="s">
        <v>48</v>
      </c>
      <c r="K67" s="9">
        <v>18</v>
      </c>
      <c r="L67" s="9"/>
      <c r="M67" s="11"/>
      <c r="N67" s="31">
        <f t="shared" si="0"/>
        <v>18</v>
      </c>
      <c r="O67" s="9">
        <v>3114</v>
      </c>
      <c r="P67" s="9"/>
      <c r="Q67" s="9"/>
      <c r="R67" s="9">
        <f t="shared" si="1"/>
        <v>3114</v>
      </c>
      <c r="S67" s="9">
        <f t="shared" si="3"/>
        <v>3114</v>
      </c>
      <c r="T67" s="3">
        <f t="shared" si="4"/>
        <v>0</v>
      </c>
      <c r="U67" s="4"/>
      <c r="V67" s="4"/>
    </row>
    <row r="68" spans="1:22">
      <c r="A68" s="2" t="s">
        <v>23</v>
      </c>
      <c r="B68" s="6" t="s">
        <v>320</v>
      </c>
      <c r="C68" s="7" t="s">
        <v>21</v>
      </c>
      <c r="D68" s="7">
        <v>4</v>
      </c>
      <c r="E68" s="7">
        <v>1777</v>
      </c>
      <c r="F68" s="8" t="s">
        <v>76</v>
      </c>
      <c r="G68" s="23" t="s">
        <v>75</v>
      </c>
      <c r="H68" s="8" t="s">
        <v>30</v>
      </c>
      <c r="I68" s="9">
        <v>1578</v>
      </c>
      <c r="J68" s="27" t="s">
        <v>66</v>
      </c>
      <c r="K68" s="9">
        <v>60</v>
      </c>
      <c r="L68" s="9"/>
      <c r="M68" s="11"/>
      <c r="N68" s="31">
        <f t="shared" si="0"/>
        <v>60</v>
      </c>
      <c r="O68" s="9">
        <v>94680</v>
      </c>
      <c r="P68" s="9"/>
      <c r="Q68" s="9"/>
      <c r="R68" s="9">
        <f t="shared" ref="R68:R117" si="7">O68+(P68*0.05)+(Q68/240)</f>
        <v>94680</v>
      </c>
      <c r="S68" s="9">
        <f t="shared" si="3"/>
        <v>94680</v>
      </c>
      <c r="T68" s="3">
        <f t="shared" si="4"/>
        <v>0</v>
      </c>
      <c r="U68" s="4"/>
      <c r="V68" s="4"/>
    </row>
    <row r="69" spans="1:22">
      <c r="A69" s="2" t="s">
        <v>23</v>
      </c>
      <c r="B69" s="6" t="s">
        <v>320</v>
      </c>
      <c r="C69" s="7" t="s">
        <v>21</v>
      </c>
      <c r="D69" s="7">
        <v>4</v>
      </c>
      <c r="E69" s="7">
        <v>1777</v>
      </c>
      <c r="F69" s="8" t="s">
        <v>45</v>
      </c>
      <c r="G69" s="23" t="s">
        <v>75</v>
      </c>
      <c r="H69" s="8" t="s">
        <v>30</v>
      </c>
      <c r="I69" s="9">
        <v>444790</v>
      </c>
      <c r="J69" s="10" t="s">
        <v>24</v>
      </c>
      <c r="K69" s="9"/>
      <c r="L69" s="9">
        <v>2</v>
      </c>
      <c r="M69" s="11"/>
      <c r="N69" s="31">
        <f t="shared" si="0"/>
        <v>0.1</v>
      </c>
      <c r="O69" s="9">
        <v>44479</v>
      </c>
      <c r="P69" s="9"/>
      <c r="Q69" s="9"/>
      <c r="R69" s="9">
        <f t="shared" si="7"/>
        <v>44479</v>
      </c>
      <c r="S69" s="9">
        <f t="shared" si="3"/>
        <v>44479</v>
      </c>
      <c r="T69" s="3">
        <f t="shared" si="4"/>
        <v>0</v>
      </c>
      <c r="U69" s="4"/>
      <c r="V69" s="4"/>
    </row>
    <row r="70" spans="1:22">
      <c r="A70" s="2" t="s">
        <v>23</v>
      </c>
      <c r="B70" s="6" t="s">
        <v>320</v>
      </c>
      <c r="C70" s="7" t="s">
        <v>21</v>
      </c>
      <c r="D70" s="7">
        <v>4</v>
      </c>
      <c r="E70" s="7">
        <v>1777</v>
      </c>
      <c r="F70" s="8" t="s">
        <v>47</v>
      </c>
      <c r="G70" s="23" t="s">
        <v>75</v>
      </c>
      <c r="H70" s="8" t="s">
        <v>30</v>
      </c>
      <c r="I70" s="9">
        <v>115</v>
      </c>
      <c r="J70" s="10" t="s">
        <v>48</v>
      </c>
      <c r="K70" s="9">
        <v>35</v>
      </c>
      <c r="L70" s="9"/>
      <c r="M70" s="11"/>
      <c r="N70" s="31">
        <f t="shared" ref="N70:N133" si="8">K70+(0.05*L70)+(M70/240)</f>
        <v>35</v>
      </c>
      <c r="O70" s="9">
        <v>4025</v>
      </c>
      <c r="P70" s="9"/>
      <c r="Q70" s="9"/>
      <c r="R70" s="9">
        <f t="shared" si="7"/>
        <v>4025</v>
      </c>
      <c r="S70" s="9">
        <f t="shared" si="3"/>
        <v>4025</v>
      </c>
      <c r="T70" s="3">
        <f t="shared" si="4"/>
        <v>0</v>
      </c>
      <c r="U70" s="4"/>
      <c r="V70" s="4"/>
    </row>
    <row r="71" spans="1:22">
      <c r="A71" s="2" t="s">
        <v>23</v>
      </c>
      <c r="B71" s="6" t="s">
        <v>320</v>
      </c>
      <c r="C71" s="7" t="s">
        <v>21</v>
      </c>
      <c r="D71" s="7">
        <v>4</v>
      </c>
      <c r="E71" s="7">
        <v>1777</v>
      </c>
      <c r="F71" s="8" t="s">
        <v>47</v>
      </c>
      <c r="G71" s="23" t="s">
        <v>75</v>
      </c>
      <c r="H71" s="8" t="s">
        <v>30</v>
      </c>
      <c r="I71" s="9">
        <v>32000</v>
      </c>
      <c r="J71" s="10" t="s">
        <v>24</v>
      </c>
      <c r="K71" s="9"/>
      <c r="L71" s="9">
        <v>2</v>
      </c>
      <c r="M71" s="11"/>
      <c r="N71" s="31">
        <f t="shared" si="8"/>
        <v>0.1</v>
      </c>
      <c r="O71" s="9">
        <v>3200</v>
      </c>
      <c r="P71" s="9"/>
      <c r="Q71" s="9"/>
      <c r="R71" s="9">
        <f t="shared" si="7"/>
        <v>3200</v>
      </c>
      <c r="S71" s="9">
        <f t="shared" ref="S71:S134" si="9">I71*N71</f>
        <v>3200</v>
      </c>
      <c r="T71" s="3">
        <f t="shared" ref="T71:T134" si="10">R71-S71</f>
        <v>0</v>
      </c>
      <c r="U71" s="4"/>
      <c r="V71" s="4"/>
    </row>
    <row r="72" spans="1:22">
      <c r="A72" s="2" t="s">
        <v>23</v>
      </c>
      <c r="B72" s="6" t="s">
        <v>320</v>
      </c>
      <c r="C72" s="7" t="s">
        <v>21</v>
      </c>
      <c r="D72" s="7">
        <v>4</v>
      </c>
      <c r="E72" s="7">
        <v>1777</v>
      </c>
      <c r="F72" s="8" t="s">
        <v>53</v>
      </c>
      <c r="G72" s="23" t="s">
        <v>75</v>
      </c>
      <c r="H72" s="8" t="s">
        <v>30</v>
      </c>
      <c r="I72" s="9">
        <v>104</v>
      </c>
      <c r="J72" s="10" t="s">
        <v>48</v>
      </c>
      <c r="K72" s="9">
        <v>30</v>
      </c>
      <c r="L72" s="9"/>
      <c r="M72" s="11"/>
      <c r="N72" s="31">
        <f t="shared" si="8"/>
        <v>30</v>
      </c>
      <c r="O72" s="9">
        <v>3120</v>
      </c>
      <c r="P72" s="9"/>
      <c r="Q72" s="9"/>
      <c r="R72" s="9">
        <f t="shared" si="7"/>
        <v>3120</v>
      </c>
      <c r="S72" s="9">
        <f t="shared" si="9"/>
        <v>3120</v>
      </c>
      <c r="T72" s="3">
        <f t="shared" si="10"/>
        <v>0</v>
      </c>
      <c r="U72" s="4"/>
      <c r="V72" s="4"/>
    </row>
    <row r="73" spans="1:22">
      <c r="A73" s="2" t="s">
        <v>23</v>
      </c>
      <c r="B73" s="6" t="s">
        <v>320</v>
      </c>
      <c r="C73" s="7" t="s">
        <v>21</v>
      </c>
      <c r="D73" s="7">
        <v>4</v>
      </c>
      <c r="E73" s="7">
        <v>1777</v>
      </c>
      <c r="F73" s="22" t="s">
        <v>53</v>
      </c>
      <c r="G73" s="23" t="s">
        <v>75</v>
      </c>
      <c r="H73" s="8" t="s">
        <v>30</v>
      </c>
      <c r="I73" s="22">
        <v>107</v>
      </c>
      <c r="J73" s="26" t="s">
        <v>48</v>
      </c>
      <c r="K73" s="22">
        <v>35</v>
      </c>
      <c r="N73" s="31">
        <f t="shared" si="8"/>
        <v>35</v>
      </c>
      <c r="O73" s="22">
        <v>3745</v>
      </c>
      <c r="R73" s="9">
        <f t="shared" si="7"/>
        <v>3745</v>
      </c>
      <c r="S73" s="9">
        <f t="shared" si="9"/>
        <v>3745</v>
      </c>
      <c r="T73" s="3">
        <f t="shared" si="10"/>
        <v>0</v>
      </c>
    </row>
    <row r="74" spans="1:22">
      <c r="A74" s="2" t="s">
        <v>23</v>
      </c>
      <c r="B74" s="6" t="s">
        <v>320</v>
      </c>
      <c r="C74" s="7" t="s">
        <v>21</v>
      </c>
      <c r="D74" s="7">
        <v>4</v>
      </c>
      <c r="E74" s="7">
        <v>1777</v>
      </c>
      <c r="F74" s="22" t="s">
        <v>39</v>
      </c>
      <c r="G74" s="23" t="s">
        <v>75</v>
      </c>
      <c r="H74" s="8" t="s">
        <v>30</v>
      </c>
      <c r="I74" s="22">
        <v>200</v>
      </c>
      <c r="J74" s="28" t="s">
        <v>327</v>
      </c>
      <c r="K74" s="22">
        <v>30</v>
      </c>
      <c r="N74" s="31">
        <f t="shared" si="8"/>
        <v>30</v>
      </c>
      <c r="O74" s="22">
        <v>6000</v>
      </c>
      <c r="R74" s="9">
        <f t="shared" si="7"/>
        <v>6000</v>
      </c>
      <c r="S74" s="9">
        <f t="shared" si="9"/>
        <v>6000</v>
      </c>
      <c r="T74" s="3">
        <f t="shared" si="10"/>
        <v>0</v>
      </c>
    </row>
    <row r="75" spans="1:22">
      <c r="A75" s="2" t="s">
        <v>23</v>
      </c>
      <c r="B75" s="6" t="s">
        <v>320</v>
      </c>
      <c r="C75" s="7" t="s">
        <v>21</v>
      </c>
      <c r="D75" s="7">
        <v>4</v>
      </c>
      <c r="E75" s="7">
        <v>1777</v>
      </c>
      <c r="F75" s="22" t="s">
        <v>39</v>
      </c>
      <c r="G75" s="23" t="s">
        <v>75</v>
      </c>
      <c r="H75" s="8" t="s">
        <v>30</v>
      </c>
      <c r="I75" s="22">
        <v>30452</v>
      </c>
      <c r="J75" s="26" t="s">
        <v>24</v>
      </c>
      <c r="L75" s="22">
        <v>3</v>
      </c>
      <c r="N75" s="31">
        <f t="shared" si="8"/>
        <v>0.15000000000000002</v>
      </c>
      <c r="O75" s="22">
        <v>4567</v>
      </c>
      <c r="R75" s="9">
        <f t="shared" si="7"/>
        <v>4567</v>
      </c>
      <c r="S75" s="9">
        <f t="shared" si="9"/>
        <v>4567.8000000000011</v>
      </c>
      <c r="T75" s="3">
        <f t="shared" si="10"/>
        <v>-0.80000000000109139</v>
      </c>
    </row>
    <row r="76" spans="1:22">
      <c r="A76" s="2" t="s">
        <v>23</v>
      </c>
      <c r="B76" s="6" t="s">
        <v>320</v>
      </c>
      <c r="C76" s="7" t="s">
        <v>21</v>
      </c>
      <c r="D76" s="7">
        <v>4</v>
      </c>
      <c r="E76" s="7">
        <v>1777</v>
      </c>
      <c r="F76" s="22" t="s">
        <v>45</v>
      </c>
      <c r="G76" s="23" t="s">
        <v>77</v>
      </c>
      <c r="H76" s="8" t="s">
        <v>30</v>
      </c>
      <c r="I76" s="22">
        <v>2830</v>
      </c>
      <c r="J76" s="26" t="s">
        <v>24</v>
      </c>
      <c r="L76" s="22">
        <v>10</v>
      </c>
      <c r="N76" s="31">
        <f t="shared" si="8"/>
        <v>0.5</v>
      </c>
      <c r="O76" s="22">
        <v>1415</v>
      </c>
      <c r="R76" s="9">
        <f t="shared" si="7"/>
        <v>1415</v>
      </c>
      <c r="S76" s="9">
        <f t="shared" si="9"/>
        <v>1415</v>
      </c>
      <c r="T76" s="3">
        <f t="shared" si="10"/>
        <v>0</v>
      </c>
    </row>
    <row r="77" spans="1:22">
      <c r="A77" s="2" t="s">
        <v>23</v>
      </c>
      <c r="B77" s="6" t="s">
        <v>320</v>
      </c>
      <c r="C77" s="7" t="s">
        <v>21</v>
      </c>
      <c r="D77" s="7">
        <v>4</v>
      </c>
      <c r="E77" s="7">
        <v>1777</v>
      </c>
      <c r="F77" s="22" t="s">
        <v>45</v>
      </c>
      <c r="G77" s="20" t="s">
        <v>78</v>
      </c>
      <c r="H77" s="8" t="s">
        <v>30</v>
      </c>
      <c r="I77" s="22">
        <v>43473</v>
      </c>
      <c r="J77" s="26" t="s">
        <v>24</v>
      </c>
      <c r="L77" s="22">
        <v>9</v>
      </c>
      <c r="N77" s="31">
        <f t="shared" si="8"/>
        <v>0.45</v>
      </c>
      <c r="O77" s="22">
        <v>19427</v>
      </c>
      <c r="R77" s="9">
        <f t="shared" si="7"/>
        <v>19427</v>
      </c>
      <c r="S77" s="9">
        <f t="shared" si="9"/>
        <v>19562.850000000002</v>
      </c>
      <c r="T77" s="3">
        <f t="shared" si="10"/>
        <v>-135.85000000000218</v>
      </c>
      <c r="V77" s="22" t="s">
        <v>79</v>
      </c>
    </row>
    <row r="78" spans="1:22">
      <c r="A78" s="2" t="s">
        <v>23</v>
      </c>
      <c r="B78" s="6" t="s">
        <v>320</v>
      </c>
      <c r="C78" s="7" t="s">
        <v>21</v>
      </c>
      <c r="D78" s="7">
        <v>4</v>
      </c>
      <c r="E78" s="7">
        <v>1777</v>
      </c>
      <c r="F78" s="22" t="s">
        <v>29</v>
      </c>
      <c r="G78" s="20" t="s">
        <v>78</v>
      </c>
      <c r="H78" s="8" t="s">
        <v>30</v>
      </c>
      <c r="I78" s="22">
        <v>2200</v>
      </c>
      <c r="J78" s="26" t="s">
        <v>24</v>
      </c>
      <c r="L78" s="22">
        <v>15</v>
      </c>
      <c r="N78" s="31">
        <f t="shared" si="8"/>
        <v>0.75</v>
      </c>
      <c r="O78" s="22">
        <v>1650</v>
      </c>
      <c r="R78" s="9">
        <f t="shared" si="7"/>
        <v>1650</v>
      </c>
      <c r="S78" s="9">
        <f t="shared" si="9"/>
        <v>1650</v>
      </c>
      <c r="T78" s="3">
        <f t="shared" si="10"/>
        <v>0</v>
      </c>
    </row>
    <row r="79" spans="1:22">
      <c r="A79" s="2" t="s">
        <v>23</v>
      </c>
      <c r="B79" s="6" t="s">
        <v>320</v>
      </c>
      <c r="C79" s="7" t="s">
        <v>21</v>
      </c>
      <c r="D79" s="7">
        <v>4</v>
      </c>
      <c r="E79" s="7">
        <v>1777</v>
      </c>
      <c r="F79" s="22" t="s">
        <v>53</v>
      </c>
      <c r="G79" s="20" t="s">
        <v>78</v>
      </c>
      <c r="H79" s="8" t="s">
        <v>30</v>
      </c>
      <c r="I79" s="22">
        <v>15950</v>
      </c>
      <c r="J79" s="26" t="s">
        <v>24</v>
      </c>
      <c r="L79" s="22">
        <v>8</v>
      </c>
      <c r="N79" s="31">
        <f t="shared" si="8"/>
        <v>0.4</v>
      </c>
      <c r="O79" s="22">
        <v>6380</v>
      </c>
      <c r="R79" s="9">
        <f t="shared" si="7"/>
        <v>6380</v>
      </c>
      <c r="S79" s="9">
        <f t="shared" si="9"/>
        <v>6380</v>
      </c>
      <c r="T79" s="3">
        <f t="shared" si="10"/>
        <v>0</v>
      </c>
    </row>
    <row r="80" spans="1:22">
      <c r="A80" s="2" t="s">
        <v>23</v>
      </c>
      <c r="B80" s="6" t="s">
        <v>320</v>
      </c>
      <c r="C80" s="7" t="s">
        <v>21</v>
      </c>
      <c r="D80" s="7">
        <v>4</v>
      </c>
      <c r="E80" s="7">
        <v>1777</v>
      </c>
      <c r="F80" s="22" t="s">
        <v>39</v>
      </c>
      <c r="G80" s="20" t="s">
        <v>78</v>
      </c>
      <c r="H80" s="8" t="s">
        <v>30</v>
      </c>
      <c r="I80" s="22">
        <v>1000</v>
      </c>
      <c r="J80" s="26" t="s">
        <v>24</v>
      </c>
      <c r="L80" s="22">
        <v>12</v>
      </c>
      <c r="N80" s="31">
        <f t="shared" si="8"/>
        <v>0.60000000000000009</v>
      </c>
      <c r="O80" s="22">
        <v>600</v>
      </c>
      <c r="R80" s="9">
        <f t="shared" si="7"/>
        <v>600</v>
      </c>
      <c r="S80" s="9">
        <f t="shared" si="9"/>
        <v>600.00000000000011</v>
      </c>
      <c r="T80" s="3">
        <f t="shared" si="10"/>
        <v>0</v>
      </c>
    </row>
    <row r="81" spans="1:22">
      <c r="A81" s="2" t="s">
        <v>23</v>
      </c>
      <c r="B81" s="6" t="s">
        <v>320</v>
      </c>
      <c r="C81" s="7" t="s">
        <v>21</v>
      </c>
      <c r="D81" s="7">
        <v>4</v>
      </c>
      <c r="E81" s="7">
        <v>1777</v>
      </c>
      <c r="F81" s="22" t="s">
        <v>35</v>
      </c>
      <c r="G81" s="20" t="s">
        <v>80</v>
      </c>
      <c r="H81" s="8" t="s">
        <v>30</v>
      </c>
      <c r="I81" s="22">
        <v>500</v>
      </c>
      <c r="J81" s="26" t="s">
        <v>25</v>
      </c>
      <c r="L81" s="22">
        <v>4</v>
      </c>
      <c r="N81" s="31">
        <f t="shared" si="8"/>
        <v>0.2</v>
      </c>
      <c r="O81" s="22">
        <v>100</v>
      </c>
      <c r="R81" s="9">
        <f t="shared" si="7"/>
        <v>100</v>
      </c>
      <c r="S81" s="9">
        <f t="shared" si="9"/>
        <v>100</v>
      </c>
      <c r="T81" s="3">
        <f t="shared" si="10"/>
        <v>0</v>
      </c>
    </row>
    <row r="82" spans="1:22">
      <c r="A82" s="2" t="s">
        <v>23</v>
      </c>
      <c r="B82" s="6" t="s">
        <v>320</v>
      </c>
      <c r="C82" s="7" t="s">
        <v>21</v>
      </c>
      <c r="D82" s="7">
        <v>4</v>
      </c>
      <c r="E82" s="7">
        <v>1777</v>
      </c>
      <c r="F82" s="22" t="s">
        <v>57</v>
      </c>
      <c r="G82" s="20" t="s">
        <v>81</v>
      </c>
      <c r="H82" s="8" t="s">
        <v>30</v>
      </c>
      <c r="I82" s="22">
        <v>2200</v>
      </c>
      <c r="J82" s="26" t="s">
        <v>25</v>
      </c>
      <c r="L82" s="22">
        <v>10</v>
      </c>
      <c r="N82" s="31">
        <f t="shared" si="8"/>
        <v>0.5</v>
      </c>
      <c r="O82" s="22">
        <v>1100</v>
      </c>
      <c r="R82" s="9">
        <f t="shared" si="7"/>
        <v>1100</v>
      </c>
      <c r="S82" s="9">
        <f t="shared" si="9"/>
        <v>1100</v>
      </c>
      <c r="T82" s="3">
        <f t="shared" si="10"/>
        <v>0</v>
      </c>
    </row>
    <row r="83" spans="1:22">
      <c r="A83" s="2" t="s">
        <v>23</v>
      </c>
      <c r="B83" s="6" t="s">
        <v>320</v>
      </c>
      <c r="C83" s="7" t="s">
        <v>21</v>
      </c>
      <c r="D83" s="7">
        <v>4</v>
      </c>
      <c r="E83" s="7">
        <v>1777</v>
      </c>
      <c r="F83" s="22" t="s">
        <v>39</v>
      </c>
      <c r="G83" s="20" t="s">
        <v>81</v>
      </c>
      <c r="H83" s="8" t="s">
        <v>30</v>
      </c>
      <c r="I83" s="22">
        <v>13600</v>
      </c>
      <c r="J83" s="26" t="s">
        <v>25</v>
      </c>
      <c r="L83" s="22">
        <v>10</v>
      </c>
      <c r="N83" s="31">
        <f t="shared" si="8"/>
        <v>0.5</v>
      </c>
      <c r="O83" s="22">
        <v>6800</v>
      </c>
      <c r="R83" s="9">
        <f t="shared" si="7"/>
        <v>6800</v>
      </c>
      <c r="S83" s="9">
        <f t="shared" si="9"/>
        <v>6800</v>
      </c>
      <c r="T83" s="3">
        <f t="shared" si="10"/>
        <v>0</v>
      </c>
    </row>
    <row r="84" spans="1:22">
      <c r="A84" s="2" t="s">
        <v>23</v>
      </c>
      <c r="B84" s="6" t="s">
        <v>320</v>
      </c>
      <c r="C84" s="7" t="s">
        <v>21</v>
      </c>
      <c r="D84" s="7">
        <v>4</v>
      </c>
      <c r="E84" s="7">
        <v>1777</v>
      </c>
      <c r="F84" s="22" t="s">
        <v>35</v>
      </c>
      <c r="G84" s="20" t="s">
        <v>82</v>
      </c>
      <c r="H84" s="8" t="s">
        <v>30</v>
      </c>
      <c r="I84" s="22">
        <v>760</v>
      </c>
      <c r="J84" s="26" t="s">
        <v>24</v>
      </c>
      <c r="K84" s="22">
        <v>6</v>
      </c>
      <c r="N84" s="31">
        <f t="shared" si="8"/>
        <v>6</v>
      </c>
      <c r="O84" s="22">
        <v>4560</v>
      </c>
      <c r="R84" s="9">
        <f t="shared" si="7"/>
        <v>4560</v>
      </c>
      <c r="S84" s="9">
        <f t="shared" si="9"/>
        <v>4560</v>
      </c>
      <c r="T84" s="3">
        <f t="shared" si="10"/>
        <v>0</v>
      </c>
    </row>
    <row r="85" spans="1:22">
      <c r="A85" s="2" t="s">
        <v>23</v>
      </c>
      <c r="B85" s="6" t="s">
        <v>320</v>
      </c>
      <c r="C85" s="7" t="s">
        <v>21</v>
      </c>
      <c r="D85" s="7">
        <v>4</v>
      </c>
      <c r="E85" s="7">
        <v>1777</v>
      </c>
      <c r="F85" s="22" t="s">
        <v>39</v>
      </c>
      <c r="G85" s="20" t="s">
        <v>83</v>
      </c>
      <c r="H85" s="8" t="s">
        <v>30</v>
      </c>
      <c r="I85" s="22">
        <v>1</v>
      </c>
      <c r="J85" s="26" t="s">
        <v>26</v>
      </c>
      <c r="K85" s="22">
        <v>967</v>
      </c>
      <c r="N85" s="31">
        <f t="shared" si="8"/>
        <v>967</v>
      </c>
      <c r="O85" s="22">
        <v>967</v>
      </c>
      <c r="R85" s="9">
        <f t="shared" si="7"/>
        <v>967</v>
      </c>
      <c r="S85" s="9">
        <f t="shared" si="9"/>
        <v>967</v>
      </c>
      <c r="T85" s="3">
        <f t="shared" si="10"/>
        <v>0</v>
      </c>
    </row>
    <row r="86" spans="1:22">
      <c r="A86" s="2" t="s">
        <v>23</v>
      </c>
      <c r="B86" s="6" t="s">
        <v>320</v>
      </c>
      <c r="C86" s="7" t="s">
        <v>21</v>
      </c>
      <c r="D86" s="7">
        <v>4</v>
      </c>
      <c r="E86" s="7">
        <v>1777</v>
      </c>
      <c r="F86" s="22" t="s">
        <v>47</v>
      </c>
      <c r="G86" s="20" t="s">
        <v>84</v>
      </c>
      <c r="H86" s="8" t="s">
        <v>30</v>
      </c>
      <c r="I86" s="22">
        <v>1800</v>
      </c>
      <c r="J86" s="26" t="s">
        <v>24</v>
      </c>
      <c r="L86" s="22">
        <v>9</v>
      </c>
      <c r="N86" s="31">
        <f t="shared" si="8"/>
        <v>0.45</v>
      </c>
      <c r="O86" s="22">
        <v>810</v>
      </c>
      <c r="R86" s="9">
        <f t="shared" si="7"/>
        <v>810</v>
      </c>
      <c r="S86" s="9">
        <f t="shared" si="9"/>
        <v>810</v>
      </c>
      <c r="T86" s="3">
        <f t="shared" si="10"/>
        <v>0</v>
      </c>
    </row>
    <row r="87" spans="1:22">
      <c r="A87" s="2" t="s">
        <v>23</v>
      </c>
      <c r="B87" s="6" t="s">
        <v>320</v>
      </c>
      <c r="C87" s="7" t="s">
        <v>21</v>
      </c>
      <c r="D87" s="7">
        <v>4</v>
      </c>
      <c r="E87" s="7">
        <v>1777</v>
      </c>
      <c r="F87" s="22" t="s">
        <v>47</v>
      </c>
      <c r="G87" s="20" t="s">
        <v>85</v>
      </c>
      <c r="H87" s="8" t="s">
        <v>30</v>
      </c>
      <c r="I87" s="22">
        <v>1063500</v>
      </c>
      <c r="J87" s="28" t="s">
        <v>25</v>
      </c>
      <c r="M87" s="22">
        <v>9</v>
      </c>
      <c r="N87" s="31">
        <f t="shared" si="8"/>
        <v>3.7499999999999999E-2</v>
      </c>
      <c r="O87" s="22">
        <v>39880</v>
      </c>
      <c r="R87" s="9">
        <f t="shared" si="7"/>
        <v>39880</v>
      </c>
      <c r="S87" s="9">
        <f t="shared" si="9"/>
        <v>39881.25</v>
      </c>
      <c r="T87" s="3">
        <f t="shared" si="10"/>
        <v>-1.25</v>
      </c>
      <c r="V87" s="22" t="s">
        <v>79</v>
      </c>
    </row>
    <row r="88" spans="1:22">
      <c r="A88" s="2" t="s">
        <v>23</v>
      </c>
      <c r="B88" s="6" t="s">
        <v>320</v>
      </c>
      <c r="C88" s="7" t="s">
        <v>21</v>
      </c>
      <c r="D88" s="7">
        <v>4</v>
      </c>
      <c r="E88" s="7">
        <v>1777</v>
      </c>
      <c r="F88" s="22" t="s">
        <v>39</v>
      </c>
      <c r="G88" s="20" t="s">
        <v>85</v>
      </c>
      <c r="H88" s="8" t="s">
        <v>30</v>
      </c>
      <c r="I88" s="22">
        <v>1899041</v>
      </c>
      <c r="J88" s="28" t="s">
        <v>25</v>
      </c>
      <c r="M88" s="22">
        <v>6</v>
      </c>
      <c r="N88" s="31">
        <f t="shared" si="8"/>
        <v>2.5000000000000001E-2</v>
      </c>
      <c r="O88" s="22">
        <v>47476</v>
      </c>
      <c r="R88" s="9">
        <f t="shared" si="7"/>
        <v>47476</v>
      </c>
      <c r="S88" s="9">
        <f t="shared" si="9"/>
        <v>47476.025000000001</v>
      </c>
      <c r="T88" s="3">
        <f t="shared" si="10"/>
        <v>-2.5000000001455192E-2</v>
      </c>
    </row>
    <row r="89" spans="1:22">
      <c r="A89" s="2" t="s">
        <v>23</v>
      </c>
      <c r="B89" s="6" t="s">
        <v>320</v>
      </c>
      <c r="C89" s="7" t="s">
        <v>21</v>
      </c>
      <c r="D89" s="7">
        <v>4</v>
      </c>
      <c r="E89" s="7">
        <v>1777</v>
      </c>
      <c r="F89" s="22" t="s">
        <v>47</v>
      </c>
      <c r="G89" s="20" t="s">
        <v>86</v>
      </c>
      <c r="H89" s="8" t="s">
        <v>30</v>
      </c>
      <c r="I89" s="22">
        <v>3400</v>
      </c>
      <c r="J89" s="26" t="s">
        <v>24</v>
      </c>
      <c r="L89" s="22">
        <v>2</v>
      </c>
      <c r="N89" s="31">
        <f t="shared" si="8"/>
        <v>0.1</v>
      </c>
      <c r="O89" s="22">
        <v>340</v>
      </c>
      <c r="R89" s="9">
        <f t="shared" si="7"/>
        <v>340</v>
      </c>
      <c r="S89" s="9">
        <f t="shared" si="9"/>
        <v>340</v>
      </c>
      <c r="T89" s="3">
        <f t="shared" si="10"/>
        <v>0</v>
      </c>
    </row>
    <row r="90" spans="1:22">
      <c r="A90" s="2" t="s">
        <v>23</v>
      </c>
      <c r="B90" s="6" t="s">
        <v>320</v>
      </c>
      <c r="C90" s="26" t="s">
        <v>87</v>
      </c>
      <c r="D90" s="7">
        <v>5</v>
      </c>
      <c r="E90" s="7">
        <v>1777</v>
      </c>
      <c r="F90" s="22" t="s">
        <v>39</v>
      </c>
      <c r="G90" s="20" t="s">
        <v>89</v>
      </c>
      <c r="H90" s="8" t="s">
        <v>30</v>
      </c>
      <c r="I90" s="22">
        <v>1310</v>
      </c>
      <c r="J90" s="26" t="s">
        <v>24</v>
      </c>
      <c r="L90" s="22">
        <v>10</v>
      </c>
      <c r="N90" s="31">
        <f t="shared" si="8"/>
        <v>0.5</v>
      </c>
      <c r="O90" s="22">
        <v>655</v>
      </c>
      <c r="R90" s="9">
        <f t="shared" si="7"/>
        <v>655</v>
      </c>
      <c r="S90" s="9">
        <f t="shared" si="9"/>
        <v>655</v>
      </c>
      <c r="T90" s="3">
        <f t="shared" si="10"/>
        <v>0</v>
      </c>
    </row>
    <row r="91" spans="1:22">
      <c r="A91" s="2" t="s">
        <v>23</v>
      </c>
      <c r="B91" s="6" t="s">
        <v>320</v>
      </c>
      <c r="C91" s="26" t="s">
        <v>87</v>
      </c>
      <c r="D91" s="7">
        <v>5</v>
      </c>
      <c r="E91" s="7">
        <v>1777</v>
      </c>
      <c r="F91" s="22" t="s">
        <v>47</v>
      </c>
      <c r="G91" s="20" t="s">
        <v>90</v>
      </c>
      <c r="H91" s="8" t="s">
        <v>30</v>
      </c>
      <c r="I91" s="22">
        <v>55</v>
      </c>
      <c r="J91" s="26" t="s">
        <v>325</v>
      </c>
      <c r="K91" s="22">
        <v>5</v>
      </c>
      <c r="N91" s="31">
        <f t="shared" si="8"/>
        <v>5</v>
      </c>
      <c r="O91" s="22">
        <v>275</v>
      </c>
      <c r="R91" s="9">
        <f t="shared" si="7"/>
        <v>275</v>
      </c>
      <c r="S91" s="9">
        <f t="shared" si="9"/>
        <v>275</v>
      </c>
      <c r="T91" s="3">
        <f t="shared" si="10"/>
        <v>0</v>
      </c>
    </row>
    <row r="92" spans="1:22">
      <c r="A92" s="2" t="s">
        <v>23</v>
      </c>
      <c r="B92" s="6" t="s">
        <v>320</v>
      </c>
      <c r="C92" s="26" t="s">
        <v>87</v>
      </c>
      <c r="D92" s="7">
        <v>5</v>
      </c>
      <c r="E92" s="7">
        <v>1777</v>
      </c>
      <c r="F92" s="22" t="s">
        <v>35</v>
      </c>
      <c r="G92" s="20" t="s">
        <v>91</v>
      </c>
      <c r="H92" s="8" t="s">
        <v>30</v>
      </c>
      <c r="I92" s="22">
        <v>262.75</v>
      </c>
      <c r="J92" s="26" t="s">
        <v>92</v>
      </c>
      <c r="K92" s="22">
        <v>35</v>
      </c>
      <c r="N92" s="31">
        <f t="shared" si="8"/>
        <v>35</v>
      </c>
      <c r="O92" s="22">
        <v>9196</v>
      </c>
      <c r="R92" s="9">
        <f t="shared" si="7"/>
        <v>9196</v>
      </c>
      <c r="S92" s="9">
        <f t="shared" si="9"/>
        <v>9196.25</v>
      </c>
      <c r="T92" s="3">
        <f t="shared" si="10"/>
        <v>-0.25</v>
      </c>
    </row>
    <row r="93" spans="1:22">
      <c r="A93" s="2" t="s">
        <v>23</v>
      </c>
      <c r="B93" s="6" t="s">
        <v>320</v>
      </c>
      <c r="C93" s="26" t="s">
        <v>87</v>
      </c>
      <c r="D93" s="7">
        <v>5</v>
      </c>
      <c r="E93" s="7">
        <v>1777</v>
      </c>
      <c r="F93" s="22" t="s">
        <v>35</v>
      </c>
      <c r="G93" s="20" t="s">
        <v>91</v>
      </c>
      <c r="H93" s="8" t="s">
        <v>30</v>
      </c>
      <c r="I93" s="22">
        <v>541</v>
      </c>
      <c r="J93" s="28" t="s">
        <v>331</v>
      </c>
      <c r="K93" s="22">
        <v>3</v>
      </c>
      <c r="N93" s="31">
        <f t="shared" si="8"/>
        <v>3</v>
      </c>
      <c r="O93" s="22">
        <v>1623</v>
      </c>
      <c r="R93" s="9">
        <f t="shared" si="7"/>
        <v>1623</v>
      </c>
      <c r="S93" s="9">
        <f t="shared" si="9"/>
        <v>1623</v>
      </c>
      <c r="T93" s="3">
        <f t="shared" si="10"/>
        <v>0</v>
      </c>
    </row>
    <row r="94" spans="1:22">
      <c r="A94" s="2" t="s">
        <v>23</v>
      </c>
      <c r="B94" s="6" t="s">
        <v>320</v>
      </c>
      <c r="C94" s="26" t="s">
        <v>87</v>
      </c>
      <c r="D94" s="7">
        <v>5</v>
      </c>
      <c r="E94" s="7">
        <v>1777</v>
      </c>
      <c r="F94" s="22" t="s">
        <v>76</v>
      </c>
      <c r="G94" s="20" t="s">
        <v>91</v>
      </c>
      <c r="H94" s="8" t="s">
        <v>30</v>
      </c>
      <c r="I94" s="22">
        <v>16156</v>
      </c>
      <c r="J94" s="28" t="s">
        <v>328</v>
      </c>
      <c r="L94" s="22">
        <v>24</v>
      </c>
      <c r="N94" s="31">
        <f t="shared" si="8"/>
        <v>1.2000000000000002</v>
      </c>
      <c r="O94" s="22">
        <v>19387</v>
      </c>
      <c r="R94" s="9">
        <f t="shared" si="7"/>
        <v>19387</v>
      </c>
      <c r="S94" s="9">
        <f t="shared" si="9"/>
        <v>19387.200000000004</v>
      </c>
      <c r="T94" s="3">
        <f t="shared" si="10"/>
        <v>-0.20000000000436557</v>
      </c>
    </row>
    <row r="95" spans="1:22">
      <c r="A95" s="2" t="s">
        <v>23</v>
      </c>
      <c r="B95" s="6" t="s">
        <v>320</v>
      </c>
      <c r="C95" s="26" t="s">
        <v>87</v>
      </c>
      <c r="D95" s="7">
        <v>5</v>
      </c>
      <c r="E95" s="7">
        <v>1777</v>
      </c>
      <c r="F95" s="22" t="s">
        <v>45</v>
      </c>
      <c r="G95" s="20" t="s">
        <v>91</v>
      </c>
      <c r="H95" s="8" t="s">
        <v>30</v>
      </c>
      <c r="I95" s="22">
        <v>1345.25</v>
      </c>
      <c r="J95" s="26" t="s">
        <v>92</v>
      </c>
      <c r="K95" s="22">
        <v>460</v>
      </c>
      <c r="N95" s="31">
        <f t="shared" si="8"/>
        <v>460</v>
      </c>
      <c r="O95" s="22">
        <v>618700</v>
      </c>
      <c r="R95" s="9">
        <f t="shared" si="7"/>
        <v>618700</v>
      </c>
      <c r="S95" s="9">
        <f t="shared" si="9"/>
        <v>618815</v>
      </c>
      <c r="T95" s="3">
        <f t="shared" si="10"/>
        <v>-115</v>
      </c>
      <c r="V95" s="22" t="s">
        <v>28</v>
      </c>
    </row>
    <row r="96" spans="1:22">
      <c r="A96" s="2" t="s">
        <v>23</v>
      </c>
      <c r="B96" s="6" t="s">
        <v>320</v>
      </c>
      <c r="C96" s="26" t="s">
        <v>87</v>
      </c>
      <c r="D96" s="7">
        <v>5</v>
      </c>
      <c r="E96" s="7">
        <v>1777</v>
      </c>
      <c r="F96" s="22" t="s">
        <v>57</v>
      </c>
      <c r="G96" s="20" t="s">
        <v>91</v>
      </c>
      <c r="H96" s="8" t="s">
        <v>30</v>
      </c>
      <c r="I96" s="22">
        <v>772.25</v>
      </c>
      <c r="J96" s="26" t="s">
        <v>92</v>
      </c>
      <c r="K96" s="22">
        <v>32</v>
      </c>
      <c r="N96" s="31">
        <f t="shared" si="8"/>
        <v>32</v>
      </c>
      <c r="O96" s="22">
        <v>23728</v>
      </c>
      <c r="R96" s="9">
        <f t="shared" si="7"/>
        <v>23728</v>
      </c>
      <c r="S96" s="9">
        <f t="shared" si="9"/>
        <v>24712</v>
      </c>
      <c r="T96" s="3">
        <f t="shared" si="10"/>
        <v>-984</v>
      </c>
      <c r="V96" s="22" t="s">
        <v>79</v>
      </c>
    </row>
    <row r="97" spans="1:22">
      <c r="A97" s="2" t="s">
        <v>23</v>
      </c>
      <c r="B97" s="6" t="s">
        <v>320</v>
      </c>
      <c r="C97" s="26" t="s">
        <v>87</v>
      </c>
      <c r="D97" s="7">
        <v>5</v>
      </c>
      <c r="E97" s="7">
        <v>1777</v>
      </c>
      <c r="F97" s="22" t="s">
        <v>46</v>
      </c>
      <c r="G97" s="20" t="s">
        <v>91</v>
      </c>
      <c r="H97" s="8" t="s">
        <v>30</v>
      </c>
      <c r="I97" s="22">
        <v>1981</v>
      </c>
      <c r="J97" s="26" t="s">
        <v>92</v>
      </c>
      <c r="K97" s="22">
        <v>50</v>
      </c>
      <c r="N97" s="31">
        <f t="shared" si="8"/>
        <v>50</v>
      </c>
      <c r="O97" s="22">
        <v>99050</v>
      </c>
      <c r="R97" s="9">
        <f t="shared" si="7"/>
        <v>99050</v>
      </c>
      <c r="S97" s="9">
        <f t="shared" si="9"/>
        <v>99050</v>
      </c>
      <c r="T97" s="3">
        <f t="shared" si="10"/>
        <v>0</v>
      </c>
    </row>
    <row r="98" spans="1:22">
      <c r="A98" s="2" t="s">
        <v>23</v>
      </c>
      <c r="B98" s="6" t="s">
        <v>320</v>
      </c>
      <c r="C98" s="26" t="s">
        <v>87</v>
      </c>
      <c r="D98" s="7">
        <v>5</v>
      </c>
      <c r="E98" s="7">
        <v>1777</v>
      </c>
      <c r="F98" s="22" t="s">
        <v>46</v>
      </c>
      <c r="G98" s="20" t="s">
        <v>91</v>
      </c>
      <c r="H98" s="8" t="s">
        <v>30</v>
      </c>
      <c r="I98" s="22">
        <v>9</v>
      </c>
      <c r="J98" s="28" t="s">
        <v>330</v>
      </c>
      <c r="K98" s="22">
        <v>500</v>
      </c>
      <c r="N98" s="31">
        <f t="shared" si="8"/>
        <v>500</v>
      </c>
      <c r="O98" s="22">
        <v>4750</v>
      </c>
      <c r="R98" s="9">
        <f t="shared" si="7"/>
        <v>4750</v>
      </c>
      <c r="S98" s="9">
        <f t="shared" si="9"/>
        <v>4500</v>
      </c>
      <c r="T98" s="3">
        <f t="shared" si="10"/>
        <v>250</v>
      </c>
      <c r="V98" s="22" t="s">
        <v>28</v>
      </c>
    </row>
    <row r="99" spans="1:22">
      <c r="A99" s="2" t="s">
        <v>23</v>
      </c>
      <c r="B99" s="6" t="s">
        <v>320</v>
      </c>
      <c r="C99" s="26" t="s">
        <v>87</v>
      </c>
      <c r="D99" s="7">
        <v>5</v>
      </c>
      <c r="E99" s="7">
        <v>1777</v>
      </c>
      <c r="F99" s="22" t="s">
        <v>29</v>
      </c>
      <c r="G99" s="20" t="s">
        <v>91</v>
      </c>
      <c r="H99" s="8" t="s">
        <v>30</v>
      </c>
      <c r="I99" s="22">
        <v>300000</v>
      </c>
      <c r="J99" s="26" t="s">
        <v>24</v>
      </c>
      <c r="K99" s="22">
        <v>0.03</v>
      </c>
      <c r="N99" s="31">
        <f t="shared" si="8"/>
        <v>0.03</v>
      </c>
      <c r="O99" s="22">
        <v>9000</v>
      </c>
      <c r="R99" s="9">
        <f t="shared" si="7"/>
        <v>9000</v>
      </c>
      <c r="S99" s="9">
        <f t="shared" si="9"/>
        <v>9000</v>
      </c>
      <c r="T99" s="3">
        <f t="shared" si="10"/>
        <v>0</v>
      </c>
    </row>
    <row r="100" spans="1:22">
      <c r="A100" s="2" t="s">
        <v>23</v>
      </c>
      <c r="B100" s="6" t="s">
        <v>320</v>
      </c>
      <c r="C100" s="26" t="s">
        <v>87</v>
      </c>
      <c r="D100" s="7">
        <v>5</v>
      </c>
      <c r="E100" s="7">
        <v>1777</v>
      </c>
      <c r="F100" s="22" t="s">
        <v>47</v>
      </c>
      <c r="G100" s="20" t="s">
        <v>91</v>
      </c>
      <c r="H100" s="8" t="s">
        <v>30</v>
      </c>
      <c r="I100" s="22">
        <v>39</v>
      </c>
      <c r="J100" s="26" t="s">
        <v>92</v>
      </c>
      <c r="K100" s="22">
        <v>30</v>
      </c>
      <c r="N100" s="31">
        <f t="shared" si="8"/>
        <v>30</v>
      </c>
      <c r="O100" s="22">
        <v>1170</v>
      </c>
      <c r="R100" s="9">
        <f t="shared" si="7"/>
        <v>1170</v>
      </c>
      <c r="S100" s="9">
        <f t="shared" si="9"/>
        <v>1170</v>
      </c>
      <c r="T100" s="3">
        <f t="shared" si="10"/>
        <v>0</v>
      </c>
    </row>
    <row r="101" spans="1:22">
      <c r="A101" s="2" t="s">
        <v>23</v>
      </c>
      <c r="B101" s="6" t="s">
        <v>320</v>
      </c>
      <c r="C101" s="26" t="s">
        <v>87</v>
      </c>
      <c r="D101" s="7">
        <v>5</v>
      </c>
      <c r="E101" s="7">
        <v>1777</v>
      </c>
      <c r="F101" s="22" t="s">
        <v>53</v>
      </c>
      <c r="G101" s="20" t="s">
        <v>91</v>
      </c>
      <c r="H101" s="8" t="s">
        <v>30</v>
      </c>
      <c r="I101" s="22">
        <v>1507</v>
      </c>
      <c r="J101" s="28" t="s">
        <v>48</v>
      </c>
      <c r="K101" s="22">
        <v>30</v>
      </c>
      <c r="N101" s="31">
        <f t="shared" si="8"/>
        <v>30</v>
      </c>
      <c r="O101" s="22">
        <v>45210</v>
      </c>
      <c r="R101" s="9">
        <f t="shared" si="7"/>
        <v>45210</v>
      </c>
      <c r="S101" s="9">
        <f t="shared" si="9"/>
        <v>45210</v>
      </c>
      <c r="T101" s="3">
        <f t="shared" si="10"/>
        <v>0</v>
      </c>
    </row>
    <row r="102" spans="1:22">
      <c r="A102" s="2" t="s">
        <v>23</v>
      </c>
      <c r="B102" s="6" t="s">
        <v>320</v>
      </c>
      <c r="C102" s="26" t="s">
        <v>87</v>
      </c>
      <c r="D102" s="7">
        <v>5</v>
      </c>
      <c r="E102" s="7">
        <v>1777</v>
      </c>
      <c r="F102" s="22" t="s">
        <v>39</v>
      </c>
      <c r="G102" s="20" t="s">
        <v>91</v>
      </c>
      <c r="H102" s="8" t="s">
        <v>30</v>
      </c>
      <c r="I102" s="22">
        <v>5955</v>
      </c>
      <c r="J102" s="26" t="s">
        <v>92</v>
      </c>
      <c r="K102" s="22">
        <v>4</v>
      </c>
      <c r="N102" s="31">
        <f t="shared" si="8"/>
        <v>4</v>
      </c>
      <c r="O102" s="22">
        <v>23822</v>
      </c>
      <c r="R102" s="9">
        <f t="shared" si="7"/>
        <v>23822</v>
      </c>
      <c r="S102" s="9">
        <f t="shared" si="9"/>
        <v>23820</v>
      </c>
      <c r="T102" s="3">
        <f t="shared" si="10"/>
        <v>2</v>
      </c>
    </row>
    <row r="103" spans="1:22">
      <c r="A103" s="2" t="s">
        <v>23</v>
      </c>
      <c r="B103" s="6" t="s">
        <v>320</v>
      </c>
      <c r="C103" s="26" t="s">
        <v>87</v>
      </c>
      <c r="D103" s="7">
        <v>5</v>
      </c>
      <c r="E103" s="7">
        <v>1777</v>
      </c>
      <c r="F103" s="22" t="s">
        <v>39</v>
      </c>
      <c r="G103" s="20" t="s">
        <v>91</v>
      </c>
      <c r="H103" s="8" t="s">
        <v>30</v>
      </c>
      <c r="I103" s="22">
        <v>5451</v>
      </c>
      <c r="J103" s="26" t="s">
        <v>92</v>
      </c>
      <c r="K103" s="22">
        <v>32</v>
      </c>
      <c r="N103" s="31">
        <f t="shared" si="8"/>
        <v>32</v>
      </c>
      <c r="O103" s="22">
        <v>174432</v>
      </c>
      <c r="R103" s="9">
        <f t="shared" si="7"/>
        <v>174432</v>
      </c>
      <c r="S103" s="9">
        <f t="shared" si="9"/>
        <v>174432</v>
      </c>
      <c r="T103" s="3">
        <f t="shared" si="10"/>
        <v>0</v>
      </c>
    </row>
    <row r="104" spans="1:22">
      <c r="A104" s="2" t="s">
        <v>23</v>
      </c>
      <c r="B104" s="6" t="s">
        <v>320</v>
      </c>
      <c r="C104" s="26" t="s">
        <v>87</v>
      </c>
      <c r="D104" s="7">
        <v>5</v>
      </c>
      <c r="E104" s="7">
        <v>1777</v>
      </c>
      <c r="F104" s="22" t="s">
        <v>39</v>
      </c>
      <c r="G104" s="20" t="s">
        <v>91</v>
      </c>
      <c r="H104" s="8" t="s">
        <v>30</v>
      </c>
      <c r="I104" s="22">
        <v>4</v>
      </c>
      <c r="J104" s="28" t="s">
        <v>329</v>
      </c>
      <c r="K104" s="22">
        <v>4000</v>
      </c>
      <c r="N104" s="31">
        <f t="shared" si="8"/>
        <v>4000</v>
      </c>
      <c r="O104" s="22">
        <v>16000</v>
      </c>
      <c r="R104" s="9">
        <f t="shared" si="7"/>
        <v>16000</v>
      </c>
      <c r="S104" s="9">
        <f t="shared" si="9"/>
        <v>16000</v>
      </c>
      <c r="T104" s="3">
        <f t="shared" si="10"/>
        <v>0</v>
      </c>
    </row>
    <row r="105" spans="1:22">
      <c r="A105" s="2" t="s">
        <v>23</v>
      </c>
      <c r="B105" s="6" t="s">
        <v>320</v>
      </c>
      <c r="C105" s="26" t="s">
        <v>87</v>
      </c>
      <c r="D105" s="7">
        <v>5</v>
      </c>
      <c r="E105" s="7">
        <v>1777</v>
      </c>
      <c r="F105" s="22" t="s">
        <v>35</v>
      </c>
      <c r="G105" s="20" t="s">
        <v>93</v>
      </c>
      <c r="H105" s="8" t="s">
        <v>30</v>
      </c>
      <c r="I105" s="22">
        <v>879</v>
      </c>
      <c r="J105" s="26" t="s">
        <v>25</v>
      </c>
      <c r="K105" s="22">
        <v>700</v>
      </c>
      <c r="N105" s="31">
        <f t="shared" si="8"/>
        <v>700</v>
      </c>
      <c r="O105" s="22">
        <v>615300</v>
      </c>
      <c r="R105" s="9">
        <f t="shared" si="7"/>
        <v>615300</v>
      </c>
      <c r="S105" s="9">
        <f t="shared" si="9"/>
        <v>615300</v>
      </c>
      <c r="T105" s="3">
        <f t="shared" si="10"/>
        <v>0</v>
      </c>
    </row>
    <row r="106" spans="1:22">
      <c r="A106" s="2" t="s">
        <v>23</v>
      </c>
      <c r="B106" s="6" t="s">
        <v>320</v>
      </c>
      <c r="C106" s="26" t="s">
        <v>87</v>
      </c>
      <c r="D106" s="7">
        <v>5</v>
      </c>
      <c r="E106" s="7">
        <v>1777</v>
      </c>
      <c r="F106" s="22" t="s">
        <v>57</v>
      </c>
      <c r="G106" s="20" t="s">
        <v>93</v>
      </c>
      <c r="H106" s="8" t="s">
        <v>30</v>
      </c>
      <c r="I106" s="22">
        <v>3</v>
      </c>
      <c r="J106" s="26" t="s">
        <v>25</v>
      </c>
      <c r="K106" s="22">
        <v>250</v>
      </c>
      <c r="N106" s="31">
        <f t="shared" si="8"/>
        <v>250</v>
      </c>
      <c r="O106" s="22">
        <v>750</v>
      </c>
      <c r="R106" s="9">
        <f t="shared" si="7"/>
        <v>750</v>
      </c>
      <c r="S106" s="9">
        <f t="shared" si="9"/>
        <v>750</v>
      </c>
      <c r="T106" s="3">
        <f t="shared" si="10"/>
        <v>0</v>
      </c>
    </row>
    <row r="107" spans="1:22">
      <c r="A107" s="2" t="s">
        <v>23</v>
      </c>
      <c r="B107" s="6" t="s">
        <v>320</v>
      </c>
      <c r="C107" s="26" t="s">
        <v>87</v>
      </c>
      <c r="D107" s="7">
        <v>5</v>
      </c>
      <c r="E107" s="7">
        <v>1777</v>
      </c>
      <c r="F107" s="22" t="s">
        <v>39</v>
      </c>
      <c r="G107" s="20" t="s">
        <v>93</v>
      </c>
      <c r="H107" s="8" t="s">
        <v>30</v>
      </c>
      <c r="I107" s="22">
        <v>30</v>
      </c>
      <c r="J107" s="26" t="s">
        <v>25</v>
      </c>
      <c r="K107" s="22">
        <v>250</v>
      </c>
      <c r="N107" s="31">
        <f t="shared" si="8"/>
        <v>250</v>
      </c>
      <c r="O107" s="22">
        <v>7500</v>
      </c>
      <c r="R107" s="9">
        <f t="shared" si="7"/>
        <v>7500</v>
      </c>
      <c r="S107" s="9">
        <f t="shared" si="9"/>
        <v>7500</v>
      </c>
      <c r="T107" s="3">
        <f t="shared" si="10"/>
        <v>0</v>
      </c>
    </row>
    <row r="108" spans="1:22">
      <c r="A108" s="2" t="s">
        <v>23</v>
      </c>
      <c r="B108" s="6" t="s">
        <v>320</v>
      </c>
      <c r="C108" s="26" t="s">
        <v>87</v>
      </c>
      <c r="D108" s="7">
        <v>5</v>
      </c>
      <c r="E108" s="7">
        <v>1777</v>
      </c>
      <c r="F108" s="22" t="s">
        <v>35</v>
      </c>
      <c r="G108" s="20" t="s">
        <v>94</v>
      </c>
      <c r="H108" s="8" t="s">
        <v>30</v>
      </c>
      <c r="I108" s="22">
        <v>588</v>
      </c>
      <c r="J108" s="26" t="s">
        <v>25</v>
      </c>
      <c r="K108" s="22">
        <v>10</v>
      </c>
      <c r="N108" s="31">
        <f t="shared" si="8"/>
        <v>10</v>
      </c>
      <c r="O108" s="22">
        <v>5880</v>
      </c>
      <c r="R108" s="9">
        <f t="shared" si="7"/>
        <v>5880</v>
      </c>
      <c r="S108" s="9">
        <f t="shared" si="9"/>
        <v>5880</v>
      </c>
      <c r="T108" s="3">
        <f t="shared" si="10"/>
        <v>0</v>
      </c>
    </row>
    <row r="109" spans="1:22">
      <c r="A109" s="2" t="s">
        <v>23</v>
      </c>
      <c r="B109" s="6" t="s">
        <v>320</v>
      </c>
      <c r="C109" s="26" t="s">
        <v>87</v>
      </c>
      <c r="D109" s="7">
        <v>5</v>
      </c>
      <c r="E109" s="7">
        <v>1777</v>
      </c>
      <c r="F109" s="22" t="s">
        <v>39</v>
      </c>
      <c r="G109" s="20" t="s">
        <v>94</v>
      </c>
      <c r="H109" s="8" t="s">
        <v>30</v>
      </c>
      <c r="I109" s="22">
        <v>50</v>
      </c>
      <c r="J109" s="26" t="s">
        <v>25</v>
      </c>
      <c r="K109" s="22">
        <v>10</v>
      </c>
      <c r="N109" s="31">
        <f t="shared" si="8"/>
        <v>10</v>
      </c>
      <c r="O109" s="22">
        <v>500</v>
      </c>
      <c r="R109" s="9">
        <f t="shared" si="7"/>
        <v>500</v>
      </c>
      <c r="S109" s="9">
        <f t="shared" si="9"/>
        <v>500</v>
      </c>
      <c r="T109" s="3">
        <f t="shared" si="10"/>
        <v>0</v>
      </c>
    </row>
    <row r="110" spans="1:22">
      <c r="A110" s="2" t="s">
        <v>23</v>
      </c>
      <c r="B110" s="6" t="s">
        <v>320</v>
      </c>
      <c r="C110" s="26" t="s">
        <v>87</v>
      </c>
      <c r="D110" s="7">
        <v>5</v>
      </c>
      <c r="E110" s="7">
        <v>1777</v>
      </c>
      <c r="F110" s="22" t="s">
        <v>57</v>
      </c>
      <c r="G110" s="20" t="s">
        <v>95</v>
      </c>
      <c r="H110" s="8" t="s">
        <v>30</v>
      </c>
      <c r="I110" s="22">
        <v>75</v>
      </c>
      <c r="J110" s="26" t="s">
        <v>24</v>
      </c>
      <c r="L110" s="22">
        <v>40</v>
      </c>
      <c r="N110" s="31">
        <f t="shared" si="8"/>
        <v>2</v>
      </c>
      <c r="O110" s="22">
        <v>150</v>
      </c>
      <c r="R110" s="9">
        <f t="shared" si="7"/>
        <v>150</v>
      </c>
      <c r="S110" s="9">
        <f t="shared" si="9"/>
        <v>150</v>
      </c>
      <c r="T110" s="3">
        <f t="shared" si="10"/>
        <v>0</v>
      </c>
    </row>
    <row r="111" spans="1:22">
      <c r="A111" s="2" t="s">
        <v>23</v>
      </c>
      <c r="B111" s="6" t="s">
        <v>320</v>
      </c>
      <c r="C111" s="26" t="s">
        <v>87</v>
      </c>
      <c r="D111" s="7">
        <v>5</v>
      </c>
      <c r="E111" s="7">
        <v>1777</v>
      </c>
      <c r="F111" s="22" t="s">
        <v>35</v>
      </c>
      <c r="G111" s="20" t="s">
        <v>111</v>
      </c>
      <c r="H111" s="8" t="s">
        <v>30</v>
      </c>
      <c r="I111" s="22">
        <v>4760</v>
      </c>
      <c r="J111" s="26" t="s">
        <v>24</v>
      </c>
      <c r="L111" s="22">
        <v>6</v>
      </c>
      <c r="N111" s="31">
        <f t="shared" si="8"/>
        <v>0.30000000000000004</v>
      </c>
      <c r="O111" s="22">
        <v>1428</v>
      </c>
      <c r="R111" s="9">
        <f t="shared" si="7"/>
        <v>1428</v>
      </c>
      <c r="S111" s="9">
        <f t="shared" si="9"/>
        <v>1428.0000000000002</v>
      </c>
      <c r="T111" s="3">
        <f t="shared" si="10"/>
        <v>0</v>
      </c>
    </row>
    <row r="112" spans="1:22">
      <c r="A112" s="2" t="s">
        <v>23</v>
      </c>
      <c r="B112" s="6" t="s">
        <v>320</v>
      </c>
      <c r="C112" s="26" t="s">
        <v>87</v>
      </c>
      <c r="D112" s="7">
        <v>5</v>
      </c>
      <c r="E112" s="7">
        <v>1777</v>
      </c>
      <c r="F112" s="22" t="s">
        <v>47</v>
      </c>
      <c r="G112" s="20" t="s">
        <v>96</v>
      </c>
      <c r="H112" s="8" t="s">
        <v>30</v>
      </c>
      <c r="I112" s="22">
        <v>2360</v>
      </c>
      <c r="J112" s="26" t="s">
        <v>25</v>
      </c>
      <c r="L112" s="22">
        <v>2</v>
      </c>
      <c r="N112" s="31">
        <f t="shared" si="8"/>
        <v>0.1</v>
      </c>
      <c r="O112" s="22">
        <v>236</v>
      </c>
      <c r="R112" s="9">
        <f t="shared" si="7"/>
        <v>236</v>
      </c>
      <c r="S112" s="9">
        <f t="shared" si="9"/>
        <v>236</v>
      </c>
      <c r="T112" s="3">
        <f t="shared" si="10"/>
        <v>0</v>
      </c>
    </row>
    <row r="113" spans="1:23">
      <c r="A113" s="2" t="s">
        <v>23</v>
      </c>
      <c r="B113" s="6" t="s">
        <v>320</v>
      </c>
      <c r="C113" s="26" t="s">
        <v>87</v>
      </c>
      <c r="D113" s="7">
        <v>5</v>
      </c>
      <c r="E113" s="7">
        <v>1777</v>
      </c>
      <c r="F113" s="22" t="s">
        <v>39</v>
      </c>
      <c r="G113" s="20" t="s">
        <v>96</v>
      </c>
      <c r="H113" s="8" t="s">
        <v>30</v>
      </c>
      <c r="I113" s="22">
        <v>59456</v>
      </c>
      <c r="J113" s="26" t="s">
        <v>25</v>
      </c>
      <c r="L113" s="22">
        <v>2</v>
      </c>
      <c r="N113" s="31">
        <f t="shared" si="8"/>
        <v>0.1</v>
      </c>
      <c r="O113" s="22">
        <v>11891</v>
      </c>
      <c r="R113" s="9">
        <f t="shared" si="7"/>
        <v>11891</v>
      </c>
      <c r="S113" s="9">
        <f t="shared" si="9"/>
        <v>5945.6</v>
      </c>
      <c r="T113" s="3">
        <f t="shared" si="10"/>
        <v>5945.4</v>
      </c>
      <c r="V113" s="22" t="s">
        <v>97</v>
      </c>
      <c r="W113" s="22" t="s">
        <v>98</v>
      </c>
    </row>
    <row r="114" spans="1:23">
      <c r="A114" s="2" t="s">
        <v>23</v>
      </c>
      <c r="B114" s="6" t="s">
        <v>320</v>
      </c>
      <c r="C114" s="26" t="s">
        <v>21</v>
      </c>
      <c r="D114" s="7">
        <v>5</v>
      </c>
      <c r="E114" s="7">
        <v>1777</v>
      </c>
      <c r="F114" s="22" t="s">
        <v>35</v>
      </c>
      <c r="G114" s="20" t="s">
        <v>99</v>
      </c>
      <c r="H114" s="8" t="s">
        <v>30</v>
      </c>
      <c r="I114" s="22">
        <v>101</v>
      </c>
      <c r="J114" s="26" t="s">
        <v>27</v>
      </c>
      <c r="K114" s="22">
        <v>31</v>
      </c>
      <c r="N114" s="31">
        <f t="shared" si="8"/>
        <v>31</v>
      </c>
      <c r="O114" s="22">
        <v>3130</v>
      </c>
      <c r="R114" s="9">
        <f t="shared" si="7"/>
        <v>3130</v>
      </c>
      <c r="S114" s="9">
        <f t="shared" si="9"/>
        <v>3131</v>
      </c>
      <c r="T114" s="3">
        <f t="shared" si="10"/>
        <v>-1</v>
      </c>
    </row>
    <row r="115" spans="1:23">
      <c r="A115" s="2" t="s">
        <v>23</v>
      </c>
      <c r="B115" s="6" t="s">
        <v>320</v>
      </c>
      <c r="C115" s="26" t="s">
        <v>21</v>
      </c>
      <c r="D115" s="7">
        <v>5</v>
      </c>
      <c r="E115" s="7">
        <v>1777</v>
      </c>
      <c r="F115" s="22" t="s">
        <v>53</v>
      </c>
      <c r="G115" s="20" t="s">
        <v>100</v>
      </c>
      <c r="H115" s="8" t="s">
        <v>30</v>
      </c>
      <c r="I115" s="22">
        <v>218</v>
      </c>
      <c r="J115" s="26" t="s">
        <v>25</v>
      </c>
      <c r="L115" s="22">
        <v>24</v>
      </c>
      <c r="N115" s="31">
        <f t="shared" si="8"/>
        <v>1.2000000000000002</v>
      </c>
      <c r="O115" s="22">
        <v>261</v>
      </c>
      <c r="R115" s="9">
        <f t="shared" si="7"/>
        <v>261</v>
      </c>
      <c r="S115" s="9">
        <f t="shared" si="9"/>
        <v>261.60000000000002</v>
      </c>
      <c r="T115" s="3">
        <f t="shared" si="10"/>
        <v>-0.60000000000002274</v>
      </c>
    </row>
    <row r="116" spans="1:23">
      <c r="A116" s="2" t="s">
        <v>23</v>
      </c>
      <c r="B116" s="6" t="s">
        <v>320</v>
      </c>
      <c r="C116" s="26" t="s">
        <v>21</v>
      </c>
      <c r="D116" s="7">
        <v>5</v>
      </c>
      <c r="E116" s="7">
        <v>1777</v>
      </c>
      <c r="F116" s="22" t="s">
        <v>35</v>
      </c>
      <c r="G116" s="20" t="s">
        <v>101</v>
      </c>
      <c r="H116" s="8" t="s">
        <v>30</v>
      </c>
      <c r="I116" s="22">
        <v>707</v>
      </c>
      <c r="J116" s="26" t="s">
        <v>24</v>
      </c>
      <c r="L116" s="22">
        <v>10</v>
      </c>
      <c r="N116" s="31">
        <f t="shared" si="8"/>
        <v>0.5</v>
      </c>
      <c r="O116" s="22">
        <v>353</v>
      </c>
      <c r="R116" s="9">
        <f t="shared" si="7"/>
        <v>353</v>
      </c>
      <c r="S116" s="9">
        <f t="shared" si="9"/>
        <v>353.5</v>
      </c>
      <c r="T116" s="3">
        <f t="shared" si="10"/>
        <v>-0.5</v>
      </c>
    </row>
    <row r="117" spans="1:23">
      <c r="A117" s="2" t="s">
        <v>23</v>
      </c>
      <c r="B117" s="6" t="s">
        <v>320</v>
      </c>
      <c r="C117" s="26" t="s">
        <v>21</v>
      </c>
      <c r="D117" s="7">
        <v>5</v>
      </c>
      <c r="E117" s="7">
        <v>1777</v>
      </c>
      <c r="F117" s="22" t="s">
        <v>57</v>
      </c>
      <c r="G117" s="20" t="s">
        <v>101</v>
      </c>
      <c r="H117" s="8" t="s">
        <v>30</v>
      </c>
      <c r="I117" s="22">
        <v>400</v>
      </c>
      <c r="J117" s="26" t="s">
        <v>24</v>
      </c>
      <c r="L117" s="22">
        <v>12</v>
      </c>
      <c r="N117" s="31">
        <f t="shared" si="8"/>
        <v>0.60000000000000009</v>
      </c>
      <c r="O117" s="22">
        <v>240</v>
      </c>
      <c r="R117" s="9">
        <f t="shared" si="7"/>
        <v>240</v>
      </c>
      <c r="S117" s="9">
        <f t="shared" si="9"/>
        <v>240.00000000000003</v>
      </c>
      <c r="T117" s="3">
        <f t="shared" si="10"/>
        <v>0</v>
      </c>
    </row>
    <row r="118" spans="1:23">
      <c r="A118" s="2" t="s">
        <v>23</v>
      </c>
      <c r="B118" s="6" t="s">
        <v>320</v>
      </c>
      <c r="C118" s="26" t="s">
        <v>21</v>
      </c>
      <c r="D118" s="7">
        <v>5</v>
      </c>
      <c r="E118" s="7">
        <v>1777</v>
      </c>
      <c r="F118" s="22" t="s">
        <v>53</v>
      </c>
      <c r="G118" s="20" t="s">
        <v>101</v>
      </c>
      <c r="H118" s="8" t="s">
        <v>30</v>
      </c>
      <c r="I118" s="22">
        <v>5330</v>
      </c>
      <c r="J118" s="26" t="s">
        <v>24</v>
      </c>
      <c r="L118" s="22">
        <v>12</v>
      </c>
      <c r="N118" s="31">
        <f t="shared" si="8"/>
        <v>0.60000000000000009</v>
      </c>
      <c r="O118" s="22">
        <v>3198</v>
      </c>
      <c r="R118" s="9">
        <f t="shared" ref="R118:R134" si="11">O118+(P118*0.05)+(Q118/240)</f>
        <v>3198</v>
      </c>
      <c r="S118" s="9">
        <f t="shared" si="9"/>
        <v>3198.0000000000005</v>
      </c>
      <c r="T118" s="3">
        <f t="shared" si="10"/>
        <v>0</v>
      </c>
    </row>
    <row r="119" spans="1:23">
      <c r="A119" s="2" t="s">
        <v>23</v>
      </c>
      <c r="B119" s="6" t="s">
        <v>320</v>
      </c>
      <c r="C119" s="26" t="s">
        <v>21</v>
      </c>
      <c r="D119" s="7">
        <v>5</v>
      </c>
      <c r="E119" s="7">
        <v>1777</v>
      </c>
      <c r="F119" s="22" t="s">
        <v>35</v>
      </c>
      <c r="G119" s="20" t="s">
        <v>102</v>
      </c>
      <c r="H119" s="8" t="s">
        <v>30</v>
      </c>
      <c r="I119" s="22">
        <v>48</v>
      </c>
      <c r="J119" s="26" t="s">
        <v>25</v>
      </c>
      <c r="K119" s="22">
        <v>16</v>
      </c>
      <c r="N119" s="31">
        <f t="shared" si="8"/>
        <v>16</v>
      </c>
      <c r="O119" s="22">
        <v>768</v>
      </c>
      <c r="R119" s="9">
        <f t="shared" si="11"/>
        <v>768</v>
      </c>
      <c r="S119" s="9">
        <f t="shared" si="9"/>
        <v>768</v>
      </c>
      <c r="T119" s="3">
        <f t="shared" si="10"/>
        <v>0</v>
      </c>
    </row>
    <row r="120" spans="1:23">
      <c r="A120" s="2" t="s">
        <v>23</v>
      </c>
      <c r="B120" s="6" t="s">
        <v>320</v>
      </c>
      <c r="C120" s="26" t="s">
        <v>21</v>
      </c>
      <c r="D120" s="7">
        <v>5</v>
      </c>
      <c r="E120" s="7">
        <v>1777</v>
      </c>
      <c r="F120" s="22" t="s">
        <v>45</v>
      </c>
      <c r="G120" s="20" t="s">
        <v>103</v>
      </c>
      <c r="H120" s="8" t="s">
        <v>30</v>
      </c>
      <c r="I120" s="22">
        <v>1</v>
      </c>
      <c r="J120" s="26" t="s">
        <v>26</v>
      </c>
      <c r="K120" s="22">
        <v>13200</v>
      </c>
      <c r="N120" s="31">
        <f t="shared" si="8"/>
        <v>13200</v>
      </c>
      <c r="O120" s="22">
        <v>13200</v>
      </c>
      <c r="R120" s="9">
        <f t="shared" si="11"/>
        <v>13200</v>
      </c>
      <c r="S120" s="9">
        <f t="shared" si="9"/>
        <v>13200</v>
      </c>
      <c r="T120" s="3">
        <f t="shared" si="10"/>
        <v>0</v>
      </c>
    </row>
    <row r="121" spans="1:23">
      <c r="A121" s="2" t="s">
        <v>23</v>
      </c>
      <c r="B121" s="6" t="s">
        <v>320</v>
      </c>
      <c r="C121" s="26" t="s">
        <v>21</v>
      </c>
      <c r="D121" s="7">
        <v>5</v>
      </c>
      <c r="E121" s="7">
        <v>1777</v>
      </c>
      <c r="F121" s="22" t="s">
        <v>29</v>
      </c>
      <c r="G121" s="20" t="s">
        <v>104</v>
      </c>
      <c r="H121" s="8" t="s">
        <v>30</v>
      </c>
      <c r="I121" s="22">
        <v>250</v>
      </c>
      <c r="J121" s="26" t="s">
        <v>24</v>
      </c>
      <c r="K121" s="22">
        <v>6</v>
      </c>
      <c r="N121" s="31">
        <f t="shared" si="8"/>
        <v>6</v>
      </c>
      <c r="O121" s="22">
        <v>1500</v>
      </c>
      <c r="R121" s="9">
        <f t="shared" si="11"/>
        <v>1500</v>
      </c>
      <c r="S121" s="9">
        <f t="shared" si="9"/>
        <v>1500</v>
      </c>
      <c r="T121" s="3">
        <f t="shared" si="10"/>
        <v>0</v>
      </c>
    </row>
    <row r="122" spans="1:23">
      <c r="A122" s="2" t="s">
        <v>23</v>
      </c>
      <c r="B122" s="6" t="s">
        <v>320</v>
      </c>
      <c r="C122" s="26" t="s">
        <v>21</v>
      </c>
      <c r="D122" s="7">
        <v>5</v>
      </c>
      <c r="E122" s="7">
        <v>1777</v>
      </c>
      <c r="F122" s="22" t="s">
        <v>35</v>
      </c>
      <c r="G122" s="20" t="s">
        <v>105</v>
      </c>
      <c r="H122" s="8" t="s">
        <v>30</v>
      </c>
      <c r="I122" s="22">
        <v>2</v>
      </c>
      <c r="J122" s="26" t="s">
        <v>27</v>
      </c>
      <c r="K122" s="22">
        <v>144</v>
      </c>
      <c r="N122" s="31">
        <f t="shared" si="8"/>
        <v>144</v>
      </c>
      <c r="O122" s="22">
        <v>288</v>
      </c>
      <c r="R122" s="9">
        <f t="shared" si="11"/>
        <v>288</v>
      </c>
      <c r="S122" s="9">
        <f t="shared" si="9"/>
        <v>288</v>
      </c>
      <c r="T122" s="3">
        <f t="shared" si="10"/>
        <v>0</v>
      </c>
      <c r="V122" s="22" t="s">
        <v>359</v>
      </c>
    </row>
    <row r="123" spans="1:23">
      <c r="A123" s="2" t="s">
        <v>23</v>
      </c>
      <c r="B123" s="6" t="s">
        <v>320</v>
      </c>
      <c r="C123" s="26" t="s">
        <v>21</v>
      </c>
      <c r="D123" s="7">
        <v>5</v>
      </c>
      <c r="E123" s="7">
        <v>1777</v>
      </c>
      <c r="F123" s="22" t="s">
        <v>47</v>
      </c>
      <c r="G123" s="20" t="s">
        <v>106</v>
      </c>
      <c r="H123" s="8" t="s">
        <v>30</v>
      </c>
      <c r="I123" s="22">
        <v>450</v>
      </c>
      <c r="J123" s="28" t="s">
        <v>197</v>
      </c>
      <c r="L123" s="22">
        <v>25</v>
      </c>
      <c r="N123" s="31">
        <f t="shared" si="8"/>
        <v>1.25</v>
      </c>
      <c r="O123" s="22">
        <v>562</v>
      </c>
      <c r="R123" s="9">
        <f t="shared" si="11"/>
        <v>562</v>
      </c>
      <c r="S123" s="9">
        <f t="shared" si="9"/>
        <v>562.5</v>
      </c>
      <c r="T123" s="3">
        <f t="shared" si="10"/>
        <v>-0.5</v>
      </c>
    </row>
    <row r="124" spans="1:23">
      <c r="A124" s="2" t="s">
        <v>23</v>
      </c>
      <c r="B124" s="6" t="s">
        <v>320</v>
      </c>
      <c r="C124" s="26" t="s">
        <v>21</v>
      </c>
      <c r="D124" s="7">
        <v>5</v>
      </c>
      <c r="E124" s="7">
        <v>1777</v>
      </c>
      <c r="F124" s="22" t="s">
        <v>35</v>
      </c>
      <c r="G124" s="20" t="s">
        <v>93</v>
      </c>
      <c r="H124" s="8" t="s">
        <v>30</v>
      </c>
      <c r="I124" s="22">
        <v>134</v>
      </c>
      <c r="J124" s="26" t="s">
        <v>25</v>
      </c>
      <c r="K124" s="22">
        <v>200</v>
      </c>
      <c r="N124" s="31">
        <f t="shared" si="8"/>
        <v>200</v>
      </c>
      <c r="O124" s="22">
        <v>26800</v>
      </c>
      <c r="R124" s="9">
        <f t="shared" si="11"/>
        <v>26800</v>
      </c>
      <c r="S124" s="9">
        <f t="shared" si="9"/>
        <v>26800</v>
      </c>
      <c r="T124" s="3">
        <f t="shared" si="10"/>
        <v>0</v>
      </c>
    </row>
    <row r="125" spans="1:23">
      <c r="A125" s="2" t="s">
        <v>23</v>
      </c>
      <c r="B125" s="6" t="s">
        <v>320</v>
      </c>
      <c r="C125" s="26" t="s">
        <v>21</v>
      </c>
      <c r="D125" s="7">
        <v>5</v>
      </c>
      <c r="E125" s="7">
        <v>1777</v>
      </c>
      <c r="F125" s="22" t="s">
        <v>39</v>
      </c>
      <c r="G125" s="20" t="s">
        <v>93</v>
      </c>
      <c r="H125" s="8" t="s">
        <v>30</v>
      </c>
      <c r="I125" s="22">
        <v>3</v>
      </c>
      <c r="J125" s="26" t="s">
        <v>25</v>
      </c>
      <c r="K125" s="22">
        <v>150</v>
      </c>
      <c r="N125" s="31">
        <f t="shared" si="8"/>
        <v>150</v>
      </c>
      <c r="O125" s="22">
        <v>450</v>
      </c>
      <c r="R125" s="9">
        <f t="shared" si="11"/>
        <v>450</v>
      </c>
      <c r="S125" s="9">
        <f t="shared" si="9"/>
        <v>450</v>
      </c>
      <c r="T125" s="3">
        <f t="shared" si="10"/>
        <v>0</v>
      </c>
    </row>
    <row r="126" spans="1:23">
      <c r="A126" s="2" t="s">
        <v>23</v>
      </c>
      <c r="B126" s="6" t="s">
        <v>320</v>
      </c>
      <c r="C126" s="26" t="s">
        <v>21</v>
      </c>
      <c r="D126" s="7">
        <v>5</v>
      </c>
      <c r="E126" s="7">
        <v>1777</v>
      </c>
      <c r="F126" s="22" t="s">
        <v>57</v>
      </c>
      <c r="G126" s="20" t="s">
        <v>107</v>
      </c>
      <c r="H126" s="8" t="s">
        <v>30</v>
      </c>
      <c r="I126" s="22">
        <v>7000</v>
      </c>
      <c r="J126" s="26" t="s">
        <v>25</v>
      </c>
      <c r="M126" s="22">
        <v>6</v>
      </c>
      <c r="N126" s="31">
        <f t="shared" si="8"/>
        <v>2.5000000000000001E-2</v>
      </c>
      <c r="O126" s="22">
        <v>175</v>
      </c>
      <c r="R126" s="9">
        <f t="shared" si="11"/>
        <v>175</v>
      </c>
      <c r="S126" s="9">
        <f t="shared" si="9"/>
        <v>175</v>
      </c>
      <c r="T126" s="3">
        <f t="shared" si="10"/>
        <v>0</v>
      </c>
    </row>
    <row r="127" spans="1:23">
      <c r="A127" s="2" t="s">
        <v>23</v>
      </c>
      <c r="B127" s="6" t="s">
        <v>320</v>
      </c>
      <c r="C127" s="26" t="s">
        <v>21</v>
      </c>
      <c r="D127" s="7">
        <v>5</v>
      </c>
      <c r="E127" s="7">
        <v>1777</v>
      </c>
      <c r="F127" s="22" t="s">
        <v>29</v>
      </c>
      <c r="G127" s="20" t="s">
        <v>108</v>
      </c>
      <c r="H127" s="8" t="s">
        <v>30</v>
      </c>
      <c r="I127" s="22">
        <v>3240</v>
      </c>
      <c r="J127" s="26" t="s">
        <v>24</v>
      </c>
      <c r="L127" s="22">
        <v>6</v>
      </c>
      <c r="N127" s="31">
        <f t="shared" si="8"/>
        <v>0.30000000000000004</v>
      </c>
      <c r="O127" s="22">
        <v>972</v>
      </c>
      <c r="R127" s="9">
        <f t="shared" si="11"/>
        <v>972</v>
      </c>
      <c r="S127" s="9">
        <f t="shared" si="9"/>
        <v>972.00000000000011</v>
      </c>
      <c r="T127" s="3">
        <f t="shared" si="10"/>
        <v>0</v>
      </c>
    </row>
    <row r="128" spans="1:23">
      <c r="A128" s="2" t="s">
        <v>23</v>
      </c>
      <c r="B128" s="6" t="s">
        <v>320</v>
      </c>
      <c r="C128" s="26" t="s">
        <v>21</v>
      </c>
      <c r="D128" s="7">
        <v>5</v>
      </c>
      <c r="E128" s="7">
        <v>1777</v>
      </c>
      <c r="F128" s="22" t="s">
        <v>47</v>
      </c>
      <c r="G128" s="20" t="s">
        <v>108</v>
      </c>
      <c r="H128" s="8" t="s">
        <v>30</v>
      </c>
      <c r="I128" s="22">
        <v>500</v>
      </c>
      <c r="J128" s="26" t="s">
        <v>24</v>
      </c>
      <c r="L128" s="22">
        <v>5</v>
      </c>
      <c r="N128" s="31">
        <f t="shared" si="8"/>
        <v>0.25</v>
      </c>
      <c r="O128" s="22">
        <v>125</v>
      </c>
      <c r="R128" s="9">
        <f t="shared" si="11"/>
        <v>125</v>
      </c>
      <c r="S128" s="9">
        <f t="shared" si="9"/>
        <v>125</v>
      </c>
      <c r="T128" s="3">
        <f t="shared" si="10"/>
        <v>0</v>
      </c>
    </row>
    <row r="129" spans="1:20">
      <c r="A129" s="2" t="s">
        <v>23</v>
      </c>
      <c r="B129" s="6" t="s">
        <v>320</v>
      </c>
      <c r="C129" s="26" t="s">
        <v>21</v>
      </c>
      <c r="D129" s="7">
        <v>5</v>
      </c>
      <c r="E129" s="7">
        <v>1777</v>
      </c>
      <c r="F129" s="22" t="s">
        <v>52</v>
      </c>
      <c r="G129" s="20" t="s">
        <v>109</v>
      </c>
      <c r="H129" s="8" t="s">
        <v>30</v>
      </c>
      <c r="I129" s="22">
        <v>79000</v>
      </c>
      <c r="J129" s="26" t="s">
        <v>24</v>
      </c>
      <c r="M129" s="22">
        <v>6</v>
      </c>
      <c r="N129" s="31">
        <f t="shared" si="8"/>
        <v>2.5000000000000001E-2</v>
      </c>
      <c r="O129" s="22">
        <v>1975</v>
      </c>
      <c r="R129" s="9">
        <f t="shared" si="11"/>
        <v>1975</v>
      </c>
      <c r="S129" s="9">
        <f t="shared" si="9"/>
        <v>1975</v>
      </c>
      <c r="T129" s="3">
        <f t="shared" si="10"/>
        <v>0</v>
      </c>
    </row>
    <row r="130" spans="1:20">
      <c r="A130" s="2" t="s">
        <v>23</v>
      </c>
      <c r="B130" s="6" t="s">
        <v>320</v>
      </c>
      <c r="C130" s="26" t="s">
        <v>21</v>
      </c>
      <c r="D130" s="7">
        <v>5</v>
      </c>
      <c r="E130" s="7">
        <v>1777</v>
      </c>
      <c r="F130" s="22" t="s">
        <v>35</v>
      </c>
      <c r="G130" s="20" t="s">
        <v>110</v>
      </c>
      <c r="H130" s="8" t="s">
        <v>30</v>
      </c>
      <c r="I130" s="22">
        <v>129</v>
      </c>
      <c r="J130" s="26" t="s">
        <v>24</v>
      </c>
      <c r="L130" s="22">
        <v>20</v>
      </c>
      <c r="N130" s="31">
        <f t="shared" si="8"/>
        <v>1</v>
      </c>
      <c r="O130" s="22">
        <v>129</v>
      </c>
      <c r="R130" s="9">
        <f t="shared" si="11"/>
        <v>129</v>
      </c>
      <c r="S130" s="9">
        <f t="shared" si="9"/>
        <v>129</v>
      </c>
      <c r="T130" s="3">
        <f t="shared" si="10"/>
        <v>0</v>
      </c>
    </row>
    <row r="131" spans="1:20">
      <c r="A131" s="2" t="s">
        <v>23</v>
      </c>
      <c r="B131" s="6" t="s">
        <v>320</v>
      </c>
      <c r="C131" s="26" t="s">
        <v>21</v>
      </c>
      <c r="D131" s="7">
        <v>5</v>
      </c>
      <c r="E131" s="7">
        <v>1777</v>
      </c>
      <c r="F131" s="22" t="s">
        <v>39</v>
      </c>
      <c r="G131" s="20" t="s">
        <v>110</v>
      </c>
      <c r="H131" s="8" t="s">
        <v>30</v>
      </c>
      <c r="I131" s="22">
        <v>1439</v>
      </c>
      <c r="J131" s="26" t="s">
        <v>24</v>
      </c>
      <c r="L131" s="22">
        <v>20</v>
      </c>
      <c r="N131" s="31">
        <f t="shared" si="8"/>
        <v>1</v>
      </c>
      <c r="O131" s="22">
        <v>1439</v>
      </c>
      <c r="R131" s="9">
        <f t="shared" si="11"/>
        <v>1439</v>
      </c>
      <c r="S131" s="9">
        <f t="shared" si="9"/>
        <v>1439</v>
      </c>
      <c r="T131" s="3">
        <f t="shared" si="10"/>
        <v>0</v>
      </c>
    </row>
    <row r="132" spans="1:20">
      <c r="A132" s="2" t="s">
        <v>23</v>
      </c>
      <c r="B132" s="6" t="s">
        <v>320</v>
      </c>
      <c r="C132" s="26" t="s">
        <v>21</v>
      </c>
      <c r="D132" s="7">
        <v>5</v>
      </c>
      <c r="E132" s="7">
        <v>1777</v>
      </c>
      <c r="F132" s="22" t="s">
        <v>45</v>
      </c>
      <c r="G132" s="20" t="s">
        <v>111</v>
      </c>
      <c r="H132" s="8" t="s">
        <v>30</v>
      </c>
      <c r="I132" s="22">
        <v>31615</v>
      </c>
      <c r="J132" s="26" t="s">
        <v>24</v>
      </c>
      <c r="L132" s="22">
        <v>6</v>
      </c>
      <c r="N132" s="31">
        <f t="shared" si="8"/>
        <v>0.30000000000000004</v>
      </c>
      <c r="O132" s="22">
        <v>9484</v>
      </c>
      <c r="R132" s="9">
        <f t="shared" si="11"/>
        <v>9484</v>
      </c>
      <c r="S132" s="9">
        <f t="shared" si="9"/>
        <v>9484.5000000000018</v>
      </c>
      <c r="T132" s="3">
        <f t="shared" si="10"/>
        <v>-0.50000000000181899</v>
      </c>
    </row>
    <row r="133" spans="1:20">
      <c r="A133" s="2" t="s">
        <v>23</v>
      </c>
      <c r="B133" s="6" t="s">
        <v>320</v>
      </c>
      <c r="C133" s="26" t="s">
        <v>21</v>
      </c>
      <c r="D133" s="7">
        <v>5</v>
      </c>
      <c r="E133" s="7">
        <v>1777</v>
      </c>
      <c r="F133" s="22" t="s">
        <v>35</v>
      </c>
      <c r="G133" s="20" t="s">
        <v>112</v>
      </c>
      <c r="H133" s="8" t="s">
        <v>30</v>
      </c>
      <c r="I133" s="22">
        <v>7</v>
      </c>
      <c r="J133" s="26" t="s">
        <v>24</v>
      </c>
      <c r="K133" s="22">
        <v>30</v>
      </c>
      <c r="N133" s="31">
        <f t="shared" si="8"/>
        <v>30</v>
      </c>
      <c r="O133" s="22">
        <v>210</v>
      </c>
      <c r="R133" s="9">
        <f t="shared" si="11"/>
        <v>210</v>
      </c>
      <c r="S133" s="9">
        <f t="shared" si="9"/>
        <v>210</v>
      </c>
      <c r="T133" s="3">
        <f t="shared" si="10"/>
        <v>0</v>
      </c>
    </row>
    <row r="134" spans="1:20">
      <c r="A134" s="2" t="s">
        <v>23</v>
      </c>
      <c r="B134" s="6" t="s">
        <v>320</v>
      </c>
      <c r="C134" s="26" t="s">
        <v>21</v>
      </c>
      <c r="D134" s="7">
        <v>5</v>
      </c>
      <c r="E134" s="7">
        <v>1777</v>
      </c>
      <c r="F134" s="22" t="s">
        <v>35</v>
      </c>
      <c r="G134" s="20" t="s">
        <v>113</v>
      </c>
      <c r="H134" s="8" t="s">
        <v>30</v>
      </c>
      <c r="I134" s="22">
        <v>25</v>
      </c>
      <c r="J134" s="26" t="s">
        <v>24</v>
      </c>
      <c r="K134" s="22">
        <v>6</v>
      </c>
      <c r="N134" s="31">
        <f t="shared" ref="N134:N197" si="12">K134+(0.05*L134)+(M134/240)</f>
        <v>6</v>
      </c>
      <c r="O134" s="22">
        <v>150</v>
      </c>
      <c r="R134" s="9">
        <f t="shared" si="11"/>
        <v>150</v>
      </c>
      <c r="S134" s="9">
        <f t="shared" si="9"/>
        <v>150</v>
      </c>
      <c r="T134" s="3">
        <f t="shared" si="10"/>
        <v>0</v>
      </c>
    </row>
    <row r="135" spans="1:20">
      <c r="A135" s="2" t="s">
        <v>23</v>
      </c>
      <c r="B135" s="6" t="s">
        <v>320</v>
      </c>
      <c r="C135" s="26" t="s">
        <v>21</v>
      </c>
      <c r="D135" s="7">
        <v>5</v>
      </c>
      <c r="E135" s="7">
        <v>1777</v>
      </c>
      <c r="F135" s="22" t="s">
        <v>29</v>
      </c>
      <c r="G135" s="20" t="s">
        <v>114</v>
      </c>
      <c r="H135" s="8" t="s">
        <v>30</v>
      </c>
      <c r="I135" s="22">
        <v>112918</v>
      </c>
      <c r="J135" s="26" t="s">
        <v>24</v>
      </c>
      <c r="L135" s="22">
        <v>30</v>
      </c>
      <c r="N135" s="31">
        <f t="shared" si="12"/>
        <v>1.5</v>
      </c>
      <c r="O135" s="22">
        <v>169377</v>
      </c>
      <c r="R135" s="9">
        <f t="shared" ref="R135:R198" si="13">O135+(P135*0.05)+(Q135/240)</f>
        <v>169377</v>
      </c>
      <c r="S135" s="9">
        <f t="shared" ref="S135:S198" si="14">I135*N135</f>
        <v>169377</v>
      </c>
      <c r="T135" s="3">
        <f t="shared" ref="T135:T198" si="15">R135-S135</f>
        <v>0</v>
      </c>
    </row>
    <row r="136" spans="1:20">
      <c r="A136" s="2" t="s">
        <v>23</v>
      </c>
      <c r="B136" s="6" t="s">
        <v>320</v>
      </c>
      <c r="C136" s="26" t="s">
        <v>21</v>
      </c>
      <c r="D136" s="7">
        <v>5</v>
      </c>
      <c r="E136" s="7">
        <v>1777</v>
      </c>
      <c r="F136" s="22" t="s">
        <v>39</v>
      </c>
      <c r="G136" s="20" t="s">
        <v>114</v>
      </c>
      <c r="H136" s="8" t="s">
        <v>30</v>
      </c>
      <c r="I136" s="22">
        <v>32754</v>
      </c>
      <c r="J136" s="26" t="s">
        <v>24</v>
      </c>
      <c r="L136" s="22">
        <v>50</v>
      </c>
      <c r="N136" s="31">
        <f t="shared" si="12"/>
        <v>2.5</v>
      </c>
      <c r="O136" s="22">
        <v>81885</v>
      </c>
      <c r="R136" s="9">
        <f t="shared" si="13"/>
        <v>81885</v>
      </c>
      <c r="S136" s="9">
        <f t="shared" si="14"/>
        <v>81885</v>
      </c>
      <c r="T136" s="3">
        <f t="shared" si="15"/>
        <v>0</v>
      </c>
    </row>
    <row r="137" spans="1:20">
      <c r="A137" s="2" t="s">
        <v>23</v>
      </c>
      <c r="B137" s="6" t="s">
        <v>320</v>
      </c>
      <c r="C137" s="26" t="s">
        <v>87</v>
      </c>
      <c r="D137" s="26">
        <v>6</v>
      </c>
      <c r="E137" s="7">
        <v>1777</v>
      </c>
      <c r="F137" s="22" t="s">
        <v>35</v>
      </c>
      <c r="G137" s="20" t="s">
        <v>115</v>
      </c>
      <c r="H137" s="8" t="s">
        <v>30</v>
      </c>
      <c r="I137" s="22">
        <v>12900</v>
      </c>
      <c r="J137" s="26" t="s">
        <v>24</v>
      </c>
      <c r="L137" s="22">
        <v>1</v>
      </c>
      <c r="M137" s="22">
        <v>6</v>
      </c>
      <c r="N137" s="31">
        <f t="shared" si="12"/>
        <v>7.5000000000000011E-2</v>
      </c>
      <c r="O137" s="22">
        <v>967</v>
      </c>
      <c r="R137" s="9">
        <f t="shared" si="13"/>
        <v>967</v>
      </c>
      <c r="S137" s="9">
        <f t="shared" si="14"/>
        <v>967.50000000000011</v>
      </c>
      <c r="T137" s="3">
        <f t="shared" si="15"/>
        <v>-0.50000000000011369</v>
      </c>
    </row>
    <row r="138" spans="1:20">
      <c r="A138" s="2" t="s">
        <v>23</v>
      </c>
      <c r="B138" s="6" t="s">
        <v>320</v>
      </c>
      <c r="C138" s="26" t="s">
        <v>87</v>
      </c>
      <c r="D138" s="26">
        <v>6</v>
      </c>
      <c r="E138" s="7">
        <v>1777</v>
      </c>
      <c r="F138" s="22" t="s">
        <v>39</v>
      </c>
      <c r="G138" s="20" t="s">
        <v>115</v>
      </c>
      <c r="H138" s="8" t="s">
        <v>30</v>
      </c>
      <c r="I138" s="22">
        <v>11928</v>
      </c>
      <c r="J138" s="26" t="s">
        <v>24</v>
      </c>
      <c r="L138" s="22">
        <v>2</v>
      </c>
      <c r="N138" s="31">
        <f t="shared" si="12"/>
        <v>0.1</v>
      </c>
      <c r="O138" s="22">
        <v>1192</v>
      </c>
      <c r="R138" s="9">
        <f t="shared" si="13"/>
        <v>1192</v>
      </c>
      <c r="S138" s="9">
        <f t="shared" si="14"/>
        <v>1192.8</v>
      </c>
      <c r="T138" s="3">
        <f t="shared" si="15"/>
        <v>-0.79999999999995453</v>
      </c>
    </row>
    <row r="139" spans="1:20">
      <c r="A139" s="2" t="s">
        <v>23</v>
      </c>
      <c r="B139" s="6" t="s">
        <v>320</v>
      </c>
      <c r="C139" s="26" t="s">
        <v>87</v>
      </c>
      <c r="D139" s="26">
        <v>6</v>
      </c>
      <c r="E139" s="7">
        <v>1777</v>
      </c>
      <c r="F139" s="22" t="s">
        <v>47</v>
      </c>
      <c r="G139" s="20" t="s">
        <v>116</v>
      </c>
      <c r="H139" s="8" t="s">
        <v>30</v>
      </c>
      <c r="I139" s="22">
        <v>2703</v>
      </c>
      <c r="J139" s="26" t="s">
        <v>25</v>
      </c>
      <c r="K139" s="22">
        <v>36</v>
      </c>
      <c r="N139" s="31">
        <f t="shared" si="12"/>
        <v>36</v>
      </c>
      <c r="O139" s="22">
        <v>97308</v>
      </c>
      <c r="R139" s="9">
        <f t="shared" si="13"/>
        <v>97308</v>
      </c>
      <c r="S139" s="9">
        <f t="shared" si="14"/>
        <v>97308</v>
      </c>
      <c r="T139" s="3">
        <f t="shared" si="15"/>
        <v>0</v>
      </c>
    </row>
    <row r="140" spans="1:20">
      <c r="A140" s="2" t="s">
        <v>23</v>
      </c>
      <c r="B140" s="6" t="s">
        <v>320</v>
      </c>
      <c r="C140" s="26" t="s">
        <v>87</v>
      </c>
      <c r="D140" s="26">
        <v>6</v>
      </c>
      <c r="E140" s="7">
        <v>1777</v>
      </c>
      <c r="F140" s="22" t="s">
        <v>39</v>
      </c>
      <c r="G140" s="20" t="s">
        <v>117</v>
      </c>
      <c r="H140" s="8" t="s">
        <v>30</v>
      </c>
      <c r="I140" s="22">
        <v>405</v>
      </c>
      <c r="J140" s="26" t="s">
        <v>24</v>
      </c>
      <c r="L140" s="22">
        <v>20</v>
      </c>
      <c r="N140" s="31">
        <f t="shared" si="12"/>
        <v>1</v>
      </c>
      <c r="O140" s="22">
        <v>405</v>
      </c>
      <c r="R140" s="9">
        <f t="shared" si="13"/>
        <v>405</v>
      </c>
      <c r="S140" s="9">
        <f t="shared" si="14"/>
        <v>405</v>
      </c>
      <c r="T140" s="3">
        <f t="shared" si="15"/>
        <v>0</v>
      </c>
    </row>
    <row r="141" spans="1:20">
      <c r="A141" s="2" t="s">
        <v>23</v>
      </c>
      <c r="B141" s="6" t="s">
        <v>320</v>
      </c>
      <c r="C141" s="26" t="s">
        <v>87</v>
      </c>
      <c r="D141" s="26">
        <v>6</v>
      </c>
      <c r="E141" s="7">
        <v>1777</v>
      </c>
      <c r="F141" s="22" t="s">
        <v>35</v>
      </c>
      <c r="G141" s="20" t="s">
        <v>118</v>
      </c>
      <c r="H141" s="8" t="s">
        <v>30</v>
      </c>
      <c r="I141" s="22">
        <v>3269</v>
      </c>
      <c r="J141" s="26" t="s">
        <v>24</v>
      </c>
      <c r="K141" s="22">
        <v>10</v>
      </c>
      <c r="N141" s="31">
        <f t="shared" si="12"/>
        <v>10</v>
      </c>
      <c r="O141" s="22">
        <v>32690</v>
      </c>
      <c r="R141" s="9">
        <f t="shared" si="13"/>
        <v>32690</v>
      </c>
      <c r="S141" s="9">
        <f t="shared" si="14"/>
        <v>32690</v>
      </c>
      <c r="T141" s="3">
        <f t="shared" si="15"/>
        <v>0</v>
      </c>
    </row>
    <row r="142" spans="1:20">
      <c r="A142" s="2" t="s">
        <v>23</v>
      </c>
      <c r="B142" s="6" t="s">
        <v>320</v>
      </c>
      <c r="C142" s="26" t="s">
        <v>21</v>
      </c>
      <c r="D142" s="26">
        <v>6</v>
      </c>
      <c r="E142" s="7">
        <v>1777</v>
      </c>
      <c r="F142" s="22" t="s">
        <v>47</v>
      </c>
      <c r="G142" s="20" t="s">
        <v>119</v>
      </c>
      <c r="H142" s="8" t="s">
        <v>30</v>
      </c>
      <c r="I142" s="22">
        <v>1500</v>
      </c>
      <c r="J142" s="26" t="s">
        <v>24</v>
      </c>
      <c r="L142" s="22">
        <v>40</v>
      </c>
      <c r="N142" s="31">
        <f t="shared" si="12"/>
        <v>2</v>
      </c>
      <c r="O142" s="22">
        <v>3000</v>
      </c>
      <c r="R142" s="9">
        <f t="shared" si="13"/>
        <v>3000</v>
      </c>
      <c r="S142" s="9">
        <f t="shared" si="14"/>
        <v>3000</v>
      </c>
      <c r="T142" s="3">
        <f t="shared" si="15"/>
        <v>0</v>
      </c>
    </row>
    <row r="143" spans="1:20">
      <c r="A143" s="2" t="s">
        <v>23</v>
      </c>
      <c r="B143" s="6" t="s">
        <v>320</v>
      </c>
      <c r="C143" s="26" t="s">
        <v>21</v>
      </c>
      <c r="D143" s="26">
        <v>6</v>
      </c>
      <c r="E143" s="7">
        <v>1777</v>
      </c>
      <c r="F143" s="22" t="s">
        <v>52</v>
      </c>
      <c r="G143" s="20" t="s">
        <v>120</v>
      </c>
      <c r="H143" s="8" t="s">
        <v>30</v>
      </c>
      <c r="I143" s="22">
        <v>7730</v>
      </c>
      <c r="J143" s="26" t="s">
        <v>24</v>
      </c>
      <c r="L143" s="22">
        <v>8</v>
      </c>
      <c r="N143" s="31">
        <f t="shared" si="12"/>
        <v>0.4</v>
      </c>
      <c r="O143" s="22">
        <v>3092</v>
      </c>
      <c r="R143" s="9">
        <f t="shared" si="13"/>
        <v>3092</v>
      </c>
      <c r="S143" s="9">
        <f t="shared" si="14"/>
        <v>3092</v>
      </c>
      <c r="T143" s="3">
        <f t="shared" si="15"/>
        <v>0</v>
      </c>
    </row>
    <row r="144" spans="1:20">
      <c r="A144" s="2" t="s">
        <v>23</v>
      </c>
      <c r="B144" s="6" t="s">
        <v>320</v>
      </c>
      <c r="C144" s="26" t="s">
        <v>21</v>
      </c>
      <c r="D144" s="26">
        <v>6</v>
      </c>
      <c r="E144" s="7">
        <v>1777</v>
      </c>
      <c r="F144" s="22" t="s">
        <v>29</v>
      </c>
      <c r="G144" s="20" t="s">
        <v>116</v>
      </c>
      <c r="H144" s="8" t="s">
        <v>30</v>
      </c>
      <c r="I144" s="22">
        <v>637</v>
      </c>
      <c r="J144" s="26" t="s">
        <v>24</v>
      </c>
      <c r="L144" s="22">
        <v>4</v>
      </c>
      <c r="N144" s="31">
        <f t="shared" si="12"/>
        <v>0.2</v>
      </c>
      <c r="O144" s="22">
        <v>127</v>
      </c>
      <c r="R144" s="9">
        <f t="shared" si="13"/>
        <v>127</v>
      </c>
      <c r="S144" s="9">
        <f t="shared" si="14"/>
        <v>127.4</v>
      </c>
      <c r="T144" s="3">
        <f t="shared" si="15"/>
        <v>-0.40000000000000568</v>
      </c>
    </row>
    <row r="145" spans="1:22">
      <c r="A145" s="2" t="s">
        <v>23</v>
      </c>
      <c r="B145" s="6" t="s">
        <v>320</v>
      </c>
      <c r="C145" s="26" t="s">
        <v>21</v>
      </c>
      <c r="D145" s="26">
        <v>6</v>
      </c>
      <c r="E145" s="7">
        <v>1777</v>
      </c>
      <c r="F145" s="22" t="s">
        <v>39</v>
      </c>
      <c r="G145" s="20" t="s">
        <v>116</v>
      </c>
      <c r="H145" s="8" t="s">
        <v>30</v>
      </c>
      <c r="I145" s="22">
        <v>35</v>
      </c>
      <c r="J145" s="26" t="s">
        <v>325</v>
      </c>
      <c r="K145" s="22">
        <v>15</v>
      </c>
      <c r="N145" s="31">
        <f t="shared" si="12"/>
        <v>15</v>
      </c>
      <c r="O145" s="22">
        <v>525</v>
      </c>
      <c r="R145" s="9">
        <f t="shared" si="13"/>
        <v>525</v>
      </c>
      <c r="S145" s="9">
        <f t="shared" si="14"/>
        <v>525</v>
      </c>
      <c r="T145" s="3">
        <f t="shared" si="15"/>
        <v>0</v>
      </c>
    </row>
    <row r="146" spans="1:22">
      <c r="A146" s="2" t="s">
        <v>23</v>
      </c>
      <c r="B146" s="6" t="s">
        <v>320</v>
      </c>
      <c r="C146" s="26" t="s">
        <v>21</v>
      </c>
      <c r="D146" s="26">
        <v>6</v>
      </c>
      <c r="E146" s="7">
        <v>1777</v>
      </c>
      <c r="F146" s="22" t="s">
        <v>53</v>
      </c>
      <c r="G146" s="20" t="s">
        <v>121</v>
      </c>
      <c r="H146" s="8" t="s">
        <v>30</v>
      </c>
      <c r="I146" s="22">
        <v>5600</v>
      </c>
      <c r="J146" s="26" t="s">
        <v>24</v>
      </c>
      <c r="L146" s="22">
        <v>21</v>
      </c>
      <c r="N146" s="31">
        <f t="shared" si="12"/>
        <v>1.05</v>
      </c>
      <c r="O146" s="22">
        <v>5880</v>
      </c>
      <c r="R146" s="9">
        <f t="shared" si="13"/>
        <v>5880</v>
      </c>
      <c r="S146" s="9">
        <f t="shared" si="14"/>
        <v>5880</v>
      </c>
      <c r="T146" s="3">
        <f t="shared" si="15"/>
        <v>0</v>
      </c>
    </row>
    <row r="147" spans="1:22">
      <c r="A147" s="2" t="s">
        <v>23</v>
      </c>
      <c r="B147" s="6" t="s">
        <v>320</v>
      </c>
      <c r="C147" s="26" t="s">
        <v>21</v>
      </c>
      <c r="D147" s="26">
        <v>6</v>
      </c>
      <c r="E147" s="7">
        <v>1777</v>
      </c>
      <c r="F147" s="22" t="s">
        <v>57</v>
      </c>
      <c r="G147" s="20" t="s">
        <v>122</v>
      </c>
      <c r="H147" s="8" t="s">
        <v>30</v>
      </c>
      <c r="I147" s="22">
        <v>1958</v>
      </c>
      <c r="J147" s="26" t="s">
        <v>24</v>
      </c>
      <c r="L147" s="22">
        <v>35</v>
      </c>
      <c r="N147" s="31">
        <f t="shared" si="12"/>
        <v>1.75</v>
      </c>
      <c r="O147" s="22">
        <v>3426</v>
      </c>
      <c r="R147" s="9">
        <f t="shared" si="13"/>
        <v>3426</v>
      </c>
      <c r="S147" s="9">
        <f t="shared" si="14"/>
        <v>3426.5</v>
      </c>
      <c r="T147" s="3">
        <f t="shared" si="15"/>
        <v>-0.5</v>
      </c>
    </row>
    <row r="148" spans="1:22">
      <c r="A148" s="2" t="s">
        <v>23</v>
      </c>
      <c r="B148" s="6" t="s">
        <v>320</v>
      </c>
      <c r="C148" s="26" t="s">
        <v>21</v>
      </c>
      <c r="D148" s="26">
        <v>6</v>
      </c>
      <c r="E148" s="7">
        <v>1777</v>
      </c>
      <c r="F148" s="22" t="s">
        <v>45</v>
      </c>
      <c r="G148" s="20" t="s">
        <v>123</v>
      </c>
      <c r="H148" s="8" t="s">
        <v>30</v>
      </c>
      <c r="I148" s="22">
        <v>13166</v>
      </c>
      <c r="J148" s="26" t="s">
        <v>24</v>
      </c>
      <c r="L148" s="22">
        <v>20</v>
      </c>
      <c r="N148" s="31">
        <f t="shared" si="12"/>
        <v>1</v>
      </c>
      <c r="O148" s="22">
        <v>13166</v>
      </c>
      <c r="R148" s="9">
        <f t="shared" si="13"/>
        <v>13166</v>
      </c>
      <c r="S148" s="9">
        <f t="shared" si="14"/>
        <v>13166</v>
      </c>
      <c r="T148" s="3">
        <f t="shared" si="15"/>
        <v>0</v>
      </c>
    </row>
    <row r="149" spans="1:22">
      <c r="A149" s="2" t="s">
        <v>23</v>
      </c>
      <c r="B149" s="6" t="s">
        <v>320</v>
      </c>
      <c r="C149" s="26" t="s">
        <v>21</v>
      </c>
      <c r="D149" s="26">
        <v>6</v>
      </c>
      <c r="E149" s="7">
        <v>1777</v>
      </c>
      <c r="F149" s="22" t="s">
        <v>35</v>
      </c>
      <c r="G149" s="20" t="s">
        <v>124</v>
      </c>
      <c r="H149" s="8" t="s">
        <v>30</v>
      </c>
      <c r="I149" s="22">
        <v>163</v>
      </c>
      <c r="J149" s="26" t="s">
        <v>24</v>
      </c>
      <c r="L149" s="22">
        <v>32</v>
      </c>
      <c r="N149" s="31">
        <f t="shared" si="12"/>
        <v>1.6</v>
      </c>
      <c r="O149" s="22">
        <v>260</v>
      </c>
      <c r="R149" s="9">
        <f t="shared" si="13"/>
        <v>260</v>
      </c>
      <c r="S149" s="9">
        <f t="shared" si="14"/>
        <v>260.8</v>
      </c>
      <c r="T149" s="3">
        <f t="shared" si="15"/>
        <v>-0.80000000000001137</v>
      </c>
    </row>
    <row r="150" spans="1:22">
      <c r="A150" s="2" t="s">
        <v>23</v>
      </c>
      <c r="B150" s="6" t="s">
        <v>320</v>
      </c>
      <c r="C150" s="26" t="s">
        <v>21</v>
      </c>
      <c r="D150" s="26">
        <v>6</v>
      </c>
      <c r="E150" s="7">
        <v>1777</v>
      </c>
      <c r="F150" s="22" t="s">
        <v>45</v>
      </c>
      <c r="G150" s="20" t="s">
        <v>124</v>
      </c>
      <c r="H150" s="8" t="s">
        <v>30</v>
      </c>
      <c r="I150" s="22">
        <v>1914</v>
      </c>
      <c r="J150" s="26" t="s">
        <v>24</v>
      </c>
      <c r="L150" s="22">
        <v>36</v>
      </c>
      <c r="N150" s="31">
        <f t="shared" si="12"/>
        <v>1.8</v>
      </c>
      <c r="O150" s="22">
        <v>3445</v>
      </c>
      <c r="R150" s="9">
        <f t="shared" si="13"/>
        <v>3445</v>
      </c>
      <c r="S150" s="9">
        <f t="shared" si="14"/>
        <v>3445.2000000000003</v>
      </c>
      <c r="T150" s="3">
        <f t="shared" si="15"/>
        <v>-0.20000000000027285</v>
      </c>
    </row>
    <row r="151" spans="1:22">
      <c r="A151" s="2" t="s">
        <v>23</v>
      </c>
      <c r="B151" s="6" t="s">
        <v>320</v>
      </c>
      <c r="C151" s="26" t="s">
        <v>21</v>
      </c>
      <c r="D151" s="26">
        <v>6</v>
      </c>
      <c r="E151" s="7">
        <v>1777</v>
      </c>
      <c r="F151" s="22" t="s">
        <v>126</v>
      </c>
      <c r="G151" s="20" t="s">
        <v>125</v>
      </c>
      <c r="H151" s="8" t="s">
        <v>30</v>
      </c>
      <c r="I151" s="22">
        <v>18</v>
      </c>
      <c r="J151" s="26" t="s">
        <v>24</v>
      </c>
      <c r="K151" s="22">
        <v>150</v>
      </c>
      <c r="N151" s="31">
        <f t="shared" si="12"/>
        <v>150</v>
      </c>
      <c r="O151" s="22">
        <v>2700</v>
      </c>
      <c r="R151" s="9">
        <f t="shared" si="13"/>
        <v>2700</v>
      </c>
      <c r="S151" s="9">
        <f t="shared" si="14"/>
        <v>2700</v>
      </c>
      <c r="T151" s="3">
        <f t="shared" si="15"/>
        <v>0</v>
      </c>
    </row>
    <row r="152" spans="1:22">
      <c r="A152" s="2" t="s">
        <v>23</v>
      </c>
      <c r="B152" s="6" t="s">
        <v>320</v>
      </c>
      <c r="C152" s="26" t="s">
        <v>21</v>
      </c>
      <c r="D152" s="26">
        <v>6</v>
      </c>
      <c r="E152" s="7">
        <v>1777</v>
      </c>
      <c r="F152" s="22" t="s">
        <v>57</v>
      </c>
      <c r="G152" s="20" t="s">
        <v>125</v>
      </c>
      <c r="H152" s="8" t="s">
        <v>30</v>
      </c>
      <c r="I152" s="22">
        <v>35</v>
      </c>
      <c r="J152" s="26" t="s">
        <v>24</v>
      </c>
      <c r="K152" s="22">
        <v>100</v>
      </c>
      <c r="N152" s="31">
        <f t="shared" si="12"/>
        <v>100</v>
      </c>
      <c r="O152" s="22">
        <v>3487</v>
      </c>
      <c r="R152" s="9">
        <f t="shared" si="13"/>
        <v>3487</v>
      </c>
      <c r="S152" s="9">
        <f t="shared" si="14"/>
        <v>3500</v>
      </c>
      <c r="T152" s="3">
        <f t="shared" si="15"/>
        <v>-13</v>
      </c>
    </row>
    <row r="153" spans="1:22">
      <c r="A153" s="2" t="s">
        <v>23</v>
      </c>
      <c r="B153" s="6" t="s">
        <v>320</v>
      </c>
      <c r="C153" s="26" t="s">
        <v>21</v>
      </c>
      <c r="D153" s="26">
        <v>6</v>
      </c>
      <c r="E153" s="7">
        <v>1777</v>
      </c>
      <c r="F153" s="22" t="s">
        <v>35</v>
      </c>
      <c r="G153" s="20" t="s">
        <v>127</v>
      </c>
      <c r="H153" s="8" t="s">
        <v>30</v>
      </c>
      <c r="I153" s="22">
        <v>1117.5</v>
      </c>
      <c r="J153" s="26" t="s">
        <v>24</v>
      </c>
      <c r="K153" s="22">
        <v>444</v>
      </c>
      <c r="N153" s="31">
        <f t="shared" si="12"/>
        <v>444</v>
      </c>
      <c r="O153" s="22">
        <v>496170</v>
      </c>
      <c r="R153" s="9">
        <f t="shared" si="13"/>
        <v>496170</v>
      </c>
      <c r="S153" s="9">
        <f t="shared" si="14"/>
        <v>496170</v>
      </c>
      <c r="T153" s="3">
        <f t="shared" si="15"/>
        <v>0</v>
      </c>
    </row>
    <row r="154" spans="1:22">
      <c r="A154" s="2" t="s">
        <v>23</v>
      </c>
      <c r="B154" s="6" t="s">
        <v>320</v>
      </c>
      <c r="C154" s="26" t="s">
        <v>21</v>
      </c>
      <c r="D154" s="26">
        <v>6</v>
      </c>
      <c r="E154" s="7">
        <v>1777</v>
      </c>
      <c r="F154" s="22" t="s">
        <v>128</v>
      </c>
      <c r="G154" s="20" t="s">
        <v>127</v>
      </c>
      <c r="H154" s="8" t="s">
        <v>30</v>
      </c>
      <c r="I154" s="22">
        <v>430.5</v>
      </c>
      <c r="J154" s="26" t="s">
        <v>24</v>
      </c>
      <c r="K154" s="22">
        <v>800</v>
      </c>
      <c r="N154" s="31">
        <f t="shared" si="12"/>
        <v>800</v>
      </c>
      <c r="O154" s="22">
        <v>344400</v>
      </c>
      <c r="R154" s="9">
        <f t="shared" si="13"/>
        <v>344400</v>
      </c>
      <c r="S154" s="9">
        <f t="shared" si="14"/>
        <v>344400</v>
      </c>
      <c r="T154" s="3">
        <f t="shared" si="15"/>
        <v>0</v>
      </c>
    </row>
    <row r="155" spans="1:22">
      <c r="A155" s="2" t="s">
        <v>23</v>
      </c>
      <c r="B155" s="6" t="s">
        <v>320</v>
      </c>
      <c r="C155" s="26" t="s">
        <v>21</v>
      </c>
      <c r="D155" s="26">
        <v>6</v>
      </c>
      <c r="E155" s="7">
        <v>1777</v>
      </c>
      <c r="F155" s="22" t="s">
        <v>39</v>
      </c>
      <c r="G155" s="20" t="s">
        <v>127</v>
      </c>
      <c r="H155" s="8" t="s">
        <v>30</v>
      </c>
      <c r="I155" s="22">
        <v>62.5</v>
      </c>
      <c r="J155" s="26" t="s">
        <v>24</v>
      </c>
      <c r="K155" s="22">
        <v>100</v>
      </c>
      <c r="N155" s="31">
        <f t="shared" si="12"/>
        <v>100</v>
      </c>
      <c r="O155" s="22">
        <v>6250</v>
      </c>
      <c r="R155" s="9">
        <f t="shared" si="13"/>
        <v>6250</v>
      </c>
      <c r="S155" s="9">
        <f t="shared" si="14"/>
        <v>6250</v>
      </c>
      <c r="T155" s="3">
        <f t="shared" si="15"/>
        <v>0</v>
      </c>
    </row>
    <row r="156" spans="1:22">
      <c r="A156" s="2" t="s">
        <v>23</v>
      </c>
      <c r="B156" s="6" t="s">
        <v>320</v>
      </c>
      <c r="C156" s="26" t="s">
        <v>21</v>
      </c>
      <c r="D156" s="26">
        <v>6</v>
      </c>
      <c r="E156" s="7">
        <v>1777</v>
      </c>
      <c r="F156" s="22" t="s">
        <v>35</v>
      </c>
      <c r="G156" s="20" t="s">
        <v>129</v>
      </c>
      <c r="H156" s="8" t="s">
        <v>30</v>
      </c>
      <c r="I156" s="22">
        <v>1600.25</v>
      </c>
      <c r="J156" s="26" t="s">
        <v>24</v>
      </c>
      <c r="K156" s="22">
        <v>350</v>
      </c>
      <c r="N156" s="31">
        <f t="shared" si="12"/>
        <v>350</v>
      </c>
      <c r="O156" s="22">
        <v>560065</v>
      </c>
      <c r="R156" s="9">
        <f t="shared" si="13"/>
        <v>560065</v>
      </c>
      <c r="S156" s="9">
        <f t="shared" si="14"/>
        <v>560087.5</v>
      </c>
      <c r="T156" s="3">
        <f t="shared" si="15"/>
        <v>-22.5</v>
      </c>
      <c r="V156" s="22" t="s">
        <v>358</v>
      </c>
    </row>
    <row r="157" spans="1:22">
      <c r="A157" s="2" t="s">
        <v>23</v>
      </c>
      <c r="B157" s="6" t="s">
        <v>320</v>
      </c>
      <c r="C157" s="26" t="s">
        <v>21</v>
      </c>
      <c r="D157" s="26">
        <v>6</v>
      </c>
      <c r="E157" s="7">
        <v>1777</v>
      </c>
      <c r="F157" s="22" t="s">
        <v>57</v>
      </c>
      <c r="G157" s="20" t="s">
        <v>129</v>
      </c>
      <c r="H157" s="8" t="s">
        <v>30</v>
      </c>
      <c r="I157" s="22">
        <v>163.5</v>
      </c>
      <c r="J157" s="26" t="s">
        <v>24</v>
      </c>
      <c r="K157" s="22">
        <v>300</v>
      </c>
      <c r="N157" s="31">
        <f t="shared" si="12"/>
        <v>300</v>
      </c>
      <c r="O157" s="22">
        <v>49087</v>
      </c>
      <c r="R157" s="9">
        <f t="shared" si="13"/>
        <v>49087</v>
      </c>
      <c r="S157" s="9">
        <f t="shared" si="14"/>
        <v>49050</v>
      </c>
      <c r="T157" s="3">
        <f t="shared" si="15"/>
        <v>37</v>
      </c>
    </row>
    <row r="158" spans="1:22">
      <c r="A158" s="2" t="s">
        <v>23</v>
      </c>
      <c r="B158" s="6" t="s">
        <v>320</v>
      </c>
      <c r="C158" s="26" t="s">
        <v>21</v>
      </c>
      <c r="D158" s="26">
        <v>6</v>
      </c>
      <c r="E158" s="7">
        <v>1777</v>
      </c>
      <c r="F158" s="22" t="s">
        <v>31</v>
      </c>
      <c r="G158" s="20" t="s">
        <v>129</v>
      </c>
      <c r="H158" s="8" t="s">
        <v>30</v>
      </c>
      <c r="I158" s="22">
        <v>366</v>
      </c>
      <c r="J158" s="26" t="s">
        <v>24</v>
      </c>
      <c r="K158" s="22">
        <v>360</v>
      </c>
      <c r="N158" s="31">
        <f t="shared" si="12"/>
        <v>360</v>
      </c>
      <c r="O158" s="22">
        <v>131760</v>
      </c>
      <c r="R158" s="9">
        <f t="shared" si="13"/>
        <v>131760</v>
      </c>
      <c r="S158" s="9">
        <f t="shared" si="14"/>
        <v>131760</v>
      </c>
      <c r="T158" s="3">
        <f t="shared" si="15"/>
        <v>0</v>
      </c>
    </row>
    <row r="159" spans="1:22">
      <c r="A159" s="2" t="s">
        <v>23</v>
      </c>
      <c r="B159" s="6" t="s">
        <v>320</v>
      </c>
      <c r="C159" s="26" t="s">
        <v>21</v>
      </c>
      <c r="D159" s="26">
        <v>6</v>
      </c>
      <c r="E159" s="7">
        <v>1777</v>
      </c>
      <c r="F159" s="22" t="s">
        <v>39</v>
      </c>
      <c r="G159" s="20" t="s">
        <v>129</v>
      </c>
      <c r="H159" s="8" t="s">
        <v>30</v>
      </c>
      <c r="I159" s="22">
        <v>191</v>
      </c>
      <c r="J159" s="26" t="s">
        <v>24</v>
      </c>
      <c r="K159" s="22">
        <v>300</v>
      </c>
      <c r="N159" s="31">
        <f t="shared" si="12"/>
        <v>300</v>
      </c>
      <c r="O159" s="22">
        <v>57300</v>
      </c>
      <c r="R159" s="9">
        <f t="shared" si="13"/>
        <v>57300</v>
      </c>
      <c r="S159" s="9">
        <f t="shared" si="14"/>
        <v>57300</v>
      </c>
      <c r="T159" s="3">
        <f t="shared" si="15"/>
        <v>0</v>
      </c>
    </row>
    <row r="160" spans="1:22">
      <c r="A160" s="2" t="s">
        <v>23</v>
      </c>
      <c r="B160" s="6" t="s">
        <v>320</v>
      </c>
      <c r="C160" s="26" t="s">
        <v>21</v>
      </c>
      <c r="D160" s="26">
        <v>6</v>
      </c>
      <c r="E160" s="7">
        <v>1777</v>
      </c>
      <c r="F160" s="22" t="s">
        <v>126</v>
      </c>
      <c r="G160" s="20" t="s">
        <v>129</v>
      </c>
      <c r="H160" s="8" t="s">
        <v>30</v>
      </c>
      <c r="I160" s="22">
        <v>146</v>
      </c>
      <c r="J160" s="26" t="s">
        <v>24</v>
      </c>
      <c r="K160" s="22">
        <v>350</v>
      </c>
      <c r="N160" s="31">
        <f t="shared" si="12"/>
        <v>350</v>
      </c>
      <c r="O160" s="22">
        <v>51000</v>
      </c>
      <c r="R160" s="9">
        <f t="shared" si="13"/>
        <v>51000</v>
      </c>
      <c r="S160" s="9">
        <f t="shared" si="14"/>
        <v>51100</v>
      </c>
      <c r="T160" s="3">
        <f t="shared" si="15"/>
        <v>-100</v>
      </c>
      <c r="V160" s="22" t="s">
        <v>358</v>
      </c>
    </row>
    <row r="161" spans="1:20">
      <c r="A161" s="2" t="s">
        <v>23</v>
      </c>
      <c r="B161" s="6" t="s">
        <v>320</v>
      </c>
      <c r="C161" s="26" t="s">
        <v>21</v>
      </c>
      <c r="D161" s="26">
        <v>6</v>
      </c>
      <c r="E161" s="7">
        <v>1777</v>
      </c>
      <c r="F161" s="22" t="s">
        <v>35</v>
      </c>
      <c r="G161" s="20" t="s">
        <v>130</v>
      </c>
      <c r="H161" s="8" t="s">
        <v>30</v>
      </c>
      <c r="I161" s="22">
        <v>414</v>
      </c>
      <c r="J161" s="26" t="s">
        <v>24</v>
      </c>
      <c r="K161" s="22">
        <v>12</v>
      </c>
      <c r="N161" s="31">
        <f t="shared" si="12"/>
        <v>12</v>
      </c>
      <c r="O161" s="22">
        <v>4974</v>
      </c>
      <c r="R161" s="9">
        <f t="shared" si="13"/>
        <v>4974</v>
      </c>
      <c r="S161" s="9">
        <f t="shared" si="14"/>
        <v>4968</v>
      </c>
      <c r="T161" s="3">
        <f t="shared" si="15"/>
        <v>6</v>
      </c>
    </row>
    <row r="162" spans="1:20">
      <c r="A162" s="2" t="s">
        <v>23</v>
      </c>
      <c r="B162" s="6" t="s">
        <v>320</v>
      </c>
      <c r="C162" s="26" t="s">
        <v>21</v>
      </c>
      <c r="D162" s="26">
        <v>6</v>
      </c>
      <c r="E162" s="7">
        <v>1777</v>
      </c>
      <c r="F162" s="22" t="s">
        <v>45</v>
      </c>
      <c r="G162" s="20" t="s">
        <v>131</v>
      </c>
      <c r="H162" s="8" t="s">
        <v>30</v>
      </c>
      <c r="I162" s="22">
        <v>1</v>
      </c>
      <c r="J162" s="26" t="s">
        <v>26</v>
      </c>
      <c r="K162" s="22">
        <v>58950</v>
      </c>
      <c r="N162" s="31">
        <f t="shared" si="12"/>
        <v>58950</v>
      </c>
      <c r="O162" s="22">
        <v>58950</v>
      </c>
      <c r="R162" s="9">
        <f t="shared" si="13"/>
        <v>58950</v>
      </c>
      <c r="S162" s="9">
        <f t="shared" si="14"/>
        <v>58950</v>
      </c>
      <c r="T162" s="3">
        <f t="shared" si="15"/>
        <v>0</v>
      </c>
    </row>
    <row r="163" spans="1:20">
      <c r="A163" s="2" t="s">
        <v>23</v>
      </c>
      <c r="B163" s="6" t="s">
        <v>320</v>
      </c>
      <c r="C163" s="26" t="s">
        <v>21</v>
      </c>
      <c r="D163" s="26">
        <v>6</v>
      </c>
      <c r="E163" s="7">
        <v>1777</v>
      </c>
      <c r="F163" s="22" t="s">
        <v>47</v>
      </c>
      <c r="G163" s="20" t="s">
        <v>131</v>
      </c>
      <c r="H163" s="8" t="s">
        <v>30</v>
      </c>
      <c r="I163" s="22">
        <v>1000</v>
      </c>
      <c r="J163" s="26" t="s">
        <v>24</v>
      </c>
      <c r="K163" s="22">
        <v>6</v>
      </c>
      <c r="N163" s="31">
        <f t="shared" si="12"/>
        <v>6</v>
      </c>
      <c r="O163" s="22">
        <v>6000</v>
      </c>
      <c r="R163" s="9">
        <f t="shared" si="13"/>
        <v>6000</v>
      </c>
      <c r="S163" s="9">
        <f t="shared" si="14"/>
        <v>6000</v>
      </c>
      <c r="T163" s="3">
        <f t="shared" si="15"/>
        <v>0</v>
      </c>
    </row>
    <row r="164" spans="1:20">
      <c r="A164" s="2" t="s">
        <v>23</v>
      </c>
      <c r="B164" s="6" t="s">
        <v>320</v>
      </c>
      <c r="C164" s="26" t="s">
        <v>21</v>
      </c>
      <c r="D164" s="26">
        <v>6</v>
      </c>
      <c r="E164" s="7">
        <v>1777</v>
      </c>
      <c r="F164" s="22" t="s">
        <v>47</v>
      </c>
      <c r="G164" s="20" t="s">
        <v>132</v>
      </c>
      <c r="H164" s="8" t="s">
        <v>30</v>
      </c>
      <c r="I164" s="22">
        <v>300</v>
      </c>
      <c r="J164" s="26" t="s">
        <v>24</v>
      </c>
      <c r="L164" s="22">
        <v>40</v>
      </c>
      <c r="N164" s="31">
        <f t="shared" si="12"/>
        <v>2</v>
      </c>
      <c r="O164" s="22">
        <v>600</v>
      </c>
      <c r="R164" s="9">
        <f t="shared" si="13"/>
        <v>600</v>
      </c>
      <c r="S164" s="9">
        <f t="shared" si="14"/>
        <v>600</v>
      </c>
      <c r="T164" s="3">
        <f t="shared" si="15"/>
        <v>0</v>
      </c>
    </row>
    <row r="165" spans="1:20">
      <c r="A165" s="2" t="s">
        <v>23</v>
      </c>
      <c r="B165" s="6" t="s">
        <v>320</v>
      </c>
      <c r="C165" s="26" t="s">
        <v>21</v>
      </c>
      <c r="D165" s="26">
        <v>6</v>
      </c>
      <c r="E165" s="7">
        <v>1777</v>
      </c>
      <c r="F165" s="22" t="s">
        <v>53</v>
      </c>
      <c r="G165" s="20" t="s">
        <v>132</v>
      </c>
      <c r="H165" s="8" t="s">
        <v>30</v>
      </c>
      <c r="I165" s="22">
        <v>1</v>
      </c>
      <c r="J165" s="26" t="s">
        <v>26</v>
      </c>
      <c r="K165" s="22">
        <v>4500</v>
      </c>
      <c r="N165" s="31">
        <f t="shared" si="12"/>
        <v>4500</v>
      </c>
      <c r="O165" s="22">
        <v>4500</v>
      </c>
      <c r="R165" s="9">
        <f t="shared" si="13"/>
        <v>4500</v>
      </c>
      <c r="S165" s="9">
        <f t="shared" si="14"/>
        <v>4500</v>
      </c>
      <c r="T165" s="3">
        <f t="shared" si="15"/>
        <v>0</v>
      </c>
    </row>
    <row r="166" spans="1:20">
      <c r="A166" s="2" t="s">
        <v>23</v>
      </c>
      <c r="B166" s="6" t="s">
        <v>320</v>
      </c>
      <c r="C166" s="26" t="s">
        <v>21</v>
      </c>
      <c r="D166" s="26">
        <v>6</v>
      </c>
      <c r="E166" s="7">
        <v>1777</v>
      </c>
      <c r="F166" s="22" t="s">
        <v>35</v>
      </c>
      <c r="G166" s="20" t="s">
        <v>133</v>
      </c>
      <c r="H166" s="8" t="s">
        <v>30</v>
      </c>
      <c r="I166" s="22">
        <v>812</v>
      </c>
      <c r="J166" s="26" t="s">
        <v>24</v>
      </c>
      <c r="L166" s="22">
        <v>20</v>
      </c>
      <c r="N166" s="31">
        <f t="shared" si="12"/>
        <v>1</v>
      </c>
      <c r="O166" s="22">
        <v>812</v>
      </c>
      <c r="R166" s="9">
        <f t="shared" si="13"/>
        <v>812</v>
      </c>
      <c r="S166" s="9">
        <f t="shared" si="14"/>
        <v>812</v>
      </c>
      <c r="T166" s="3">
        <f t="shared" si="15"/>
        <v>0</v>
      </c>
    </row>
    <row r="167" spans="1:20">
      <c r="A167" s="2" t="s">
        <v>23</v>
      </c>
      <c r="B167" s="6" t="s">
        <v>320</v>
      </c>
      <c r="C167" s="26" t="s">
        <v>21</v>
      </c>
      <c r="D167" s="26">
        <v>6</v>
      </c>
      <c r="E167" s="7">
        <v>1777</v>
      </c>
      <c r="F167" s="22" t="s">
        <v>39</v>
      </c>
      <c r="G167" s="20" t="s">
        <v>133</v>
      </c>
      <c r="H167" s="8" t="s">
        <v>30</v>
      </c>
      <c r="I167" s="22">
        <v>530</v>
      </c>
      <c r="J167" s="26" t="s">
        <v>24</v>
      </c>
      <c r="L167" s="22">
        <v>40</v>
      </c>
      <c r="N167" s="31">
        <f t="shared" si="12"/>
        <v>2</v>
      </c>
      <c r="O167" s="22">
        <v>1060</v>
      </c>
      <c r="R167" s="9">
        <f t="shared" si="13"/>
        <v>1060</v>
      </c>
      <c r="S167" s="9">
        <f t="shared" si="14"/>
        <v>1060</v>
      </c>
      <c r="T167" s="3">
        <f t="shared" si="15"/>
        <v>0</v>
      </c>
    </row>
    <row r="168" spans="1:20">
      <c r="A168" s="2" t="s">
        <v>23</v>
      </c>
      <c r="B168" s="6" t="s">
        <v>320</v>
      </c>
      <c r="C168" s="26" t="s">
        <v>21</v>
      </c>
      <c r="D168" s="26">
        <v>6</v>
      </c>
      <c r="E168" s="7">
        <v>1777</v>
      </c>
      <c r="F168" s="22" t="s">
        <v>35</v>
      </c>
      <c r="G168" s="20" t="s">
        <v>134</v>
      </c>
      <c r="H168" s="8" t="s">
        <v>30</v>
      </c>
      <c r="I168" s="22">
        <v>3119.5</v>
      </c>
      <c r="J168" s="26" t="s">
        <v>135</v>
      </c>
      <c r="K168" s="22">
        <v>230</v>
      </c>
      <c r="N168" s="31">
        <f t="shared" si="12"/>
        <v>230</v>
      </c>
      <c r="O168" s="22">
        <v>717523</v>
      </c>
      <c r="R168" s="9">
        <f t="shared" si="13"/>
        <v>717523</v>
      </c>
      <c r="S168" s="9">
        <f t="shared" si="14"/>
        <v>717485</v>
      </c>
      <c r="T168" s="3">
        <f t="shared" si="15"/>
        <v>38</v>
      </c>
    </row>
    <row r="169" spans="1:20">
      <c r="A169" s="2" t="s">
        <v>23</v>
      </c>
      <c r="B169" s="6" t="s">
        <v>320</v>
      </c>
      <c r="C169" s="26" t="s">
        <v>21</v>
      </c>
      <c r="D169" s="26">
        <v>6</v>
      </c>
      <c r="E169" s="7">
        <v>1777</v>
      </c>
      <c r="F169" s="22" t="s">
        <v>76</v>
      </c>
      <c r="G169" s="20" t="s">
        <v>134</v>
      </c>
      <c r="H169" s="8" t="s">
        <v>30</v>
      </c>
      <c r="I169" s="22">
        <v>2</v>
      </c>
      <c r="J169" s="26" t="s">
        <v>136</v>
      </c>
      <c r="K169" s="22">
        <v>300</v>
      </c>
      <c r="N169" s="31">
        <f t="shared" si="12"/>
        <v>300</v>
      </c>
      <c r="O169" s="22">
        <v>600</v>
      </c>
      <c r="R169" s="9">
        <f t="shared" si="13"/>
        <v>600</v>
      </c>
      <c r="S169" s="9">
        <f t="shared" si="14"/>
        <v>600</v>
      </c>
      <c r="T169" s="3">
        <f t="shared" si="15"/>
        <v>0</v>
      </c>
    </row>
    <row r="170" spans="1:20">
      <c r="A170" s="2" t="s">
        <v>23</v>
      </c>
      <c r="B170" s="6" t="s">
        <v>320</v>
      </c>
      <c r="C170" s="26" t="s">
        <v>21</v>
      </c>
      <c r="D170" s="26">
        <v>6</v>
      </c>
      <c r="E170" s="7">
        <v>1777</v>
      </c>
      <c r="F170" s="22" t="s">
        <v>45</v>
      </c>
      <c r="G170" s="20" t="s">
        <v>134</v>
      </c>
      <c r="H170" s="8" t="s">
        <v>30</v>
      </c>
      <c r="I170" s="22">
        <v>1150</v>
      </c>
      <c r="J170" s="26" t="s">
        <v>137</v>
      </c>
      <c r="K170" s="22">
        <v>120</v>
      </c>
      <c r="N170" s="31">
        <f t="shared" si="12"/>
        <v>120</v>
      </c>
      <c r="O170" s="22">
        <v>138000</v>
      </c>
      <c r="R170" s="9">
        <f t="shared" si="13"/>
        <v>138000</v>
      </c>
      <c r="S170" s="9">
        <f t="shared" si="14"/>
        <v>138000</v>
      </c>
      <c r="T170" s="3">
        <f t="shared" si="15"/>
        <v>0</v>
      </c>
    </row>
    <row r="171" spans="1:20">
      <c r="A171" s="2" t="s">
        <v>23</v>
      </c>
      <c r="B171" s="6" t="s">
        <v>320</v>
      </c>
      <c r="C171" s="26" t="s">
        <v>21</v>
      </c>
      <c r="D171" s="26">
        <v>6</v>
      </c>
      <c r="E171" s="7">
        <v>1777</v>
      </c>
      <c r="F171" s="22" t="s">
        <v>57</v>
      </c>
      <c r="G171" s="20" t="s">
        <v>134</v>
      </c>
      <c r="H171" s="8" t="s">
        <v>30</v>
      </c>
      <c r="I171" s="22">
        <v>991</v>
      </c>
      <c r="J171" s="28" t="s">
        <v>332</v>
      </c>
      <c r="L171" s="22">
        <v>20</v>
      </c>
      <c r="N171" s="31">
        <f t="shared" si="12"/>
        <v>1</v>
      </c>
      <c r="O171" s="22">
        <v>991</v>
      </c>
      <c r="R171" s="9">
        <f t="shared" si="13"/>
        <v>991</v>
      </c>
      <c r="S171" s="9">
        <f t="shared" si="14"/>
        <v>991</v>
      </c>
      <c r="T171" s="3">
        <f t="shared" si="15"/>
        <v>0</v>
      </c>
    </row>
    <row r="172" spans="1:20">
      <c r="A172" s="2" t="s">
        <v>23</v>
      </c>
      <c r="B172" s="6" t="s">
        <v>320</v>
      </c>
      <c r="C172" s="26" t="s">
        <v>21</v>
      </c>
      <c r="D172" s="26">
        <v>6</v>
      </c>
      <c r="E172" s="7">
        <v>1777</v>
      </c>
      <c r="F172" s="22" t="s">
        <v>46</v>
      </c>
      <c r="G172" s="20" t="s">
        <v>134</v>
      </c>
      <c r="H172" s="8" t="s">
        <v>30</v>
      </c>
      <c r="I172" s="22">
        <v>308.5</v>
      </c>
      <c r="J172" s="26" t="s">
        <v>137</v>
      </c>
      <c r="K172" s="22">
        <v>140</v>
      </c>
      <c r="N172" s="31">
        <f t="shared" si="12"/>
        <v>140</v>
      </c>
      <c r="O172" s="22">
        <v>43190</v>
      </c>
      <c r="R172" s="9">
        <f t="shared" si="13"/>
        <v>43190</v>
      </c>
      <c r="S172" s="9">
        <f t="shared" si="14"/>
        <v>43190</v>
      </c>
      <c r="T172" s="3">
        <f t="shared" si="15"/>
        <v>0</v>
      </c>
    </row>
    <row r="173" spans="1:20">
      <c r="A173" s="2" t="s">
        <v>23</v>
      </c>
      <c r="B173" s="6" t="s">
        <v>320</v>
      </c>
      <c r="C173" s="26" t="s">
        <v>21</v>
      </c>
      <c r="D173" s="26">
        <v>6</v>
      </c>
      <c r="E173" s="7">
        <v>1777</v>
      </c>
      <c r="F173" s="22" t="s">
        <v>52</v>
      </c>
      <c r="G173" s="20" t="s">
        <v>138</v>
      </c>
      <c r="H173" s="8" t="s">
        <v>30</v>
      </c>
      <c r="I173" s="22">
        <v>334475</v>
      </c>
      <c r="J173" s="26" t="s">
        <v>139</v>
      </c>
      <c r="K173" s="22">
        <v>3</v>
      </c>
      <c r="L173" s="22">
        <v>10</v>
      </c>
      <c r="N173" s="31">
        <f t="shared" si="12"/>
        <v>3.5</v>
      </c>
      <c r="O173" s="22">
        <v>1170662</v>
      </c>
      <c r="R173" s="9">
        <f t="shared" si="13"/>
        <v>1170662</v>
      </c>
      <c r="S173" s="9">
        <f t="shared" si="14"/>
        <v>1170662.5</v>
      </c>
      <c r="T173" s="3">
        <f t="shared" si="15"/>
        <v>-0.5</v>
      </c>
    </row>
    <row r="174" spans="1:20">
      <c r="A174" s="2" t="s">
        <v>23</v>
      </c>
      <c r="B174" s="6" t="s">
        <v>320</v>
      </c>
      <c r="C174" s="26" t="s">
        <v>21</v>
      </c>
      <c r="D174" s="26">
        <v>6</v>
      </c>
      <c r="E174" s="7">
        <v>1777</v>
      </c>
      <c r="F174" s="22" t="s">
        <v>47</v>
      </c>
      <c r="G174" s="20" t="s">
        <v>134</v>
      </c>
      <c r="H174" s="8" t="s">
        <v>30</v>
      </c>
      <c r="I174" s="22">
        <v>50</v>
      </c>
      <c r="J174" s="26" t="s">
        <v>139</v>
      </c>
      <c r="K174" s="22">
        <v>4</v>
      </c>
      <c r="L174" s="22">
        <v>10</v>
      </c>
      <c r="N174" s="31">
        <f t="shared" si="12"/>
        <v>4.5</v>
      </c>
      <c r="O174" s="22">
        <v>225</v>
      </c>
      <c r="R174" s="9">
        <f t="shared" si="13"/>
        <v>225</v>
      </c>
      <c r="S174" s="9">
        <f t="shared" si="14"/>
        <v>225</v>
      </c>
      <c r="T174" s="3">
        <f t="shared" si="15"/>
        <v>0</v>
      </c>
    </row>
    <row r="175" spans="1:20">
      <c r="A175" s="2" t="s">
        <v>23</v>
      </c>
      <c r="B175" s="6" t="s">
        <v>320</v>
      </c>
      <c r="C175" s="26" t="s">
        <v>21</v>
      </c>
      <c r="D175" s="26">
        <v>6</v>
      </c>
      <c r="E175" s="7">
        <v>1777</v>
      </c>
      <c r="F175" s="22" t="s">
        <v>53</v>
      </c>
      <c r="G175" s="20" t="s">
        <v>134</v>
      </c>
      <c r="H175" s="8" t="s">
        <v>30</v>
      </c>
      <c r="I175" s="22">
        <v>50</v>
      </c>
      <c r="J175" s="26" t="s">
        <v>139</v>
      </c>
      <c r="K175" s="22">
        <v>4</v>
      </c>
      <c r="L175" s="22">
        <v>10</v>
      </c>
      <c r="N175" s="31">
        <f t="shared" si="12"/>
        <v>4.5</v>
      </c>
      <c r="O175" s="22">
        <v>225</v>
      </c>
      <c r="R175" s="9">
        <f t="shared" si="13"/>
        <v>225</v>
      </c>
      <c r="S175" s="9">
        <f t="shared" si="14"/>
        <v>225</v>
      </c>
      <c r="T175" s="3">
        <f t="shared" si="15"/>
        <v>0</v>
      </c>
    </row>
    <row r="176" spans="1:20">
      <c r="A176" s="2" t="s">
        <v>23</v>
      </c>
      <c r="B176" s="6" t="s">
        <v>320</v>
      </c>
      <c r="C176" s="26" t="s">
        <v>21</v>
      </c>
      <c r="D176" s="26">
        <v>6</v>
      </c>
      <c r="E176" s="7">
        <v>1777</v>
      </c>
      <c r="F176" s="22" t="s">
        <v>39</v>
      </c>
      <c r="G176" s="20" t="s">
        <v>134</v>
      </c>
      <c r="H176" s="8" t="s">
        <v>30</v>
      </c>
      <c r="I176" s="22">
        <v>127.25</v>
      </c>
      <c r="J176" s="26" t="s">
        <v>135</v>
      </c>
      <c r="K176" s="22">
        <v>200</v>
      </c>
      <c r="N176" s="31">
        <f t="shared" si="12"/>
        <v>200</v>
      </c>
      <c r="O176" s="22">
        <v>25450</v>
      </c>
      <c r="R176" s="9">
        <f t="shared" si="13"/>
        <v>25450</v>
      </c>
      <c r="S176" s="9">
        <f t="shared" si="14"/>
        <v>25450</v>
      </c>
      <c r="T176" s="3">
        <f t="shared" si="15"/>
        <v>0</v>
      </c>
    </row>
    <row r="177" spans="1:22">
      <c r="A177" s="2" t="s">
        <v>23</v>
      </c>
      <c r="B177" s="6" t="s">
        <v>320</v>
      </c>
      <c r="C177" s="26" t="s">
        <v>21</v>
      </c>
      <c r="D177" s="26">
        <v>6</v>
      </c>
      <c r="E177" s="7">
        <v>1777</v>
      </c>
      <c r="F177" s="22" t="s">
        <v>53</v>
      </c>
      <c r="G177" s="20" t="s">
        <v>140</v>
      </c>
      <c r="H177" s="8" t="s">
        <v>30</v>
      </c>
      <c r="I177" s="22">
        <v>63</v>
      </c>
      <c r="J177" s="26" t="s">
        <v>24</v>
      </c>
      <c r="K177" s="22">
        <v>12</v>
      </c>
      <c r="N177" s="31">
        <f t="shared" si="12"/>
        <v>12</v>
      </c>
      <c r="O177" s="22">
        <v>756</v>
      </c>
      <c r="R177" s="9">
        <f t="shared" si="13"/>
        <v>756</v>
      </c>
      <c r="S177" s="9">
        <f t="shared" si="14"/>
        <v>756</v>
      </c>
      <c r="T177" s="3">
        <f t="shared" si="15"/>
        <v>0</v>
      </c>
    </row>
    <row r="178" spans="1:22">
      <c r="A178" s="2" t="s">
        <v>23</v>
      </c>
      <c r="B178" s="6" t="s">
        <v>320</v>
      </c>
      <c r="C178" s="26" t="s">
        <v>21</v>
      </c>
      <c r="D178" s="26">
        <v>6</v>
      </c>
      <c r="E178" s="7">
        <v>1777</v>
      </c>
      <c r="F178" s="22" t="s">
        <v>35</v>
      </c>
      <c r="G178" s="20" t="s">
        <v>118</v>
      </c>
      <c r="H178" s="8" t="s">
        <v>30</v>
      </c>
      <c r="I178" s="22">
        <v>2171</v>
      </c>
      <c r="J178" s="26" t="s">
        <v>24</v>
      </c>
      <c r="K178" s="22">
        <v>10</v>
      </c>
      <c r="N178" s="31">
        <f t="shared" si="12"/>
        <v>10</v>
      </c>
      <c r="O178" s="22">
        <v>21710</v>
      </c>
      <c r="R178" s="9">
        <f t="shared" si="13"/>
        <v>21710</v>
      </c>
      <c r="S178" s="9">
        <f t="shared" si="14"/>
        <v>21710</v>
      </c>
      <c r="T178" s="3">
        <f t="shared" si="15"/>
        <v>0</v>
      </c>
    </row>
    <row r="179" spans="1:22">
      <c r="A179" s="2" t="s">
        <v>23</v>
      </c>
      <c r="B179" s="6" t="s">
        <v>320</v>
      </c>
      <c r="C179" s="26" t="s">
        <v>21</v>
      </c>
      <c r="D179" s="26">
        <v>6</v>
      </c>
      <c r="E179" s="7">
        <v>1777</v>
      </c>
      <c r="F179" s="22" t="s">
        <v>39</v>
      </c>
      <c r="G179" s="20" t="s">
        <v>118</v>
      </c>
      <c r="H179" s="8" t="s">
        <v>30</v>
      </c>
      <c r="I179" s="22">
        <v>24</v>
      </c>
      <c r="J179" s="26" t="s">
        <v>24</v>
      </c>
      <c r="K179" s="22">
        <v>10</v>
      </c>
      <c r="N179" s="31">
        <f t="shared" si="12"/>
        <v>10</v>
      </c>
      <c r="O179" s="22">
        <v>240</v>
      </c>
      <c r="R179" s="9">
        <f t="shared" si="13"/>
        <v>240</v>
      </c>
      <c r="S179" s="9">
        <f t="shared" si="14"/>
        <v>240</v>
      </c>
      <c r="T179" s="3">
        <f t="shared" si="15"/>
        <v>0</v>
      </c>
    </row>
    <row r="180" spans="1:22">
      <c r="A180" s="2" t="s">
        <v>23</v>
      </c>
      <c r="B180" s="6" t="s">
        <v>320</v>
      </c>
      <c r="C180" s="26" t="s">
        <v>87</v>
      </c>
      <c r="D180" s="26">
        <v>7</v>
      </c>
      <c r="E180" s="7">
        <v>1777</v>
      </c>
      <c r="F180" s="22" t="s">
        <v>57</v>
      </c>
      <c r="G180" s="20" t="s">
        <v>141</v>
      </c>
      <c r="H180" s="8" t="s">
        <v>30</v>
      </c>
      <c r="I180" s="22">
        <v>584</v>
      </c>
      <c r="J180" s="26" t="s">
        <v>24</v>
      </c>
      <c r="L180" s="22">
        <v>18</v>
      </c>
      <c r="N180" s="31">
        <f t="shared" si="12"/>
        <v>0.9</v>
      </c>
      <c r="O180" s="22">
        <v>525</v>
      </c>
      <c r="R180" s="9">
        <f t="shared" si="13"/>
        <v>525</v>
      </c>
      <c r="S180" s="9">
        <f t="shared" si="14"/>
        <v>525.6</v>
      </c>
      <c r="T180" s="3">
        <f t="shared" si="15"/>
        <v>-0.60000000000002274</v>
      </c>
    </row>
    <row r="181" spans="1:22">
      <c r="A181" s="2" t="s">
        <v>23</v>
      </c>
      <c r="B181" s="6" t="s">
        <v>320</v>
      </c>
      <c r="C181" s="26" t="s">
        <v>87</v>
      </c>
      <c r="D181" s="26">
        <v>7</v>
      </c>
      <c r="E181" s="7">
        <v>1777</v>
      </c>
      <c r="F181" s="22" t="s">
        <v>46</v>
      </c>
      <c r="G181" s="20" t="s">
        <v>141</v>
      </c>
      <c r="H181" s="8" t="s">
        <v>30</v>
      </c>
      <c r="I181" s="22">
        <v>10959</v>
      </c>
      <c r="J181" s="26" t="s">
        <v>24</v>
      </c>
      <c r="L181" s="22">
        <v>20</v>
      </c>
      <c r="N181" s="31">
        <f t="shared" si="12"/>
        <v>1</v>
      </c>
      <c r="O181" s="22">
        <v>10959</v>
      </c>
      <c r="R181" s="9">
        <f t="shared" si="13"/>
        <v>10959</v>
      </c>
      <c r="S181" s="9">
        <f t="shared" si="14"/>
        <v>10959</v>
      </c>
      <c r="T181" s="3">
        <f t="shared" si="15"/>
        <v>0</v>
      </c>
    </row>
    <row r="182" spans="1:22">
      <c r="A182" s="2" t="s">
        <v>23</v>
      </c>
      <c r="B182" s="6" t="s">
        <v>320</v>
      </c>
      <c r="C182" s="26" t="s">
        <v>87</v>
      </c>
      <c r="D182" s="26">
        <v>7</v>
      </c>
      <c r="E182" s="7">
        <v>1777</v>
      </c>
      <c r="F182" s="22" t="s">
        <v>29</v>
      </c>
      <c r="G182" s="20" t="s">
        <v>141</v>
      </c>
      <c r="H182" s="8" t="s">
        <v>30</v>
      </c>
      <c r="I182" s="22">
        <v>90000</v>
      </c>
      <c r="J182" s="26" t="s">
        <v>24</v>
      </c>
      <c r="L182" s="22">
        <v>13</v>
      </c>
      <c r="N182" s="31">
        <f t="shared" si="12"/>
        <v>0.65</v>
      </c>
      <c r="O182" s="22">
        <v>58500</v>
      </c>
      <c r="R182" s="9">
        <f t="shared" si="13"/>
        <v>58500</v>
      </c>
      <c r="S182" s="9">
        <f t="shared" si="14"/>
        <v>58500</v>
      </c>
      <c r="T182" s="3">
        <f t="shared" si="15"/>
        <v>0</v>
      </c>
    </row>
    <row r="183" spans="1:22">
      <c r="A183" s="2" t="s">
        <v>23</v>
      </c>
      <c r="B183" s="6" t="s">
        <v>320</v>
      </c>
      <c r="C183" s="26" t="s">
        <v>87</v>
      </c>
      <c r="D183" s="26">
        <v>7</v>
      </c>
      <c r="E183" s="7">
        <v>1777</v>
      </c>
      <c r="F183" s="22" t="s">
        <v>39</v>
      </c>
      <c r="G183" s="20" t="s">
        <v>141</v>
      </c>
      <c r="H183" s="8" t="s">
        <v>30</v>
      </c>
      <c r="I183" s="22">
        <v>557438</v>
      </c>
      <c r="J183" s="26" t="s">
        <v>24</v>
      </c>
      <c r="L183" s="22">
        <v>18</v>
      </c>
      <c r="N183" s="31">
        <f t="shared" si="12"/>
        <v>0.9</v>
      </c>
      <c r="O183" s="22">
        <v>501694</v>
      </c>
      <c r="R183" s="9">
        <f t="shared" si="13"/>
        <v>501694</v>
      </c>
      <c r="S183" s="9">
        <f t="shared" si="14"/>
        <v>501694.2</v>
      </c>
      <c r="T183" s="3">
        <f t="shared" si="15"/>
        <v>-0.20000000001164153</v>
      </c>
    </row>
    <row r="184" spans="1:22">
      <c r="A184" s="2" t="s">
        <v>23</v>
      </c>
      <c r="B184" s="6" t="s">
        <v>320</v>
      </c>
      <c r="C184" s="26" t="s">
        <v>87</v>
      </c>
      <c r="D184" s="26">
        <v>7</v>
      </c>
      <c r="E184" s="7">
        <v>1777</v>
      </c>
      <c r="F184" s="22" t="s">
        <v>31</v>
      </c>
      <c r="G184" s="20" t="s">
        <v>142</v>
      </c>
      <c r="H184" s="8" t="s">
        <v>30</v>
      </c>
      <c r="I184" s="22">
        <v>4.5</v>
      </c>
      <c r="J184" s="26" t="s">
        <v>24</v>
      </c>
      <c r="K184" s="22">
        <v>40</v>
      </c>
      <c r="N184" s="31">
        <f t="shared" si="12"/>
        <v>40</v>
      </c>
      <c r="O184" s="22">
        <v>200</v>
      </c>
      <c r="R184" s="9">
        <f t="shared" si="13"/>
        <v>200</v>
      </c>
      <c r="S184" s="9">
        <f t="shared" si="14"/>
        <v>180</v>
      </c>
      <c r="T184" s="3">
        <f t="shared" si="15"/>
        <v>20</v>
      </c>
      <c r="V184" s="22" t="s">
        <v>28</v>
      </c>
    </row>
    <row r="185" spans="1:22">
      <c r="A185" s="2" t="s">
        <v>23</v>
      </c>
      <c r="B185" s="6" t="s">
        <v>320</v>
      </c>
      <c r="C185" s="26" t="s">
        <v>87</v>
      </c>
      <c r="D185" s="26">
        <v>7</v>
      </c>
      <c r="E185" s="7">
        <v>1777</v>
      </c>
      <c r="F185" s="22" t="s">
        <v>45</v>
      </c>
      <c r="G185" s="20" t="s">
        <v>143</v>
      </c>
      <c r="H185" s="8" t="s">
        <v>30</v>
      </c>
      <c r="I185" s="22">
        <v>25720</v>
      </c>
      <c r="J185" s="26" t="s">
        <v>24</v>
      </c>
      <c r="L185" s="22">
        <v>3</v>
      </c>
      <c r="N185" s="31">
        <f t="shared" si="12"/>
        <v>0.15000000000000002</v>
      </c>
      <c r="O185" s="22">
        <v>3858</v>
      </c>
      <c r="R185" s="9">
        <f t="shared" si="13"/>
        <v>3858</v>
      </c>
      <c r="S185" s="9">
        <f t="shared" si="14"/>
        <v>3858.0000000000005</v>
      </c>
      <c r="T185" s="3">
        <f t="shared" si="15"/>
        <v>0</v>
      </c>
    </row>
    <row r="186" spans="1:22">
      <c r="A186" s="2" t="s">
        <v>23</v>
      </c>
      <c r="B186" s="6" t="s">
        <v>320</v>
      </c>
      <c r="C186" s="26" t="s">
        <v>87</v>
      </c>
      <c r="D186" s="26">
        <v>7</v>
      </c>
      <c r="E186" s="7">
        <v>1777</v>
      </c>
      <c r="F186" s="22" t="s">
        <v>29</v>
      </c>
      <c r="G186" s="20" t="s">
        <v>143</v>
      </c>
      <c r="H186" s="8" t="s">
        <v>30</v>
      </c>
      <c r="I186" s="22">
        <v>184400</v>
      </c>
      <c r="J186" s="26" t="s">
        <v>24</v>
      </c>
      <c r="L186" s="22">
        <v>4</v>
      </c>
      <c r="N186" s="31">
        <f t="shared" si="12"/>
        <v>0.2</v>
      </c>
      <c r="O186" s="22">
        <v>36880</v>
      </c>
      <c r="R186" s="9">
        <f t="shared" si="13"/>
        <v>36880</v>
      </c>
      <c r="S186" s="9">
        <f t="shared" si="14"/>
        <v>36880</v>
      </c>
      <c r="T186" s="3">
        <f t="shared" si="15"/>
        <v>0</v>
      </c>
    </row>
    <row r="187" spans="1:22">
      <c r="A187" s="2" t="s">
        <v>23</v>
      </c>
      <c r="B187" s="6" t="s">
        <v>320</v>
      </c>
      <c r="C187" s="26" t="s">
        <v>87</v>
      </c>
      <c r="D187" s="26">
        <v>7</v>
      </c>
      <c r="E187" s="7">
        <v>1777</v>
      </c>
      <c r="F187" s="22" t="s">
        <v>53</v>
      </c>
      <c r="G187" s="20" t="s">
        <v>143</v>
      </c>
      <c r="H187" s="8" t="s">
        <v>30</v>
      </c>
      <c r="I187" s="22">
        <v>200</v>
      </c>
      <c r="J187" s="26" t="s">
        <v>48</v>
      </c>
      <c r="K187" s="22">
        <v>30</v>
      </c>
      <c r="N187" s="31">
        <f t="shared" si="12"/>
        <v>30</v>
      </c>
      <c r="O187" s="22">
        <v>6000</v>
      </c>
      <c r="R187" s="9">
        <f t="shared" si="13"/>
        <v>6000</v>
      </c>
      <c r="S187" s="9">
        <f t="shared" si="14"/>
        <v>6000</v>
      </c>
      <c r="T187" s="3">
        <f t="shared" si="15"/>
        <v>0</v>
      </c>
    </row>
    <row r="188" spans="1:22">
      <c r="A188" s="2" t="s">
        <v>23</v>
      </c>
      <c r="B188" s="6" t="s">
        <v>320</v>
      </c>
      <c r="C188" s="26" t="s">
        <v>87</v>
      </c>
      <c r="D188" s="26">
        <v>7</v>
      </c>
      <c r="E188" s="7">
        <v>1777</v>
      </c>
      <c r="F188" s="22" t="s">
        <v>39</v>
      </c>
      <c r="G188" s="20" t="s">
        <v>143</v>
      </c>
      <c r="H188" s="8" t="s">
        <v>30</v>
      </c>
      <c r="I188" s="22">
        <v>354481</v>
      </c>
      <c r="J188" s="26" t="s">
        <v>24</v>
      </c>
      <c r="L188" s="22">
        <v>3</v>
      </c>
      <c r="N188" s="31">
        <f t="shared" si="12"/>
        <v>0.15000000000000002</v>
      </c>
      <c r="O188" s="22">
        <v>53172</v>
      </c>
      <c r="R188" s="9">
        <f t="shared" si="13"/>
        <v>53172</v>
      </c>
      <c r="S188" s="9">
        <f t="shared" si="14"/>
        <v>53172.150000000009</v>
      </c>
      <c r="T188" s="3">
        <f t="shared" si="15"/>
        <v>-0.15000000000873115</v>
      </c>
    </row>
    <row r="189" spans="1:22">
      <c r="A189" s="2" t="s">
        <v>23</v>
      </c>
      <c r="B189" s="6" t="s">
        <v>320</v>
      </c>
      <c r="C189" s="26" t="s">
        <v>87</v>
      </c>
      <c r="D189" s="26">
        <v>7</v>
      </c>
      <c r="E189" s="7">
        <v>1777</v>
      </c>
      <c r="F189" s="22" t="s">
        <v>35</v>
      </c>
      <c r="G189" s="20" t="s">
        <v>144</v>
      </c>
      <c r="H189" s="8" t="s">
        <v>30</v>
      </c>
      <c r="I189" s="22">
        <v>2130</v>
      </c>
      <c r="J189" s="26" t="s">
        <v>24</v>
      </c>
      <c r="L189" s="22">
        <v>5</v>
      </c>
      <c r="N189" s="31">
        <f t="shared" si="12"/>
        <v>0.25</v>
      </c>
      <c r="O189" s="22">
        <v>532</v>
      </c>
      <c r="R189" s="9">
        <f t="shared" si="13"/>
        <v>532</v>
      </c>
      <c r="S189" s="9">
        <f t="shared" si="14"/>
        <v>532.5</v>
      </c>
      <c r="T189" s="3">
        <f t="shared" si="15"/>
        <v>-0.5</v>
      </c>
    </row>
    <row r="190" spans="1:22">
      <c r="A190" s="2" t="s">
        <v>23</v>
      </c>
      <c r="B190" s="6" t="s">
        <v>320</v>
      </c>
      <c r="C190" s="26" t="s">
        <v>87</v>
      </c>
      <c r="D190" s="26">
        <v>7</v>
      </c>
      <c r="E190" s="7">
        <v>1777</v>
      </c>
      <c r="F190" s="22" t="s">
        <v>29</v>
      </c>
      <c r="G190" s="20" t="s">
        <v>145</v>
      </c>
      <c r="H190" s="8" t="s">
        <v>30</v>
      </c>
      <c r="I190" s="22">
        <v>222900</v>
      </c>
      <c r="J190" s="26" t="s">
        <v>24</v>
      </c>
      <c r="L190" s="22">
        <v>3</v>
      </c>
      <c r="N190" s="31">
        <f t="shared" si="12"/>
        <v>0.15000000000000002</v>
      </c>
      <c r="O190" s="22">
        <v>33435</v>
      </c>
      <c r="R190" s="9">
        <f t="shared" si="13"/>
        <v>33435</v>
      </c>
      <c r="S190" s="9">
        <f t="shared" si="14"/>
        <v>33435.000000000007</v>
      </c>
      <c r="T190" s="3">
        <f t="shared" si="15"/>
        <v>0</v>
      </c>
    </row>
    <row r="191" spans="1:22">
      <c r="A191" s="2" t="s">
        <v>23</v>
      </c>
      <c r="B191" s="6" t="s">
        <v>320</v>
      </c>
      <c r="C191" s="26" t="s">
        <v>87</v>
      </c>
      <c r="D191" s="26">
        <v>7</v>
      </c>
      <c r="E191" s="7">
        <v>1777</v>
      </c>
      <c r="F191" s="22" t="s">
        <v>52</v>
      </c>
      <c r="G191" s="20" t="s">
        <v>145</v>
      </c>
      <c r="H191" s="8" t="s">
        <v>30</v>
      </c>
      <c r="I191" s="22">
        <v>26610</v>
      </c>
      <c r="J191" s="26" t="s">
        <v>24</v>
      </c>
      <c r="L191" s="22">
        <v>3</v>
      </c>
      <c r="N191" s="31">
        <f t="shared" si="12"/>
        <v>0.15000000000000002</v>
      </c>
      <c r="O191" s="22">
        <v>3991</v>
      </c>
      <c r="R191" s="9">
        <f t="shared" si="13"/>
        <v>3991</v>
      </c>
      <c r="S191" s="9">
        <f t="shared" si="14"/>
        <v>3991.5000000000005</v>
      </c>
      <c r="T191" s="3">
        <f t="shared" si="15"/>
        <v>-0.50000000000045475</v>
      </c>
    </row>
    <row r="192" spans="1:22">
      <c r="A192" s="2" t="s">
        <v>23</v>
      </c>
      <c r="B192" s="6" t="s">
        <v>320</v>
      </c>
      <c r="C192" s="26" t="s">
        <v>87</v>
      </c>
      <c r="D192" s="26">
        <v>7</v>
      </c>
      <c r="E192" s="7">
        <v>1777</v>
      </c>
      <c r="F192" s="22" t="s">
        <v>35</v>
      </c>
      <c r="G192" s="20" t="s">
        <v>146</v>
      </c>
      <c r="H192" s="8" t="s">
        <v>30</v>
      </c>
      <c r="I192" s="22">
        <v>6780</v>
      </c>
      <c r="J192" s="26" t="s">
        <v>24</v>
      </c>
      <c r="L192" s="22">
        <v>7</v>
      </c>
      <c r="N192" s="31">
        <f t="shared" si="12"/>
        <v>0.35000000000000003</v>
      </c>
      <c r="O192" s="22">
        <v>2373</v>
      </c>
      <c r="R192" s="9">
        <f t="shared" si="13"/>
        <v>2373</v>
      </c>
      <c r="S192" s="9">
        <f t="shared" si="14"/>
        <v>2373</v>
      </c>
      <c r="T192" s="3">
        <f t="shared" si="15"/>
        <v>0</v>
      </c>
    </row>
    <row r="193" spans="1:22">
      <c r="A193" s="2" t="s">
        <v>23</v>
      </c>
      <c r="B193" s="6" t="s">
        <v>320</v>
      </c>
      <c r="C193" s="26" t="s">
        <v>87</v>
      </c>
      <c r="D193" s="26">
        <v>7</v>
      </c>
      <c r="E193" s="7">
        <v>1777</v>
      </c>
      <c r="F193" s="22" t="s">
        <v>39</v>
      </c>
      <c r="G193" s="20" t="s">
        <v>147</v>
      </c>
      <c r="H193" s="8" t="s">
        <v>30</v>
      </c>
      <c r="I193" s="22">
        <v>6482</v>
      </c>
      <c r="J193" s="26" t="s">
        <v>24</v>
      </c>
      <c r="L193" s="22">
        <v>13</v>
      </c>
      <c r="N193" s="31">
        <f t="shared" si="12"/>
        <v>0.65</v>
      </c>
      <c r="O193" s="22">
        <v>4213</v>
      </c>
      <c r="R193" s="9">
        <f t="shared" si="13"/>
        <v>4213</v>
      </c>
      <c r="S193" s="9">
        <f t="shared" si="14"/>
        <v>4213.3</v>
      </c>
      <c r="T193" s="3">
        <f t="shared" si="15"/>
        <v>-0.3000000000001819</v>
      </c>
    </row>
    <row r="194" spans="1:22">
      <c r="A194" s="2" t="s">
        <v>23</v>
      </c>
      <c r="B194" s="6" t="s">
        <v>320</v>
      </c>
      <c r="C194" s="26" t="s">
        <v>21</v>
      </c>
      <c r="D194" s="26">
        <v>7</v>
      </c>
      <c r="E194" s="7">
        <v>1777</v>
      </c>
      <c r="F194" s="22" t="s">
        <v>35</v>
      </c>
      <c r="G194" s="20" t="s">
        <v>148</v>
      </c>
      <c r="H194" s="8" t="s">
        <v>30</v>
      </c>
      <c r="I194" s="22">
        <v>804</v>
      </c>
      <c r="J194" s="26" t="s">
        <v>24</v>
      </c>
      <c r="K194" s="22">
        <v>6</v>
      </c>
      <c r="N194" s="31">
        <f t="shared" si="12"/>
        <v>6</v>
      </c>
      <c r="O194" s="22">
        <v>4824</v>
      </c>
      <c r="R194" s="9">
        <f t="shared" si="13"/>
        <v>4824</v>
      </c>
      <c r="S194" s="9">
        <f t="shared" si="14"/>
        <v>4824</v>
      </c>
      <c r="T194" s="3">
        <f t="shared" si="15"/>
        <v>0</v>
      </c>
    </row>
    <row r="195" spans="1:22">
      <c r="A195" s="2" t="s">
        <v>23</v>
      </c>
      <c r="B195" s="6" t="s">
        <v>320</v>
      </c>
      <c r="C195" s="26" t="s">
        <v>21</v>
      </c>
      <c r="D195" s="26">
        <v>7</v>
      </c>
      <c r="E195" s="7">
        <v>1777</v>
      </c>
      <c r="F195" s="22" t="s">
        <v>35</v>
      </c>
      <c r="G195" s="20" t="s">
        <v>149</v>
      </c>
      <c r="H195" s="8" t="s">
        <v>30</v>
      </c>
      <c r="I195" s="22">
        <v>9.5</v>
      </c>
      <c r="J195" s="26" t="s">
        <v>24</v>
      </c>
      <c r="K195" s="22">
        <v>90</v>
      </c>
      <c r="N195" s="31">
        <f t="shared" si="12"/>
        <v>90</v>
      </c>
      <c r="O195" s="22">
        <v>821</v>
      </c>
      <c r="R195" s="9">
        <f t="shared" si="13"/>
        <v>821</v>
      </c>
      <c r="S195" s="9">
        <f t="shared" si="14"/>
        <v>855</v>
      </c>
      <c r="T195" s="3">
        <f t="shared" si="15"/>
        <v>-34</v>
      </c>
      <c r="V195" s="22" t="s">
        <v>28</v>
      </c>
    </row>
    <row r="196" spans="1:22">
      <c r="A196" s="2" t="s">
        <v>23</v>
      </c>
      <c r="B196" s="6" t="s">
        <v>320</v>
      </c>
      <c r="C196" s="26" t="s">
        <v>21</v>
      </c>
      <c r="D196" s="26">
        <v>7</v>
      </c>
      <c r="E196" s="7">
        <v>1777</v>
      </c>
      <c r="F196" s="22" t="s">
        <v>35</v>
      </c>
      <c r="G196" s="20" t="s">
        <v>142</v>
      </c>
      <c r="H196" s="8" t="s">
        <v>30</v>
      </c>
      <c r="I196" s="22">
        <v>989.5</v>
      </c>
      <c r="J196" s="26" t="s">
        <v>24</v>
      </c>
      <c r="K196" s="22">
        <v>40</v>
      </c>
      <c r="N196" s="31">
        <f t="shared" si="12"/>
        <v>40</v>
      </c>
      <c r="O196" s="22">
        <v>39585</v>
      </c>
      <c r="R196" s="9">
        <f t="shared" si="13"/>
        <v>39585</v>
      </c>
      <c r="S196" s="9">
        <f t="shared" si="14"/>
        <v>39580</v>
      </c>
      <c r="T196" s="3">
        <f t="shared" si="15"/>
        <v>5</v>
      </c>
    </row>
    <row r="197" spans="1:22">
      <c r="A197" s="2" t="s">
        <v>23</v>
      </c>
      <c r="B197" s="6" t="s">
        <v>320</v>
      </c>
      <c r="C197" s="26" t="s">
        <v>21</v>
      </c>
      <c r="D197" s="26">
        <v>7</v>
      </c>
      <c r="E197" s="7">
        <v>1777</v>
      </c>
      <c r="F197" s="22" t="s">
        <v>45</v>
      </c>
      <c r="G197" s="20" t="s">
        <v>142</v>
      </c>
      <c r="H197" s="8" t="s">
        <v>30</v>
      </c>
      <c r="I197" s="22">
        <v>110</v>
      </c>
      <c r="J197" s="26" t="s">
        <v>24</v>
      </c>
      <c r="K197" s="22">
        <v>40</v>
      </c>
      <c r="N197" s="31">
        <f t="shared" si="12"/>
        <v>40</v>
      </c>
      <c r="O197" s="22">
        <v>4400</v>
      </c>
      <c r="R197" s="9">
        <f t="shared" si="13"/>
        <v>4400</v>
      </c>
      <c r="S197" s="9">
        <f t="shared" si="14"/>
        <v>4400</v>
      </c>
      <c r="T197" s="3">
        <f t="shared" si="15"/>
        <v>0</v>
      </c>
    </row>
    <row r="198" spans="1:22">
      <c r="A198" s="2" t="s">
        <v>23</v>
      </c>
      <c r="B198" s="6" t="s">
        <v>320</v>
      </c>
      <c r="C198" s="26" t="s">
        <v>21</v>
      </c>
      <c r="D198" s="26">
        <v>7</v>
      </c>
      <c r="E198" s="7">
        <v>1777</v>
      </c>
      <c r="F198" s="22" t="s">
        <v>29</v>
      </c>
      <c r="G198" s="20" t="s">
        <v>142</v>
      </c>
      <c r="H198" s="8" t="s">
        <v>30</v>
      </c>
      <c r="I198" s="22">
        <v>280</v>
      </c>
      <c r="J198" s="26" t="s">
        <v>24</v>
      </c>
      <c r="K198" s="22">
        <v>40</v>
      </c>
      <c r="N198" s="31">
        <f t="shared" ref="N198:N261" si="16">K198+(0.05*L198)+(M198/240)</f>
        <v>40</v>
      </c>
      <c r="O198" s="22">
        <v>11200</v>
      </c>
      <c r="R198" s="9">
        <f t="shared" si="13"/>
        <v>11200</v>
      </c>
      <c r="S198" s="9">
        <f t="shared" si="14"/>
        <v>11200</v>
      </c>
      <c r="T198" s="3">
        <f t="shared" si="15"/>
        <v>0</v>
      </c>
    </row>
    <row r="199" spans="1:22">
      <c r="A199" s="2" t="s">
        <v>23</v>
      </c>
      <c r="B199" s="6" t="s">
        <v>320</v>
      </c>
      <c r="C199" s="26" t="s">
        <v>21</v>
      </c>
      <c r="D199" s="26">
        <v>7</v>
      </c>
      <c r="E199" s="7">
        <v>1777</v>
      </c>
      <c r="F199" s="22" t="s">
        <v>52</v>
      </c>
      <c r="G199" s="20" t="s">
        <v>142</v>
      </c>
      <c r="H199" s="8" t="s">
        <v>30</v>
      </c>
      <c r="I199" s="22">
        <v>63</v>
      </c>
      <c r="J199" s="26" t="s">
        <v>24</v>
      </c>
      <c r="K199" s="22">
        <v>40</v>
      </c>
      <c r="N199" s="31">
        <f t="shared" si="16"/>
        <v>40</v>
      </c>
      <c r="O199" s="22">
        <v>2520</v>
      </c>
      <c r="R199" s="9">
        <f t="shared" ref="R199:R202" si="17">O199+(P199*0.05)+(Q199/240)</f>
        <v>2520</v>
      </c>
      <c r="S199" s="9">
        <f t="shared" ref="S199:S202" si="18">I199*N199</f>
        <v>2520</v>
      </c>
      <c r="T199" s="3">
        <f t="shared" ref="T199:T202" si="19">R199-S199</f>
        <v>0</v>
      </c>
    </row>
    <row r="200" spans="1:22">
      <c r="A200" s="2" t="s">
        <v>23</v>
      </c>
      <c r="B200" s="6" t="s">
        <v>320</v>
      </c>
      <c r="C200" s="26" t="s">
        <v>21</v>
      </c>
      <c r="D200" s="26">
        <v>7</v>
      </c>
      <c r="E200" s="7">
        <v>1777</v>
      </c>
      <c r="F200" s="22" t="s">
        <v>31</v>
      </c>
      <c r="G200" s="20" t="s">
        <v>142</v>
      </c>
      <c r="H200" s="8" t="s">
        <v>30</v>
      </c>
      <c r="I200" s="22">
        <v>806</v>
      </c>
      <c r="J200" s="26" t="s">
        <v>24</v>
      </c>
      <c r="K200" s="22">
        <v>40</v>
      </c>
      <c r="N200" s="31">
        <f t="shared" si="16"/>
        <v>40</v>
      </c>
      <c r="O200" s="22">
        <v>32240</v>
      </c>
      <c r="R200" s="9">
        <f t="shared" si="17"/>
        <v>32240</v>
      </c>
      <c r="S200" s="9">
        <f t="shared" si="18"/>
        <v>32240</v>
      </c>
      <c r="T200" s="3">
        <f t="shared" si="19"/>
        <v>0</v>
      </c>
    </row>
    <row r="201" spans="1:22">
      <c r="A201" s="2" t="s">
        <v>23</v>
      </c>
      <c r="B201" s="6" t="s">
        <v>320</v>
      </c>
      <c r="C201" s="26" t="s">
        <v>21</v>
      </c>
      <c r="D201" s="26">
        <v>7</v>
      </c>
      <c r="E201" s="7">
        <v>1777</v>
      </c>
      <c r="F201" s="22" t="s">
        <v>39</v>
      </c>
      <c r="G201" s="20" t="s">
        <v>142</v>
      </c>
      <c r="H201" s="8" t="s">
        <v>30</v>
      </c>
      <c r="I201" s="22">
        <v>57</v>
      </c>
      <c r="J201" s="26" t="s">
        <v>24</v>
      </c>
      <c r="K201" s="22">
        <v>80</v>
      </c>
      <c r="N201" s="31">
        <f t="shared" si="16"/>
        <v>80</v>
      </c>
      <c r="O201" s="22">
        <v>4560</v>
      </c>
      <c r="R201" s="9">
        <f t="shared" si="17"/>
        <v>4560</v>
      </c>
      <c r="S201" s="9">
        <f t="shared" si="18"/>
        <v>4560</v>
      </c>
      <c r="T201" s="3">
        <f t="shared" si="19"/>
        <v>0</v>
      </c>
    </row>
    <row r="202" spans="1:22">
      <c r="A202" s="2" t="s">
        <v>23</v>
      </c>
      <c r="B202" s="6" t="s">
        <v>320</v>
      </c>
      <c r="C202" s="26" t="s">
        <v>21</v>
      </c>
      <c r="D202" s="26">
        <v>7</v>
      </c>
      <c r="E202" s="7">
        <v>1777</v>
      </c>
      <c r="F202" s="22" t="s">
        <v>35</v>
      </c>
      <c r="G202" s="20" t="s">
        <v>150</v>
      </c>
      <c r="H202" s="8" t="s">
        <v>30</v>
      </c>
      <c r="I202" s="22">
        <v>47</v>
      </c>
      <c r="J202" s="26" t="s">
        <v>24</v>
      </c>
      <c r="K202" s="22">
        <v>20</v>
      </c>
      <c r="N202" s="31">
        <f t="shared" si="16"/>
        <v>20</v>
      </c>
      <c r="O202" s="22">
        <v>940</v>
      </c>
      <c r="R202" s="9">
        <f t="shared" si="17"/>
        <v>940</v>
      </c>
      <c r="S202" s="9">
        <f t="shared" si="18"/>
        <v>940</v>
      </c>
      <c r="T202" s="3">
        <f t="shared" si="19"/>
        <v>0</v>
      </c>
    </row>
    <row r="203" spans="1:22">
      <c r="A203" s="2" t="s">
        <v>23</v>
      </c>
      <c r="B203" s="6" t="s">
        <v>320</v>
      </c>
      <c r="C203" s="26" t="s">
        <v>21</v>
      </c>
      <c r="D203" s="26">
        <v>7</v>
      </c>
      <c r="E203" s="7">
        <v>1777</v>
      </c>
      <c r="F203" s="22" t="s">
        <v>31</v>
      </c>
      <c r="G203" s="29" t="s">
        <v>333</v>
      </c>
      <c r="H203" s="8" t="s">
        <v>30</v>
      </c>
      <c r="I203" s="22">
        <v>207.5</v>
      </c>
      <c r="J203" s="26" t="s">
        <v>24</v>
      </c>
      <c r="K203" s="22">
        <v>10</v>
      </c>
      <c r="N203" s="31">
        <f t="shared" si="16"/>
        <v>10</v>
      </c>
      <c r="O203" s="22">
        <v>2075</v>
      </c>
      <c r="R203" s="9">
        <f t="shared" ref="R203:R266" si="20">O203+(P203*0.05)+(Q203/240)</f>
        <v>2075</v>
      </c>
      <c r="S203" s="9">
        <f t="shared" ref="S203:S266" si="21">I203*N203</f>
        <v>2075</v>
      </c>
      <c r="T203" s="3">
        <f t="shared" ref="T203:T266" si="22">R203-S203</f>
        <v>0</v>
      </c>
      <c r="V203" s="22" t="s">
        <v>334</v>
      </c>
    </row>
    <row r="204" spans="1:22">
      <c r="A204" s="2" t="s">
        <v>23</v>
      </c>
      <c r="B204" s="6" t="s">
        <v>320</v>
      </c>
      <c r="C204" s="26" t="s">
        <v>21</v>
      </c>
      <c r="D204" s="26">
        <v>7</v>
      </c>
      <c r="E204" s="7">
        <v>1777</v>
      </c>
      <c r="F204" s="22" t="s">
        <v>35</v>
      </c>
      <c r="G204" s="20" t="s">
        <v>151</v>
      </c>
      <c r="H204" s="8" t="s">
        <v>30</v>
      </c>
      <c r="I204" s="22">
        <v>50</v>
      </c>
      <c r="J204" s="26" t="s">
        <v>27</v>
      </c>
      <c r="K204" s="22">
        <v>18</v>
      </c>
      <c r="N204" s="31">
        <f t="shared" si="16"/>
        <v>18</v>
      </c>
      <c r="O204" s="22">
        <v>900</v>
      </c>
      <c r="R204" s="9">
        <f t="shared" si="20"/>
        <v>900</v>
      </c>
      <c r="S204" s="9">
        <f t="shared" si="21"/>
        <v>900</v>
      </c>
      <c r="T204" s="3">
        <f t="shared" si="22"/>
        <v>0</v>
      </c>
    </row>
    <row r="205" spans="1:22">
      <c r="A205" s="2" t="s">
        <v>23</v>
      </c>
      <c r="B205" s="6" t="s">
        <v>320</v>
      </c>
      <c r="C205" s="26" t="s">
        <v>21</v>
      </c>
      <c r="D205" s="26">
        <v>7</v>
      </c>
      <c r="E205" s="7">
        <v>1777</v>
      </c>
      <c r="F205" s="22" t="s">
        <v>31</v>
      </c>
      <c r="G205" s="20" t="s">
        <v>152</v>
      </c>
      <c r="H205" s="8" t="s">
        <v>30</v>
      </c>
      <c r="I205" s="22">
        <v>290</v>
      </c>
      <c r="J205" s="26" t="s">
        <v>24</v>
      </c>
      <c r="L205" s="22">
        <v>12</v>
      </c>
      <c r="N205" s="31">
        <f t="shared" si="16"/>
        <v>0.60000000000000009</v>
      </c>
      <c r="O205" s="22">
        <v>174</v>
      </c>
      <c r="R205" s="9">
        <f t="shared" si="20"/>
        <v>174</v>
      </c>
      <c r="S205" s="9">
        <f t="shared" si="21"/>
        <v>174.00000000000003</v>
      </c>
      <c r="T205" s="3">
        <f t="shared" si="22"/>
        <v>0</v>
      </c>
    </row>
    <row r="206" spans="1:22">
      <c r="A206" s="2" t="s">
        <v>23</v>
      </c>
      <c r="B206" s="6" t="s">
        <v>320</v>
      </c>
      <c r="C206" s="26" t="s">
        <v>21</v>
      </c>
      <c r="D206" s="26">
        <v>7</v>
      </c>
      <c r="E206" s="7">
        <v>1777</v>
      </c>
      <c r="F206" s="22" t="s">
        <v>39</v>
      </c>
      <c r="G206" s="20" t="s">
        <v>152</v>
      </c>
      <c r="H206" s="8" t="s">
        <v>30</v>
      </c>
      <c r="I206" s="22">
        <v>1440</v>
      </c>
      <c r="J206" s="26" t="s">
        <v>24</v>
      </c>
      <c r="L206" s="22">
        <v>12</v>
      </c>
      <c r="N206" s="31">
        <f t="shared" si="16"/>
        <v>0.60000000000000009</v>
      </c>
      <c r="O206" s="22">
        <v>864</v>
      </c>
      <c r="R206" s="9">
        <f t="shared" si="20"/>
        <v>864</v>
      </c>
      <c r="S206" s="9">
        <f t="shared" si="21"/>
        <v>864.00000000000011</v>
      </c>
      <c r="T206" s="3">
        <f t="shared" si="22"/>
        <v>0</v>
      </c>
    </row>
    <row r="207" spans="1:22">
      <c r="A207" s="2" t="s">
        <v>23</v>
      </c>
      <c r="B207" s="6" t="s">
        <v>320</v>
      </c>
      <c r="C207" s="26" t="s">
        <v>21</v>
      </c>
      <c r="D207" s="26">
        <v>7</v>
      </c>
      <c r="E207" s="7">
        <v>1777</v>
      </c>
      <c r="F207" s="22" t="s">
        <v>53</v>
      </c>
      <c r="G207" s="20" t="s">
        <v>145</v>
      </c>
      <c r="H207" s="8" t="s">
        <v>30</v>
      </c>
      <c r="I207" s="22">
        <v>19000</v>
      </c>
      <c r="J207" s="26" t="s">
        <v>24</v>
      </c>
      <c r="L207" s="22">
        <v>4</v>
      </c>
      <c r="N207" s="31">
        <f t="shared" si="16"/>
        <v>0.2</v>
      </c>
      <c r="O207" s="22">
        <v>3800</v>
      </c>
      <c r="R207" s="9">
        <f t="shared" si="20"/>
        <v>3800</v>
      </c>
      <c r="S207" s="9">
        <f t="shared" si="21"/>
        <v>3800</v>
      </c>
      <c r="T207" s="3">
        <f t="shared" si="22"/>
        <v>0</v>
      </c>
    </row>
    <row r="208" spans="1:22">
      <c r="A208" s="2" t="s">
        <v>23</v>
      </c>
      <c r="B208" s="6" t="s">
        <v>320</v>
      </c>
      <c r="C208" s="26" t="s">
        <v>21</v>
      </c>
      <c r="D208" s="26">
        <v>7</v>
      </c>
      <c r="E208" s="7">
        <v>1777</v>
      </c>
      <c r="F208" s="22" t="s">
        <v>39</v>
      </c>
      <c r="G208" s="20" t="s">
        <v>153</v>
      </c>
      <c r="H208" s="8" t="s">
        <v>30</v>
      </c>
      <c r="I208" s="22">
        <v>945</v>
      </c>
      <c r="J208" s="26" t="s">
        <v>24</v>
      </c>
      <c r="L208" s="22">
        <v>2</v>
      </c>
      <c r="M208" s="22">
        <v>6</v>
      </c>
      <c r="N208" s="31">
        <f t="shared" si="16"/>
        <v>0.125</v>
      </c>
      <c r="O208" s="22">
        <v>118</v>
      </c>
      <c r="R208" s="9">
        <f t="shared" si="20"/>
        <v>118</v>
      </c>
      <c r="S208" s="9">
        <f t="shared" si="21"/>
        <v>118.125</v>
      </c>
      <c r="T208" s="3">
        <f t="shared" si="22"/>
        <v>-0.125</v>
      </c>
    </row>
    <row r="209" spans="1:22">
      <c r="A209" s="2" t="s">
        <v>23</v>
      </c>
      <c r="B209" s="6" t="s">
        <v>320</v>
      </c>
      <c r="C209" s="26" t="s">
        <v>21</v>
      </c>
      <c r="D209" s="26">
        <v>7</v>
      </c>
      <c r="E209" s="7">
        <v>1777</v>
      </c>
      <c r="F209" s="22" t="s">
        <v>45</v>
      </c>
      <c r="G209" s="20" t="s">
        <v>154</v>
      </c>
      <c r="H209" s="8" t="s">
        <v>30</v>
      </c>
      <c r="I209" s="22">
        <v>2156</v>
      </c>
      <c r="J209" s="26" t="s">
        <v>24</v>
      </c>
      <c r="L209" s="22">
        <v>5</v>
      </c>
      <c r="N209" s="31">
        <f t="shared" si="16"/>
        <v>0.25</v>
      </c>
      <c r="O209" s="22">
        <v>534</v>
      </c>
      <c r="R209" s="9">
        <f t="shared" si="20"/>
        <v>534</v>
      </c>
      <c r="S209" s="9">
        <f t="shared" si="21"/>
        <v>539</v>
      </c>
      <c r="T209" s="3">
        <f t="shared" si="22"/>
        <v>-5</v>
      </c>
      <c r="V209" s="22" t="s">
        <v>28</v>
      </c>
    </row>
    <row r="210" spans="1:22">
      <c r="A210" s="2" t="s">
        <v>23</v>
      </c>
      <c r="B210" s="6" t="s">
        <v>320</v>
      </c>
      <c r="C210" s="26" t="s">
        <v>21</v>
      </c>
      <c r="D210" s="26">
        <v>7</v>
      </c>
      <c r="E210" s="7">
        <v>1777</v>
      </c>
      <c r="F210" s="22" t="s">
        <v>52</v>
      </c>
      <c r="G210" s="20" t="s">
        <v>155</v>
      </c>
      <c r="H210" s="8" t="s">
        <v>30</v>
      </c>
      <c r="I210" s="22">
        <v>964</v>
      </c>
      <c r="J210" s="26" t="s">
        <v>24</v>
      </c>
      <c r="L210" s="22">
        <v>4</v>
      </c>
      <c r="N210" s="31">
        <f t="shared" si="16"/>
        <v>0.2</v>
      </c>
      <c r="O210" s="22">
        <v>192</v>
      </c>
      <c r="R210" s="9">
        <f t="shared" si="20"/>
        <v>192</v>
      </c>
      <c r="S210" s="9">
        <f t="shared" si="21"/>
        <v>192.8</v>
      </c>
      <c r="T210" s="3">
        <f t="shared" si="22"/>
        <v>-0.80000000000001137</v>
      </c>
      <c r="V210" s="22" t="s">
        <v>28</v>
      </c>
    </row>
    <row r="211" spans="1:22">
      <c r="A211" s="2" t="s">
        <v>23</v>
      </c>
      <c r="B211" s="6" t="s">
        <v>320</v>
      </c>
      <c r="C211" s="26" t="s">
        <v>21</v>
      </c>
      <c r="D211" s="26">
        <v>7</v>
      </c>
      <c r="E211" s="7">
        <v>1777</v>
      </c>
      <c r="F211" s="22" t="s">
        <v>39</v>
      </c>
      <c r="G211" s="20" t="s">
        <v>156</v>
      </c>
      <c r="H211" s="8" t="s">
        <v>30</v>
      </c>
      <c r="I211" s="22">
        <v>2800</v>
      </c>
      <c r="J211" s="26" t="s">
        <v>24</v>
      </c>
      <c r="K211" s="22">
        <v>4</v>
      </c>
      <c r="N211" s="31">
        <f t="shared" si="16"/>
        <v>4</v>
      </c>
      <c r="O211" s="22">
        <v>11200</v>
      </c>
      <c r="R211" s="9">
        <f t="shared" si="20"/>
        <v>11200</v>
      </c>
      <c r="S211" s="9">
        <f t="shared" si="21"/>
        <v>11200</v>
      </c>
      <c r="T211" s="3">
        <f t="shared" si="22"/>
        <v>0</v>
      </c>
    </row>
    <row r="212" spans="1:22">
      <c r="A212" s="2" t="s">
        <v>23</v>
      </c>
      <c r="B212" s="6" t="s">
        <v>320</v>
      </c>
      <c r="C212" s="26" t="s">
        <v>21</v>
      </c>
      <c r="D212" s="26">
        <v>7</v>
      </c>
      <c r="E212" s="7">
        <v>1777</v>
      </c>
      <c r="F212" s="22" t="s">
        <v>35</v>
      </c>
      <c r="G212" s="20" t="s">
        <v>146</v>
      </c>
      <c r="H212" s="8" t="s">
        <v>30</v>
      </c>
      <c r="I212" s="22">
        <v>543</v>
      </c>
      <c r="J212" s="26" t="s">
        <v>24</v>
      </c>
      <c r="L212" s="22">
        <v>8</v>
      </c>
      <c r="N212" s="31">
        <f t="shared" si="16"/>
        <v>0.4</v>
      </c>
      <c r="O212" s="22">
        <v>217</v>
      </c>
      <c r="R212" s="9">
        <f t="shared" si="20"/>
        <v>217</v>
      </c>
      <c r="S212" s="9">
        <f t="shared" si="21"/>
        <v>217.20000000000002</v>
      </c>
      <c r="T212" s="3">
        <f t="shared" si="22"/>
        <v>-0.20000000000001705</v>
      </c>
    </row>
    <row r="213" spans="1:22">
      <c r="A213" s="2" t="s">
        <v>23</v>
      </c>
      <c r="B213" s="6" t="s">
        <v>320</v>
      </c>
      <c r="C213" s="26" t="s">
        <v>21</v>
      </c>
      <c r="D213" s="26">
        <v>7</v>
      </c>
      <c r="E213" s="7">
        <v>1777</v>
      </c>
      <c r="F213" s="22" t="s">
        <v>39</v>
      </c>
      <c r="G213" s="20" t="s">
        <v>146</v>
      </c>
      <c r="H213" s="8" t="s">
        <v>30</v>
      </c>
      <c r="I213" s="22">
        <v>2590</v>
      </c>
      <c r="J213" s="26" t="s">
        <v>24</v>
      </c>
      <c r="L213" s="22">
        <v>10</v>
      </c>
      <c r="N213" s="31">
        <f t="shared" si="16"/>
        <v>0.5</v>
      </c>
      <c r="O213" s="22">
        <v>1295</v>
      </c>
      <c r="R213" s="9">
        <f t="shared" si="20"/>
        <v>1295</v>
      </c>
      <c r="S213" s="9">
        <f t="shared" si="21"/>
        <v>1295</v>
      </c>
      <c r="T213" s="3">
        <f t="shared" si="22"/>
        <v>0</v>
      </c>
    </row>
    <row r="214" spans="1:22">
      <c r="A214" s="2" t="s">
        <v>23</v>
      </c>
      <c r="B214" s="6" t="s">
        <v>320</v>
      </c>
      <c r="C214" s="26" t="s">
        <v>21</v>
      </c>
      <c r="D214" s="26">
        <v>7</v>
      </c>
      <c r="E214" s="7">
        <v>1777</v>
      </c>
      <c r="F214" s="22" t="s">
        <v>47</v>
      </c>
      <c r="G214" s="20" t="s">
        <v>157</v>
      </c>
      <c r="H214" s="8" t="s">
        <v>30</v>
      </c>
      <c r="I214" s="22">
        <v>80</v>
      </c>
      <c r="J214" s="26" t="s">
        <v>137</v>
      </c>
      <c r="K214" s="22">
        <v>6</v>
      </c>
      <c r="N214" s="31">
        <f t="shared" si="16"/>
        <v>6</v>
      </c>
      <c r="O214" s="22">
        <v>480</v>
      </c>
      <c r="R214" s="9">
        <f t="shared" si="20"/>
        <v>480</v>
      </c>
      <c r="S214" s="9">
        <f t="shared" si="21"/>
        <v>480</v>
      </c>
      <c r="T214" s="3">
        <f t="shared" si="22"/>
        <v>0</v>
      </c>
    </row>
    <row r="215" spans="1:22">
      <c r="A215" s="2" t="s">
        <v>23</v>
      </c>
      <c r="B215" s="6" t="s">
        <v>320</v>
      </c>
      <c r="C215" s="26" t="s">
        <v>21</v>
      </c>
      <c r="D215" s="26">
        <v>7</v>
      </c>
      <c r="E215" s="7">
        <v>1777</v>
      </c>
      <c r="F215" s="22" t="s">
        <v>53</v>
      </c>
      <c r="G215" s="20" t="s">
        <v>357</v>
      </c>
      <c r="H215" s="8" t="s">
        <v>30</v>
      </c>
      <c r="I215" s="22">
        <v>106</v>
      </c>
      <c r="J215" s="26" t="s">
        <v>250</v>
      </c>
      <c r="K215" s="22">
        <v>6</v>
      </c>
      <c r="N215" s="31">
        <f t="shared" si="16"/>
        <v>6</v>
      </c>
      <c r="O215" s="22">
        <v>636</v>
      </c>
      <c r="R215" s="9">
        <f t="shared" si="20"/>
        <v>636</v>
      </c>
      <c r="S215" s="9">
        <f t="shared" si="21"/>
        <v>636</v>
      </c>
      <c r="T215" s="3">
        <f t="shared" si="22"/>
        <v>0</v>
      </c>
    </row>
    <row r="216" spans="1:22">
      <c r="A216" s="2" t="s">
        <v>23</v>
      </c>
      <c r="B216" s="6" t="s">
        <v>320</v>
      </c>
      <c r="C216" s="26" t="s">
        <v>21</v>
      </c>
      <c r="D216" s="26">
        <v>7</v>
      </c>
      <c r="E216" s="7">
        <v>1777</v>
      </c>
      <c r="F216" s="22" t="s">
        <v>39</v>
      </c>
      <c r="G216" s="20" t="s">
        <v>157</v>
      </c>
      <c r="H216" s="8" t="s">
        <v>30</v>
      </c>
      <c r="I216" s="22">
        <v>55</v>
      </c>
      <c r="J216" s="26" t="s">
        <v>48</v>
      </c>
      <c r="K216" s="22">
        <v>15</v>
      </c>
      <c r="N216" s="31">
        <f t="shared" si="16"/>
        <v>15</v>
      </c>
      <c r="O216" s="22">
        <v>825</v>
      </c>
      <c r="R216" s="9">
        <f t="shared" si="20"/>
        <v>825</v>
      </c>
      <c r="S216" s="9">
        <f t="shared" si="21"/>
        <v>825</v>
      </c>
      <c r="T216" s="3">
        <f t="shared" si="22"/>
        <v>0</v>
      </c>
    </row>
    <row r="217" spans="1:22">
      <c r="A217" s="2" t="s">
        <v>23</v>
      </c>
      <c r="B217" s="6" t="s">
        <v>320</v>
      </c>
      <c r="C217" s="26" t="s">
        <v>21</v>
      </c>
      <c r="D217" s="26">
        <v>7</v>
      </c>
      <c r="E217" s="7">
        <v>1777</v>
      </c>
      <c r="F217" s="22" t="s">
        <v>35</v>
      </c>
      <c r="G217" s="20" t="s">
        <v>158</v>
      </c>
      <c r="H217" s="8" t="s">
        <v>30</v>
      </c>
      <c r="I217" s="22">
        <v>3250</v>
      </c>
      <c r="J217" s="26" t="s">
        <v>24</v>
      </c>
      <c r="L217" s="22">
        <v>6</v>
      </c>
      <c r="N217" s="31">
        <f t="shared" si="16"/>
        <v>0.30000000000000004</v>
      </c>
      <c r="O217" s="22">
        <v>975</v>
      </c>
      <c r="R217" s="9">
        <f t="shared" si="20"/>
        <v>975</v>
      </c>
      <c r="S217" s="9">
        <f t="shared" si="21"/>
        <v>975.00000000000011</v>
      </c>
      <c r="T217" s="3">
        <f t="shared" si="22"/>
        <v>0</v>
      </c>
    </row>
    <row r="218" spans="1:22">
      <c r="A218" s="2" t="s">
        <v>23</v>
      </c>
      <c r="B218" s="6" t="s">
        <v>320</v>
      </c>
      <c r="C218" s="26" t="s">
        <v>21</v>
      </c>
      <c r="D218" s="26">
        <v>7</v>
      </c>
      <c r="E218" s="7">
        <v>1777</v>
      </c>
      <c r="F218" s="22" t="s">
        <v>57</v>
      </c>
      <c r="G218" s="20" t="s">
        <v>158</v>
      </c>
      <c r="H218" s="8" t="s">
        <v>30</v>
      </c>
      <c r="I218" s="22">
        <v>1328</v>
      </c>
      <c r="J218" s="26" t="s">
        <v>24</v>
      </c>
      <c r="L218" s="22">
        <v>10</v>
      </c>
      <c r="N218" s="31">
        <f t="shared" si="16"/>
        <v>0.5</v>
      </c>
      <c r="O218" s="22">
        <v>664</v>
      </c>
      <c r="R218" s="9">
        <f t="shared" si="20"/>
        <v>664</v>
      </c>
      <c r="S218" s="9">
        <f t="shared" si="21"/>
        <v>664</v>
      </c>
      <c r="T218" s="3">
        <f t="shared" si="22"/>
        <v>0</v>
      </c>
    </row>
    <row r="219" spans="1:22">
      <c r="A219" s="2" t="s">
        <v>23</v>
      </c>
      <c r="B219" s="6" t="s">
        <v>320</v>
      </c>
      <c r="C219" s="26" t="s">
        <v>21</v>
      </c>
      <c r="D219" s="26">
        <v>7</v>
      </c>
      <c r="E219" s="7">
        <v>1777</v>
      </c>
      <c r="F219" s="22" t="s">
        <v>53</v>
      </c>
      <c r="G219" s="20" t="s">
        <v>158</v>
      </c>
      <c r="H219" s="8" t="s">
        <v>30</v>
      </c>
      <c r="I219" s="22">
        <v>8675</v>
      </c>
      <c r="J219" s="26" t="s">
        <v>24</v>
      </c>
      <c r="L219" s="22">
        <v>6</v>
      </c>
      <c r="N219" s="31">
        <f t="shared" si="16"/>
        <v>0.30000000000000004</v>
      </c>
      <c r="O219" s="22">
        <v>2602</v>
      </c>
      <c r="R219" s="9">
        <f t="shared" si="20"/>
        <v>2602</v>
      </c>
      <c r="S219" s="9">
        <f t="shared" si="21"/>
        <v>2602.5000000000005</v>
      </c>
      <c r="T219" s="3">
        <f t="shared" si="22"/>
        <v>-0.50000000000045475</v>
      </c>
    </row>
    <row r="220" spans="1:22">
      <c r="A220" s="2" t="s">
        <v>23</v>
      </c>
      <c r="B220" s="6" t="s">
        <v>320</v>
      </c>
      <c r="C220" s="26" t="s">
        <v>21</v>
      </c>
      <c r="D220" s="26">
        <v>7</v>
      </c>
      <c r="E220" s="7">
        <v>1777</v>
      </c>
      <c r="F220" s="22" t="s">
        <v>39</v>
      </c>
      <c r="G220" s="20" t="s">
        <v>159</v>
      </c>
      <c r="H220" s="8" t="s">
        <v>30</v>
      </c>
      <c r="I220" s="22">
        <v>60</v>
      </c>
      <c r="J220" s="26" t="s">
        <v>24</v>
      </c>
      <c r="K220" s="22">
        <v>5</v>
      </c>
      <c r="N220" s="31">
        <f t="shared" si="16"/>
        <v>5</v>
      </c>
      <c r="O220" s="22">
        <v>300</v>
      </c>
      <c r="R220" s="9">
        <f t="shared" si="20"/>
        <v>300</v>
      </c>
      <c r="S220" s="9">
        <f t="shared" si="21"/>
        <v>300</v>
      </c>
      <c r="T220" s="3">
        <f t="shared" si="22"/>
        <v>0</v>
      </c>
    </row>
    <row r="221" spans="1:22">
      <c r="A221" s="2" t="s">
        <v>23</v>
      </c>
      <c r="B221" s="6" t="s">
        <v>320</v>
      </c>
      <c r="C221" s="26" t="s">
        <v>21</v>
      </c>
      <c r="D221" s="26">
        <v>7</v>
      </c>
      <c r="E221" s="7">
        <v>1777</v>
      </c>
      <c r="F221" s="22" t="s">
        <v>161</v>
      </c>
      <c r="G221" s="20" t="s">
        <v>160</v>
      </c>
      <c r="H221" s="8" t="s">
        <v>30</v>
      </c>
      <c r="I221" s="22">
        <v>6565</v>
      </c>
      <c r="J221" s="26" t="s">
        <v>24</v>
      </c>
      <c r="K221" s="22">
        <v>9</v>
      </c>
      <c r="N221" s="31">
        <f t="shared" si="16"/>
        <v>9</v>
      </c>
      <c r="O221" s="22">
        <v>59085</v>
      </c>
      <c r="R221" s="9">
        <f t="shared" si="20"/>
        <v>59085</v>
      </c>
      <c r="S221" s="9">
        <f t="shared" si="21"/>
        <v>59085</v>
      </c>
      <c r="T221" s="3">
        <f t="shared" si="22"/>
        <v>0</v>
      </c>
    </row>
    <row r="222" spans="1:22">
      <c r="A222" s="2" t="s">
        <v>23</v>
      </c>
      <c r="B222" s="6" t="s">
        <v>320</v>
      </c>
      <c r="C222" s="26" t="s">
        <v>21</v>
      </c>
      <c r="D222" s="26">
        <v>7</v>
      </c>
      <c r="E222" s="7">
        <v>1777</v>
      </c>
      <c r="F222" s="22" t="s">
        <v>35</v>
      </c>
      <c r="G222" s="20" t="s">
        <v>162</v>
      </c>
      <c r="H222" s="8" t="s">
        <v>30</v>
      </c>
      <c r="I222" s="22">
        <v>10</v>
      </c>
      <c r="J222" s="26" t="s">
        <v>27</v>
      </c>
      <c r="K222" s="22">
        <v>18</v>
      </c>
      <c r="N222" s="31">
        <f t="shared" si="16"/>
        <v>18</v>
      </c>
      <c r="O222" s="22">
        <v>180</v>
      </c>
      <c r="R222" s="9">
        <f t="shared" si="20"/>
        <v>180</v>
      </c>
      <c r="S222" s="9">
        <f t="shared" si="21"/>
        <v>180</v>
      </c>
      <c r="T222" s="3">
        <f t="shared" si="22"/>
        <v>0</v>
      </c>
    </row>
    <row r="223" spans="1:22">
      <c r="A223" s="2" t="s">
        <v>23</v>
      </c>
      <c r="B223" s="6" t="s">
        <v>320</v>
      </c>
      <c r="C223" s="26" t="s">
        <v>21</v>
      </c>
      <c r="D223" s="26">
        <v>7</v>
      </c>
      <c r="E223" s="7">
        <v>1777</v>
      </c>
      <c r="F223" s="22" t="s">
        <v>39</v>
      </c>
      <c r="G223" s="20" t="s">
        <v>163</v>
      </c>
      <c r="H223" s="8" t="s">
        <v>30</v>
      </c>
      <c r="I223" s="22">
        <v>5700</v>
      </c>
      <c r="J223" s="26" t="s">
        <v>24</v>
      </c>
      <c r="L223" s="22">
        <v>20</v>
      </c>
      <c r="N223" s="31">
        <f t="shared" si="16"/>
        <v>1</v>
      </c>
      <c r="O223" s="22">
        <v>5700</v>
      </c>
      <c r="R223" s="9">
        <f t="shared" si="20"/>
        <v>5700</v>
      </c>
      <c r="S223" s="9">
        <f t="shared" si="21"/>
        <v>5700</v>
      </c>
      <c r="T223" s="3">
        <f t="shared" si="22"/>
        <v>0</v>
      </c>
    </row>
    <row r="224" spans="1:22">
      <c r="A224" s="2" t="s">
        <v>23</v>
      </c>
      <c r="B224" s="6" t="s">
        <v>320</v>
      </c>
      <c r="C224" s="26" t="s">
        <v>21</v>
      </c>
      <c r="D224" s="26">
        <v>7</v>
      </c>
      <c r="E224" s="7">
        <v>1777</v>
      </c>
      <c r="F224" s="22" t="s">
        <v>35</v>
      </c>
      <c r="G224" s="20" t="s">
        <v>335</v>
      </c>
      <c r="H224" s="8" t="s">
        <v>30</v>
      </c>
      <c r="I224" s="22">
        <v>227</v>
      </c>
      <c r="J224" s="26" t="s">
        <v>27</v>
      </c>
      <c r="K224" s="22">
        <v>6</v>
      </c>
      <c r="N224" s="31">
        <f t="shared" si="16"/>
        <v>6</v>
      </c>
      <c r="O224" s="22">
        <v>1362</v>
      </c>
      <c r="R224" s="9">
        <f t="shared" si="20"/>
        <v>1362</v>
      </c>
      <c r="S224" s="9">
        <f t="shared" si="21"/>
        <v>1362</v>
      </c>
      <c r="T224" s="3">
        <f t="shared" si="22"/>
        <v>0</v>
      </c>
    </row>
    <row r="225" spans="1:20">
      <c r="A225" s="2" t="s">
        <v>23</v>
      </c>
      <c r="B225" s="6" t="s">
        <v>320</v>
      </c>
      <c r="C225" s="26" t="s">
        <v>21</v>
      </c>
      <c r="D225" s="26">
        <v>7</v>
      </c>
      <c r="E225" s="7">
        <v>1777</v>
      </c>
      <c r="F225" s="22" t="s">
        <v>39</v>
      </c>
      <c r="G225" s="20" t="s">
        <v>336</v>
      </c>
      <c r="H225" s="8" t="s">
        <v>30</v>
      </c>
      <c r="I225" s="22">
        <v>232</v>
      </c>
      <c r="J225" s="28" t="s">
        <v>325</v>
      </c>
      <c r="L225" s="22">
        <v>30</v>
      </c>
      <c r="N225" s="31">
        <f t="shared" si="16"/>
        <v>1.5</v>
      </c>
      <c r="O225" s="22">
        <v>348</v>
      </c>
      <c r="R225" s="9">
        <f t="shared" si="20"/>
        <v>348</v>
      </c>
      <c r="S225" s="9">
        <f t="shared" si="21"/>
        <v>348</v>
      </c>
      <c r="T225" s="3">
        <f t="shared" si="22"/>
        <v>0</v>
      </c>
    </row>
    <row r="226" spans="1:20">
      <c r="A226" s="2" t="s">
        <v>23</v>
      </c>
      <c r="B226" s="6" t="s">
        <v>320</v>
      </c>
      <c r="C226" s="26" t="s">
        <v>21</v>
      </c>
      <c r="D226" s="26">
        <v>7</v>
      </c>
      <c r="E226" s="7">
        <v>1777</v>
      </c>
      <c r="F226" s="22" t="s">
        <v>35</v>
      </c>
      <c r="G226" s="20" t="s">
        <v>164</v>
      </c>
      <c r="H226" s="8" t="s">
        <v>30</v>
      </c>
      <c r="I226" s="22">
        <v>1</v>
      </c>
      <c r="J226" s="26" t="s">
        <v>26</v>
      </c>
      <c r="K226" s="22">
        <v>1200</v>
      </c>
      <c r="N226" s="31">
        <f t="shared" si="16"/>
        <v>1200</v>
      </c>
      <c r="O226" s="22">
        <v>1200</v>
      </c>
      <c r="R226" s="9">
        <f t="shared" si="20"/>
        <v>1200</v>
      </c>
      <c r="S226" s="9">
        <f t="shared" si="21"/>
        <v>1200</v>
      </c>
      <c r="T226" s="3">
        <f t="shared" si="22"/>
        <v>0</v>
      </c>
    </row>
    <row r="227" spans="1:20">
      <c r="A227" s="2" t="s">
        <v>23</v>
      </c>
      <c r="B227" s="6" t="s">
        <v>320</v>
      </c>
      <c r="C227" s="26" t="s">
        <v>21</v>
      </c>
      <c r="D227" s="26">
        <v>7</v>
      </c>
      <c r="E227" s="7">
        <v>1777</v>
      </c>
      <c r="F227" s="22" t="s">
        <v>31</v>
      </c>
      <c r="G227" s="20" t="s">
        <v>164</v>
      </c>
      <c r="H227" s="8" t="s">
        <v>30</v>
      </c>
      <c r="I227" s="22">
        <v>14600</v>
      </c>
      <c r="J227" s="26" t="s">
        <v>24</v>
      </c>
      <c r="K227" s="22">
        <v>6</v>
      </c>
      <c r="N227" s="31">
        <f t="shared" si="16"/>
        <v>6</v>
      </c>
      <c r="O227" s="22">
        <v>87600</v>
      </c>
      <c r="R227" s="9">
        <f t="shared" si="20"/>
        <v>87600</v>
      </c>
      <c r="S227" s="9">
        <f t="shared" si="21"/>
        <v>87600</v>
      </c>
      <c r="T227" s="3">
        <f t="shared" si="22"/>
        <v>0</v>
      </c>
    </row>
    <row r="228" spans="1:20">
      <c r="A228" s="2" t="s">
        <v>23</v>
      </c>
      <c r="B228" s="6" t="s">
        <v>320</v>
      </c>
      <c r="C228" s="26" t="s">
        <v>21</v>
      </c>
      <c r="D228" s="26">
        <v>7</v>
      </c>
      <c r="E228" s="7">
        <v>1777</v>
      </c>
      <c r="F228" s="22" t="s">
        <v>35</v>
      </c>
      <c r="G228" s="20" t="s">
        <v>165</v>
      </c>
      <c r="H228" s="8" t="s">
        <v>30</v>
      </c>
      <c r="I228" s="22">
        <v>136</v>
      </c>
      <c r="J228" s="26" t="s">
        <v>24</v>
      </c>
      <c r="K228" s="22">
        <v>50</v>
      </c>
      <c r="N228" s="31">
        <f t="shared" si="16"/>
        <v>50</v>
      </c>
      <c r="O228" s="22">
        <v>6800</v>
      </c>
      <c r="R228" s="9">
        <f t="shared" si="20"/>
        <v>6800</v>
      </c>
      <c r="S228" s="9">
        <f t="shared" si="21"/>
        <v>6800</v>
      </c>
      <c r="T228" s="3">
        <f t="shared" si="22"/>
        <v>0</v>
      </c>
    </row>
    <row r="229" spans="1:20">
      <c r="A229" s="2" t="s">
        <v>23</v>
      </c>
      <c r="B229" s="6" t="s">
        <v>320</v>
      </c>
      <c r="C229" s="26" t="s">
        <v>87</v>
      </c>
      <c r="D229" s="26">
        <v>8</v>
      </c>
      <c r="E229" s="7">
        <v>1777</v>
      </c>
      <c r="F229" s="22" t="s">
        <v>35</v>
      </c>
      <c r="G229" s="20" t="s">
        <v>166</v>
      </c>
      <c r="H229" s="8" t="s">
        <v>30</v>
      </c>
      <c r="I229" s="22">
        <v>1330</v>
      </c>
      <c r="J229" s="26" t="s">
        <v>24</v>
      </c>
      <c r="L229" s="22">
        <v>20</v>
      </c>
      <c r="N229" s="31">
        <f t="shared" si="16"/>
        <v>1</v>
      </c>
      <c r="O229" s="22">
        <v>1330</v>
      </c>
      <c r="R229" s="9">
        <f t="shared" si="20"/>
        <v>1330</v>
      </c>
      <c r="S229" s="9">
        <f t="shared" si="21"/>
        <v>1330</v>
      </c>
      <c r="T229" s="3">
        <f t="shared" si="22"/>
        <v>0</v>
      </c>
    </row>
    <row r="230" spans="1:20">
      <c r="A230" s="2" t="s">
        <v>23</v>
      </c>
      <c r="B230" s="6" t="s">
        <v>320</v>
      </c>
      <c r="C230" s="26" t="s">
        <v>87</v>
      </c>
      <c r="D230" s="26">
        <v>8</v>
      </c>
      <c r="E230" s="7">
        <v>1777</v>
      </c>
      <c r="F230" s="22" t="s">
        <v>57</v>
      </c>
      <c r="G230" s="20" t="s">
        <v>166</v>
      </c>
      <c r="H230" s="8" t="s">
        <v>30</v>
      </c>
      <c r="I230" s="22">
        <v>764</v>
      </c>
      <c r="J230" s="26" t="s">
        <v>24</v>
      </c>
      <c r="L230" s="22">
        <v>20</v>
      </c>
      <c r="N230" s="31">
        <f t="shared" si="16"/>
        <v>1</v>
      </c>
      <c r="O230" s="22">
        <v>764</v>
      </c>
      <c r="R230" s="9">
        <f t="shared" si="20"/>
        <v>764</v>
      </c>
      <c r="S230" s="9">
        <f t="shared" si="21"/>
        <v>764</v>
      </c>
      <c r="T230" s="3">
        <f t="shared" si="22"/>
        <v>0</v>
      </c>
    </row>
    <row r="231" spans="1:20">
      <c r="A231" s="2" t="s">
        <v>23</v>
      </c>
      <c r="B231" s="6" t="s">
        <v>320</v>
      </c>
      <c r="C231" s="26" t="s">
        <v>87</v>
      </c>
      <c r="D231" s="26">
        <v>8</v>
      </c>
      <c r="E231" s="7">
        <v>1777</v>
      </c>
      <c r="F231" s="22" t="s">
        <v>39</v>
      </c>
      <c r="G231" s="20" t="s">
        <v>167</v>
      </c>
      <c r="H231" s="8" t="s">
        <v>30</v>
      </c>
      <c r="I231" s="22">
        <v>88046</v>
      </c>
      <c r="J231" s="26" t="s">
        <v>24</v>
      </c>
      <c r="L231" s="22">
        <v>2</v>
      </c>
      <c r="N231" s="31">
        <f t="shared" si="16"/>
        <v>0.1</v>
      </c>
      <c r="O231" s="22">
        <v>8804</v>
      </c>
      <c r="R231" s="9">
        <f t="shared" si="20"/>
        <v>8804</v>
      </c>
      <c r="S231" s="9">
        <f t="shared" si="21"/>
        <v>8804.6</v>
      </c>
      <c r="T231" s="3">
        <f t="shared" si="22"/>
        <v>-0.6000000000003638</v>
      </c>
    </row>
    <row r="232" spans="1:20">
      <c r="A232" s="2" t="s">
        <v>23</v>
      </c>
      <c r="B232" s="6" t="s">
        <v>320</v>
      </c>
      <c r="C232" s="26" t="s">
        <v>87</v>
      </c>
      <c r="D232" s="26">
        <v>8</v>
      </c>
      <c r="E232" s="7">
        <v>1777</v>
      </c>
      <c r="F232" s="22" t="s">
        <v>35</v>
      </c>
      <c r="G232" s="20" t="s">
        <v>168</v>
      </c>
      <c r="H232" s="8" t="s">
        <v>30</v>
      </c>
      <c r="I232" s="22">
        <v>7020</v>
      </c>
      <c r="J232" s="26" t="s">
        <v>24</v>
      </c>
      <c r="L232" s="22">
        <v>12</v>
      </c>
      <c r="N232" s="31">
        <f t="shared" si="16"/>
        <v>0.60000000000000009</v>
      </c>
      <c r="O232" s="22">
        <v>4212</v>
      </c>
      <c r="R232" s="9">
        <f t="shared" si="20"/>
        <v>4212</v>
      </c>
      <c r="S232" s="9">
        <f t="shared" si="21"/>
        <v>4212.0000000000009</v>
      </c>
      <c r="T232" s="3">
        <f t="shared" si="22"/>
        <v>0</v>
      </c>
    </row>
    <row r="233" spans="1:20">
      <c r="A233" s="2" t="s">
        <v>23</v>
      </c>
      <c r="B233" s="6" t="s">
        <v>320</v>
      </c>
      <c r="C233" s="26" t="s">
        <v>87</v>
      </c>
      <c r="D233" s="26">
        <v>8</v>
      </c>
      <c r="E233" s="7">
        <v>1777</v>
      </c>
      <c r="F233" s="22" t="s">
        <v>35</v>
      </c>
      <c r="G233" s="20" t="s">
        <v>169</v>
      </c>
      <c r="H233" s="8" t="s">
        <v>30</v>
      </c>
      <c r="I233" s="22">
        <v>12.25</v>
      </c>
      <c r="J233" s="26" t="s">
        <v>48</v>
      </c>
      <c r="K233" s="22">
        <v>10</v>
      </c>
      <c r="N233" s="31">
        <f t="shared" si="16"/>
        <v>10</v>
      </c>
      <c r="O233" s="22">
        <v>122</v>
      </c>
      <c r="R233" s="9">
        <f t="shared" si="20"/>
        <v>122</v>
      </c>
      <c r="S233" s="9">
        <f t="shared" si="21"/>
        <v>122.5</v>
      </c>
      <c r="T233" s="3">
        <f t="shared" si="22"/>
        <v>-0.5</v>
      </c>
    </row>
    <row r="234" spans="1:20">
      <c r="A234" s="2" t="s">
        <v>23</v>
      </c>
      <c r="B234" s="6" t="s">
        <v>320</v>
      </c>
      <c r="C234" s="26" t="s">
        <v>87</v>
      </c>
      <c r="D234" s="26">
        <v>8</v>
      </c>
      <c r="E234" s="7">
        <v>1777</v>
      </c>
      <c r="F234" s="22" t="s">
        <v>39</v>
      </c>
      <c r="G234" s="20" t="s">
        <v>169</v>
      </c>
      <c r="H234" s="8" t="s">
        <v>30</v>
      </c>
      <c r="I234" s="22">
        <v>283</v>
      </c>
      <c r="J234" s="28" t="s">
        <v>307</v>
      </c>
      <c r="K234" s="22">
        <v>10</v>
      </c>
      <c r="N234" s="31">
        <f t="shared" si="16"/>
        <v>10</v>
      </c>
      <c r="O234" s="22">
        <v>2830</v>
      </c>
      <c r="R234" s="9">
        <f t="shared" si="20"/>
        <v>2830</v>
      </c>
      <c r="S234" s="9">
        <f t="shared" si="21"/>
        <v>2830</v>
      </c>
      <c r="T234" s="3">
        <f t="shared" si="22"/>
        <v>0</v>
      </c>
    </row>
    <row r="235" spans="1:20">
      <c r="A235" s="2" t="s">
        <v>23</v>
      </c>
      <c r="B235" s="6" t="s">
        <v>320</v>
      </c>
      <c r="C235" s="26" t="s">
        <v>87</v>
      </c>
      <c r="D235" s="26">
        <v>8</v>
      </c>
      <c r="E235" s="7">
        <v>1777</v>
      </c>
      <c r="F235" s="22" t="s">
        <v>45</v>
      </c>
      <c r="G235" s="20" t="s">
        <v>170</v>
      </c>
      <c r="H235" s="8" t="s">
        <v>30</v>
      </c>
      <c r="I235" s="22">
        <v>18975</v>
      </c>
      <c r="J235" s="26" t="s">
        <v>24</v>
      </c>
      <c r="K235" s="22">
        <v>6</v>
      </c>
      <c r="N235" s="31">
        <f t="shared" si="16"/>
        <v>6</v>
      </c>
      <c r="O235" s="22">
        <v>113850</v>
      </c>
      <c r="R235" s="9">
        <f t="shared" si="20"/>
        <v>113850</v>
      </c>
      <c r="S235" s="9">
        <f t="shared" si="21"/>
        <v>113850</v>
      </c>
      <c r="T235" s="3">
        <f t="shared" si="22"/>
        <v>0</v>
      </c>
    </row>
    <row r="236" spans="1:20">
      <c r="A236" s="2" t="s">
        <v>23</v>
      </c>
      <c r="B236" s="6" t="s">
        <v>320</v>
      </c>
      <c r="C236" s="26" t="s">
        <v>87</v>
      </c>
      <c r="D236" s="26">
        <v>8</v>
      </c>
      <c r="E236" s="7">
        <v>1777</v>
      </c>
      <c r="F236" s="22" t="s">
        <v>29</v>
      </c>
      <c r="G236" s="20" t="s">
        <v>170</v>
      </c>
      <c r="H236" s="8" t="s">
        <v>30</v>
      </c>
      <c r="I236" s="22">
        <v>3900</v>
      </c>
      <c r="J236" s="26" t="s">
        <v>24</v>
      </c>
      <c r="K236" s="22">
        <v>5</v>
      </c>
      <c r="N236" s="31">
        <f t="shared" si="16"/>
        <v>5</v>
      </c>
      <c r="O236" s="22">
        <v>19500</v>
      </c>
      <c r="R236" s="9">
        <f t="shared" si="20"/>
        <v>19500</v>
      </c>
      <c r="S236" s="9">
        <f t="shared" si="21"/>
        <v>19500</v>
      </c>
      <c r="T236" s="3">
        <f t="shared" si="22"/>
        <v>0</v>
      </c>
    </row>
    <row r="237" spans="1:20">
      <c r="A237" s="2" t="s">
        <v>23</v>
      </c>
      <c r="B237" s="6" t="s">
        <v>320</v>
      </c>
      <c r="C237" s="26" t="s">
        <v>87</v>
      </c>
      <c r="D237" s="26">
        <v>8</v>
      </c>
      <c r="E237" s="7">
        <v>1777</v>
      </c>
      <c r="F237" s="22" t="s">
        <v>47</v>
      </c>
      <c r="G237" s="20" t="s">
        <v>170</v>
      </c>
      <c r="H237" s="8" t="s">
        <v>30</v>
      </c>
      <c r="I237" s="22">
        <v>24329</v>
      </c>
      <c r="J237" s="26" t="s">
        <v>24</v>
      </c>
      <c r="K237" s="22">
        <v>7</v>
      </c>
      <c r="N237" s="31">
        <f t="shared" si="16"/>
        <v>7</v>
      </c>
      <c r="O237" s="22">
        <v>170303</v>
      </c>
      <c r="R237" s="9">
        <f t="shared" si="20"/>
        <v>170303</v>
      </c>
      <c r="S237" s="9">
        <f t="shared" si="21"/>
        <v>170303</v>
      </c>
      <c r="T237" s="3">
        <f t="shared" si="22"/>
        <v>0</v>
      </c>
    </row>
    <row r="238" spans="1:20">
      <c r="A238" s="2" t="s">
        <v>23</v>
      </c>
      <c r="B238" s="6" t="s">
        <v>320</v>
      </c>
      <c r="C238" s="26" t="s">
        <v>87</v>
      </c>
      <c r="D238" s="26">
        <v>8</v>
      </c>
      <c r="E238" s="7">
        <v>1777</v>
      </c>
      <c r="F238" s="22" t="s">
        <v>53</v>
      </c>
      <c r="G238" s="20" t="s">
        <v>170</v>
      </c>
      <c r="H238" s="8" t="s">
        <v>30</v>
      </c>
      <c r="I238" s="22">
        <v>983</v>
      </c>
      <c r="J238" s="26" t="s">
        <v>24</v>
      </c>
      <c r="K238" s="22">
        <v>7</v>
      </c>
      <c r="N238" s="31">
        <f t="shared" si="16"/>
        <v>7</v>
      </c>
      <c r="O238" s="22">
        <v>6881</v>
      </c>
      <c r="R238" s="9">
        <f t="shared" si="20"/>
        <v>6881</v>
      </c>
      <c r="S238" s="9">
        <f t="shared" si="21"/>
        <v>6881</v>
      </c>
      <c r="T238" s="3">
        <f t="shared" si="22"/>
        <v>0</v>
      </c>
    </row>
    <row r="239" spans="1:20">
      <c r="A239" s="2" t="s">
        <v>23</v>
      </c>
      <c r="B239" s="6" t="s">
        <v>320</v>
      </c>
      <c r="C239" s="26" t="s">
        <v>87</v>
      </c>
      <c r="D239" s="26">
        <v>8</v>
      </c>
      <c r="E239" s="7">
        <v>1777</v>
      </c>
      <c r="F239" s="22" t="s">
        <v>35</v>
      </c>
      <c r="G239" s="20" t="s">
        <v>171</v>
      </c>
      <c r="H239" s="8" t="s">
        <v>30</v>
      </c>
      <c r="I239" s="22">
        <v>640</v>
      </c>
      <c r="J239" s="26" t="s">
        <v>24</v>
      </c>
      <c r="K239" s="22">
        <v>10</v>
      </c>
      <c r="N239" s="31">
        <f t="shared" si="16"/>
        <v>10</v>
      </c>
      <c r="O239" s="22">
        <v>6400</v>
      </c>
      <c r="R239" s="9">
        <f t="shared" si="20"/>
        <v>6400</v>
      </c>
      <c r="S239" s="9">
        <f t="shared" si="21"/>
        <v>6400</v>
      </c>
      <c r="T239" s="3">
        <f t="shared" si="22"/>
        <v>0</v>
      </c>
    </row>
    <row r="240" spans="1:20">
      <c r="A240" s="2" t="s">
        <v>23</v>
      </c>
      <c r="B240" s="6" t="s">
        <v>320</v>
      </c>
      <c r="C240" s="26" t="s">
        <v>87</v>
      </c>
      <c r="D240" s="26">
        <v>8</v>
      </c>
      <c r="E240" s="7">
        <v>1777</v>
      </c>
      <c r="F240" s="22" t="s">
        <v>35</v>
      </c>
      <c r="G240" s="20" t="s">
        <v>337</v>
      </c>
      <c r="H240" s="8" t="s">
        <v>30</v>
      </c>
      <c r="I240" s="22">
        <v>1</v>
      </c>
      <c r="J240" s="26" t="s">
        <v>325</v>
      </c>
      <c r="K240" s="22">
        <v>200</v>
      </c>
      <c r="N240" s="31">
        <f t="shared" si="16"/>
        <v>200</v>
      </c>
      <c r="O240" s="22">
        <v>200</v>
      </c>
      <c r="R240" s="9">
        <f t="shared" si="20"/>
        <v>200</v>
      </c>
      <c r="S240" s="9">
        <f t="shared" si="21"/>
        <v>200</v>
      </c>
      <c r="T240" s="3">
        <f t="shared" si="22"/>
        <v>0</v>
      </c>
    </row>
    <row r="241" spans="1:22">
      <c r="A241" s="2" t="s">
        <v>23</v>
      </c>
      <c r="B241" s="6" t="s">
        <v>320</v>
      </c>
      <c r="C241" s="26" t="s">
        <v>87</v>
      </c>
      <c r="D241" s="26">
        <v>8</v>
      </c>
      <c r="E241" s="7">
        <v>1777</v>
      </c>
      <c r="F241" s="22" t="s">
        <v>35</v>
      </c>
      <c r="G241" s="20" t="s">
        <v>172</v>
      </c>
      <c r="H241" s="8" t="s">
        <v>30</v>
      </c>
      <c r="I241" s="22">
        <v>4361</v>
      </c>
      <c r="J241" s="26" t="s">
        <v>24</v>
      </c>
      <c r="K241" s="22">
        <v>3</v>
      </c>
      <c r="L241" s="22">
        <v>10</v>
      </c>
      <c r="N241" s="31">
        <f t="shared" si="16"/>
        <v>3.5</v>
      </c>
      <c r="O241" s="22">
        <v>15263</v>
      </c>
      <c r="R241" s="9">
        <f t="shared" si="20"/>
        <v>15263</v>
      </c>
      <c r="S241" s="9">
        <f t="shared" si="21"/>
        <v>15263.5</v>
      </c>
      <c r="T241" s="3">
        <f t="shared" si="22"/>
        <v>-0.5</v>
      </c>
    </row>
    <row r="242" spans="1:22">
      <c r="A242" s="2" t="s">
        <v>23</v>
      </c>
      <c r="B242" s="6" t="s">
        <v>320</v>
      </c>
      <c r="C242" s="26" t="s">
        <v>87</v>
      </c>
      <c r="D242" s="26">
        <v>8</v>
      </c>
      <c r="E242" s="7">
        <v>1777</v>
      </c>
      <c r="F242" s="22" t="s">
        <v>57</v>
      </c>
      <c r="G242" s="20" t="s">
        <v>172</v>
      </c>
      <c r="H242" s="8" t="s">
        <v>30</v>
      </c>
      <c r="I242" s="22">
        <v>52</v>
      </c>
      <c r="J242" s="26" t="s">
        <v>24</v>
      </c>
      <c r="K242" s="22">
        <v>4</v>
      </c>
      <c r="N242" s="31">
        <f t="shared" si="16"/>
        <v>4</v>
      </c>
      <c r="O242" s="22">
        <v>208</v>
      </c>
      <c r="R242" s="9">
        <f t="shared" si="20"/>
        <v>208</v>
      </c>
      <c r="S242" s="9">
        <f t="shared" si="21"/>
        <v>208</v>
      </c>
      <c r="T242" s="3">
        <f t="shared" si="22"/>
        <v>0</v>
      </c>
    </row>
    <row r="243" spans="1:22">
      <c r="A243" s="2" t="s">
        <v>23</v>
      </c>
      <c r="B243" s="6" t="s">
        <v>320</v>
      </c>
      <c r="C243" s="26" t="s">
        <v>87</v>
      </c>
      <c r="D243" s="26">
        <v>8</v>
      </c>
      <c r="E243" s="7">
        <v>1777</v>
      </c>
      <c r="F243" s="22" t="s">
        <v>57</v>
      </c>
      <c r="G243" s="20" t="s">
        <v>173</v>
      </c>
      <c r="H243" s="8" t="s">
        <v>30</v>
      </c>
      <c r="I243" s="22">
        <v>11214</v>
      </c>
      <c r="J243" s="26" t="s">
        <v>24</v>
      </c>
      <c r="K243" s="22">
        <v>3</v>
      </c>
      <c r="N243" s="31">
        <f t="shared" si="16"/>
        <v>3</v>
      </c>
      <c r="O243" s="22">
        <v>33642</v>
      </c>
      <c r="R243" s="9">
        <f t="shared" si="20"/>
        <v>33642</v>
      </c>
      <c r="S243" s="9">
        <f t="shared" si="21"/>
        <v>33642</v>
      </c>
      <c r="T243" s="3">
        <f t="shared" si="22"/>
        <v>0</v>
      </c>
    </row>
    <row r="244" spans="1:22">
      <c r="A244" s="2" t="s">
        <v>23</v>
      </c>
      <c r="B244" s="6" t="s">
        <v>320</v>
      </c>
      <c r="C244" s="26" t="s">
        <v>87</v>
      </c>
      <c r="D244" s="26">
        <v>8</v>
      </c>
      <c r="E244" s="7">
        <v>1777</v>
      </c>
      <c r="F244" s="22" t="s">
        <v>57</v>
      </c>
      <c r="G244" s="29" t="s">
        <v>338</v>
      </c>
      <c r="H244" s="8" t="s">
        <v>30</v>
      </c>
      <c r="I244" s="22">
        <v>9710</v>
      </c>
      <c r="J244" s="26" t="s">
        <v>24</v>
      </c>
      <c r="L244" s="22">
        <v>30</v>
      </c>
      <c r="N244" s="31">
        <f t="shared" si="16"/>
        <v>1.5</v>
      </c>
      <c r="O244" s="22">
        <v>14565</v>
      </c>
      <c r="R244" s="9">
        <f t="shared" si="20"/>
        <v>14565</v>
      </c>
      <c r="S244" s="9">
        <f t="shared" si="21"/>
        <v>14565</v>
      </c>
      <c r="T244" s="3">
        <f t="shared" si="22"/>
        <v>0</v>
      </c>
    </row>
    <row r="245" spans="1:22">
      <c r="A245" s="2" t="s">
        <v>23</v>
      </c>
      <c r="B245" s="6" t="s">
        <v>320</v>
      </c>
      <c r="C245" s="26" t="s">
        <v>87</v>
      </c>
      <c r="D245" s="26">
        <v>8</v>
      </c>
      <c r="E245" s="7">
        <v>1777</v>
      </c>
      <c r="F245" s="22" t="s">
        <v>35</v>
      </c>
      <c r="G245" s="29" t="s">
        <v>174</v>
      </c>
      <c r="H245" s="8" t="s">
        <v>30</v>
      </c>
      <c r="I245" s="22">
        <v>60553</v>
      </c>
      <c r="J245" s="26" t="s">
        <v>24</v>
      </c>
      <c r="L245" s="22">
        <v>50</v>
      </c>
      <c r="N245" s="31">
        <f t="shared" si="16"/>
        <v>2.5</v>
      </c>
      <c r="O245" s="22">
        <v>151382</v>
      </c>
      <c r="R245" s="9">
        <f t="shared" si="20"/>
        <v>151382</v>
      </c>
      <c r="S245" s="9">
        <f t="shared" si="21"/>
        <v>151382.5</v>
      </c>
      <c r="T245" s="3">
        <f t="shared" si="22"/>
        <v>-0.5</v>
      </c>
    </row>
    <row r="246" spans="1:22">
      <c r="A246" s="2" t="s">
        <v>23</v>
      </c>
      <c r="B246" s="6" t="s">
        <v>320</v>
      </c>
      <c r="C246" s="26" t="s">
        <v>87</v>
      </c>
      <c r="D246" s="26">
        <v>8</v>
      </c>
      <c r="E246" s="7">
        <v>1777</v>
      </c>
      <c r="F246" s="22" t="s">
        <v>47</v>
      </c>
      <c r="G246" s="20" t="s">
        <v>175</v>
      </c>
      <c r="H246" s="8" t="s">
        <v>30</v>
      </c>
      <c r="I246" s="22">
        <v>3370</v>
      </c>
      <c r="J246" s="26" t="s">
        <v>24</v>
      </c>
      <c r="L246" s="22">
        <v>20</v>
      </c>
      <c r="N246" s="31">
        <f t="shared" si="16"/>
        <v>1</v>
      </c>
      <c r="O246" s="22">
        <v>3370</v>
      </c>
      <c r="R246" s="9">
        <f t="shared" si="20"/>
        <v>3370</v>
      </c>
      <c r="S246" s="9">
        <f t="shared" si="21"/>
        <v>3370</v>
      </c>
      <c r="T246" s="3">
        <f t="shared" si="22"/>
        <v>0</v>
      </c>
    </row>
    <row r="247" spans="1:22">
      <c r="A247" s="2" t="s">
        <v>23</v>
      </c>
      <c r="B247" s="6" t="s">
        <v>320</v>
      </c>
      <c r="C247" s="26" t="s">
        <v>87</v>
      </c>
      <c r="D247" s="26">
        <v>8</v>
      </c>
      <c r="E247" s="7">
        <v>1777</v>
      </c>
      <c r="F247" s="22" t="s">
        <v>39</v>
      </c>
      <c r="G247" s="20" t="s">
        <v>175</v>
      </c>
      <c r="H247" s="8" t="s">
        <v>30</v>
      </c>
      <c r="I247" s="22">
        <v>6270</v>
      </c>
      <c r="J247" s="26" t="s">
        <v>24</v>
      </c>
      <c r="L247" s="22">
        <v>12</v>
      </c>
      <c r="N247" s="31">
        <f t="shared" si="16"/>
        <v>0.60000000000000009</v>
      </c>
      <c r="O247" s="22">
        <v>3762</v>
      </c>
      <c r="R247" s="9">
        <f t="shared" si="20"/>
        <v>3762</v>
      </c>
      <c r="S247" s="9">
        <f t="shared" si="21"/>
        <v>3762.0000000000005</v>
      </c>
      <c r="T247" s="3">
        <f t="shared" si="22"/>
        <v>0</v>
      </c>
    </row>
    <row r="248" spans="1:22">
      <c r="A248" s="2" t="s">
        <v>23</v>
      </c>
      <c r="B248" s="6" t="s">
        <v>320</v>
      </c>
      <c r="C248" s="26" t="s">
        <v>87</v>
      </c>
      <c r="D248" s="26">
        <v>8</v>
      </c>
      <c r="E248" s="7">
        <v>1777</v>
      </c>
      <c r="F248" s="22" t="s">
        <v>39</v>
      </c>
      <c r="G248" s="20" t="s">
        <v>176</v>
      </c>
      <c r="H248" s="8" t="s">
        <v>30</v>
      </c>
      <c r="I248" s="22">
        <v>109848</v>
      </c>
      <c r="J248" s="26" t="s">
        <v>24</v>
      </c>
      <c r="L248" s="22">
        <v>8</v>
      </c>
      <c r="N248" s="31">
        <f t="shared" si="16"/>
        <v>0.4</v>
      </c>
      <c r="O248" s="22">
        <v>43939</v>
      </c>
      <c r="R248" s="9">
        <f t="shared" si="20"/>
        <v>43939</v>
      </c>
      <c r="S248" s="9">
        <f t="shared" si="21"/>
        <v>43939.200000000004</v>
      </c>
      <c r="T248" s="3">
        <f t="shared" si="22"/>
        <v>-0.20000000000436557</v>
      </c>
    </row>
    <row r="249" spans="1:22">
      <c r="A249" s="2" t="s">
        <v>23</v>
      </c>
      <c r="B249" s="6" t="s">
        <v>320</v>
      </c>
      <c r="C249" s="26" t="s">
        <v>87</v>
      </c>
      <c r="D249" s="26">
        <v>8</v>
      </c>
      <c r="E249" s="7">
        <v>1777</v>
      </c>
      <c r="F249" s="22" t="s">
        <v>35</v>
      </c>
      <c r="G249" s="20" t="s">
        <v>177</v>
      </c>
      <c r="H249" s="8" t="s">
        <v>30</v>
      </c>
      <c r="I249" s="22">
        <v>12554</v>
      </c>
      <c r="J249" s="26" t="s">
        <v>24</v>
      </c>
      <c r="L249" s="22">
        <v>40</v>
      </c>
      <c r="N249" s="31">
        <f t="shared" si="16"/>
        <v>2</v>
      </c>
      <c r="O249" s="22">
        <v>25108</v>
      </c>
      <c r="R249" s="9">
        <f t="shared" si="20"/>
        <v>25108</v>
      </c>
      <c r="S249" s="9">
        <f t="shared" si="21"/>
        <v>25108</v>
      </c>
      <c r="T249" s="3">
        <f t="shared" si="22"/>
        <v>0</v>
      </c>
    </row>
    <row r="250" spans="1:22">
      <c r="A250" s="2" t="s">
        <v>23</v>
      </c>
      <c r="B250" s="6" t="s">
        <v>320</v>
      </c>
      <c r="C250" s="26" t="s">
        <v>87</v>
      </c>
      <c r="D250" s="26">
        <v>8</v>
      </c>
      <c r="E250" s="7">
        <v>1777</v>
      </c>
      <c r="F250" s="22" t="s">
        <v>47</v>
      </c>
      <c r="G250" s="20" t="s">
        <v>178</v>
      </c>
      <c r="H250" s="8" t="s">
        <v>30</v>
      </c>
      <c r="I250" s="22">
        <v>30400</v>
      </c>
      <c r="J250" s="26" t="s">
        <v>24</v>
      </c>
      <c r="L250" s="22">
        <v>2</v>
      </c>
      <c r="N250" s="31">
        <f t="shared" si="16"/>
        <v>0.1</v>
      </c>
      <c r="O250" s="22">
        <v>3040</v>
      </c>
      <c r="R250" s="9">
        <f t="shared" si="20"/>
        <v>3040</v>
      </c>
      <c r="S250" s="9">
        <f t="shared" si="21"/>
        <v>3040</v>
      </c>
      <c r="T250" s="3">
        <f t="shared" si="22"/>
        <v>0</v>
      </c>
    </row>
    <row r="251" spans="1:22">
      <c r="A251" s="2" t="s">
        <v>23</v>
      </c>
      <c r="B251" s="6" t="s">
        <v>320</v>
      </c>
      <c r="C251" s="26" t="s">
        <v>21</v>
      </c>
      <c r="D251" s="26">
        <v>8</v>
      </c>
      <c r="E251" s="7">
        <v>1777</v>
      </c>
      <c r="F251" s="22" t="s">
        <v>76</v>
      </c>
      <c r="G251" s="20" t="s">
        <v>167</v>
      </c>
      <c r="H251" s="8" t="s">
        <v>30</v>
      </c>
      <c r="I251" s="22">
        <v>77700</v>
      </c>
      <c r="J251" s="26" t="s">
        <v>24</v>
      </c>
      <c r="L251" s="22">
        <v>1</v>
      </c>
      <c r="M251" s="22">
        <v>6</v>
      </c>
      <c r="N251" s="31">
        <f t="shared" si="16"/>
        <v>7.5000000000000011E-2</v>
      </c>
      <c r="O251" s="22">
        <v>5827</v>
      </c>
      <c r="R251" s="9">
        <f t="shared" si="20"/>
        <v>5827</v>
      </c>
      <c r="S251" s="9">
        <f t="shared" si="21"/>
        <v>5827.5000000000009</v>
      </c>
      <c r="T251" s="3">
        <f t="shared" si="22"/>
        <v>-0.50000000000090949</v>
      </c>
    </row>
    <row r="252" spans="1:22">
      <c r="A252" s="2" t="s">
        <v>23</v>
      </c>
      <c r="B252" s="6" t="s">
        <v>320</v>
      </c>
      <c r="C252" s="26" t="s">
        <v>21</v>
      </c>
      <c r="D252" s="26">
        <v>8</v>
      </c>
      <c r="E252" s="7">
        <v>1777</v>
      </c>
      <c r="F252" s="22" t="s">
        <v>46</v>
      </c>
      <c r="G252" s="20" t="s">
        <v>167</v>
      </c>
      <c r="H252" s="8" t="s">
        <v>30</v>
      </c>
      <c r="I252" s="22">
        <v>4676755</v>
      </c>
      <c r="J252" s="26" t="s">
        <v>24</v>
      </c>
      <c r="K252" s="22">
        <v>7.0000000000000007E-2</v>
      </c>
      <c r="L252" s="22">
        <v>0.1</v>
      </c>
      <c r="N252" s="31">
        <f t="shared" si="16"/>
        <v>7.5000000000000011E-2</v>
      </c>
      <c r="O252" s="22">
        <v>350752</v>
      </c>
      <c r="R252" s="9">
        <f t="shared" si="20"/>
        <v>350752</v>
      </c>
      <c r="S252" s="9">
        <f t="shared" si="21"/>
        <v>350756.62500000006</v>
      </c>
      <c r="T252" s="3">
        <f t="shared" si="22"/>
        <v>-4.6250000000582077</v>
      </c>
      <c r="V252" s="22" t="s">
        <v>179</v>
      </c>
    </row>
    <row r="253" spans="1:22">
      <c r="A253" s="2" t="s">
        <v>23</v>
      </c>
      <c r="B253" s="6" t="s">
        <v>320</v>
      </c>
      <c r="C253" s="26" t="s">
        <v>21</v>
      </c>
      <c r="D253" s="26">
        <v>8</v>
      </c>
      <c r="E253" s="7">
        <v>1777</v>
      </c>
      <c r="F253" s="22" t="s">
        <v>47</v>
      </c>
      <c r="G253" s="20" t="s">
        <v>167</v>
      </c>
      <c r="H253" s="8" t="s">
        <v>30</v>
      </c>
      <c r="I253" s="22">
        <v>94350</v>
      </c>
      <c r="J253" s="26" t="s">
        <v>24</v>
      </c>
      <c r="L253" s="22">
        <v>3</v>
      </c>
      <c r="N253" s="31">
        <f t="shared" si="16"/>
        <v>0.15000000000000002</v>
      </c>
      <c r="O253" s="22">
        <v>14152</v>
      </c>
      <c r="R253" s="9">
        <f t="shared" si="20"/>
        <v>14152</v>
      </c>
      <c r="S253" s="9">
        <f t="shared" si="21"/>
        <v>14152.500000000002</v>
      </c>
      <c r="T253" s="3">
        <f t="shared" si="22"/>
        <v>-0.50000000000181899</v>
      </c>
    </row>
    <row r="254" spans="1:22">
      <c r="A254" s="2" t="s">
        <v>23</v>
      </c>
      <c r="B254" s="6" t="s">
        <v>320</v>
      </c>
      <c r="C254" s="26" t="s">
        <v>21</v>
      </c>
      <c r="D254" s="26">
        <v>8</v>
      </c>
      <c r="E254" s="7">
        <v>1777</v>
      </c>
      <c r="F254" s="22" t="s">
        <v>39</v>
      </c>
      <c r="G254" s="20" t="s">
        <v>180</v>
      </c>
      <c r="H254" s="8" t="s">
        <v>30</v>
      </c>
      <c r="I254" s="22">
        <v>75342</v>
      </c>
      <c r="J254" s="26" t="s">
        <v>24</v>
      </c>
      <c r="L254" s="22">
        <v>5</v>
      </c>
      <c r="N254" s="31">
        <f t="shared" si="16"/>
        <v>0.25</v>
      </c>
      <c r="O254" s="22">
        <v>18835</v>
      </c>
      <c r="R254" s="9">
        <f t="shared" si="20"/>
        <v>18835</v>
      </c>
      <c r="S254" s="9">
        <f t="shared" si="21"/>
        <v>18835.5</v>
      </c>
      <c r="T254" s="3">
        <f t="shared" si="22"/>
        <v>-0.5</v>
      </c>
    </row>
    <row r="255" spans="1:22">
      <c r="A255" s="2" t="s">
        <v>23</v>
      </c>
      <c r="B255" s="6" t="s">
        <v>320</v>
      </c>
      <c r="C255" s="26" t="s">
        <v>21</v>
      </c>
      <c r="D255" s="26">
        <v>8</v>
      </c>
      <c r="E255" s="7">
        <v>1777</v>
      </c>
      <c r="F255" s="22" t="s">
        <v>57</v>
      </c>
      <c r="G255" s="29" t="s">
        <v>339</v>
      </c>
      <c r="H255" s="8" t="s">
        <v>30</v>
      </c>
      <c r="I255" s="22">
        <v>4704</v>
      </c>
      <c r="J255" s="26" t="s">
        <v>24</v>
      </c>
      <c r="L255" s="22">
        <v>5</v>
      </c>
      <c r="N255" s="31">
        <f t="shared" si="16"/>
        <v>0.25</v>
      </c>
      <c r="O255" s="22">
        <v>1176</v>
      </c>
      <c r="R255" s="9">
        <f t="shared" si="20"/>
        <v>1176</v>
      </c>
      <c r="S255" s="9">
        <f t="shared" si="21"/>
        <v>1176</v>
      </c>
      <c r="T255" s="3">
        <f t="shared" si="22"/>
        <v>0</v>
      </c>
    </row>
    <row r="256" spans="1:22">
      <c r="A256" s="2" t="s">
        <v>23</v>
      </c>
      <c r="B256" s="6" t="s">
        <v>320</v>
      </c>
      <c r="C256" s="26" t="s">
        <v>21</v>
      </c>
      <c r="D256" s="26">
        <v>8</v>
      </c>
      <c r="E256" s="7">
        <v>1777</v>
      </c>
      <c r="F256" s="22" t="s">
        <v>53</v>
      </c>
      <c r="G256" s="20" t="s">
        <v>181</v>
      </c>
      <c r="H256" s="8" t="s">
        <v>30</v>
      </c>
      <c r="I256" s="22">
        <v>8</v>
      </c>
      <c r="J256" s="28" t="s">
        <v>207</v>
      </c>
      <c r="K256" s="22">
        <v>10</v>
      </c>
      <c r="N256" s="31">
        <f t="shared" si="16"/>
        <v>10</v>
      </c>
      <c r="O256" s="22">
        <v>80</v>
      </c>
      <c r="R256" s="9">
        <f t="shared" si="20"/>
        <v>80</v>
      </c>
      <c r="S256" s="9">
        <f t="shared" si="21"/>
        <v>80</v>
      </c>
      <c r="T256" s="3">
        <f t="shared" si="22"/>
        <v>0</v>
      </c>
    </row>
    <row r="257" spans="1:20">
      <c r="A257" s="2" t="s">
        <v>23</v>
      </c>
      <c r="B257" s="6" t="s">
        <v>320</v>
      </c>
      <c r="C257" s="26" t="s">
        <v>21</v>
      </c>
      <c r="D257" s="26">
        <v>8</v>
      </c>
      <c r="E257" s="7">
        <v>1777</v>
      </c>
      <c r="F257" s="22" t="s">
        <v>35</v>
      </c>
      <c r="G257" s="20" t="s">
        <v>182</v>
      </c>
      <c r="H257" s="8" t="s">
        <v>30</v>
      </c>
      <c r="I257" s="22">
        <v>37.5</v>
      </c>
      <c r="J257" s="26" t="s">
        <v>24</v>
      </c>
      <c r="K257" s="22">
        <v>80</v>
      </c>
      <c r="N257" s="31">
        <f t="shared" si="16"/>
        <v>80</v>
      </c>
      <c r="O257" s="22">
        <v>3000</v>
      </c>
      <c r="R257" s="9">
        <f t="shared" si="20"/>
        <v>3000</v>
      </c>
      <c r="S257" s="9">
        <f t="shared" si="21"/>
        <v>3000</v>
      </c>
      <c r="T257" s="3">
        <f t="shared" si="22"/>
        <v>0</v>
      </c>
    </row>
    <row r="258" spans="1:20">
      <c r="A258" s="2" t="s">
        <v>23</v>
      </c>
      <c r="B258" s="6" t="s">
        <v>320</v>
      </c>
      <c r="C258" s="26" t="s">
        <v>21</v>
      </c>
      <c r="D258" s="26">
        <v>8</v>
      </c>
      <c r="E258" s="7">
        <v>1777</v>
      </c>
      <c r="F258" s="22" t="s">
        <v>35</v>
      </c>
      <c r="G258" s="20" t="s">
        <v>182</v>
      </c>
      <c r="H258" s="8" t="s">
        <v>30</v>
      </c>
      <c r="I258" s="22">
        <v>45.5</v>
      </c>
      <c r="J258" s="26" t="s">
        <v>24</v>
      </c>
      <c r="K258" s="22">
        <v>40</v>
      </c>
      <c r="N258" s="31">
        <f t="shared" si="16"/>
        <v>40</v>
      </c>
      <c r="O258" s="22">
        <v>1820</v>
      </c>
      <c r="R258" s="9">
        <f t="shared" si="20"/>
        <v>1820</v>
      </c>
      <c r="S258" s="9">
        <f t="shared" si="21"/>
        <v>1820</v>
      </c>
      <c r="T258" s="3">
        <f t="shared" si="22"/>
        <v>0</v>
      </c>
    </row>
    <row r="259" spans="1:20">
      <c r="A259" s="2" t="s">
        <v>23</v>
      </c>
      <c r="B259" s="6" t="s">
        <v>320</v>
      </c>
      <c r="C259" s="26" t="s">
        <v>21</v>
      </c>
      <c r="D259" s="26">
        <v>8</v>
      </c>
      <c r="E259" s="7">
        <v>1777</v>
      </c>
      <c r="F259" s="22" t="s">
        <v>31</v>
      </c>
      <c r="G259" s="20" t="s">
        <v>182</v>
      </c>
      <c r="H259" s="8" t="s">
        <v>30</v>
      </c>
      <c r="I259" s="22">
        <v>78.5</v>
      </c>
      <c r="J259" s="26" t="s">
        <v>24</v>
      </c>
      <c r="K259" s="22">
        <v>80</v>
      </c>
      <c r="N259" s="31">
        <f t="shared" si="16"/>
        <v>80</v>
      </c>
      <c r="O259" s="22">
        <v>6280</v>
      </c>
      <c r="R259" s="9">
        <f t="shared" si="20"/>
        <v>6280</v>
      </c>
      <c r="S259" s="9">
        <f t="shared" si="21"/>
        <v>6280</v>
      </c>
      <c r="T259" s="3">
        <f t="shared" si="22"/>
        <v>0</v>
      </c>
    </row>
    <row r="260" spans="1:20">
      <c r="A260" s="2" t="s">
        <v>23</v>
      </c>
      <c r="B260" s="6" t="s">
        <v>320</v>
      </c>
      <c r="C260" s="26" t="s">
        <v>21</v>
      </c>
      <c r="D260" s="26">
        <v>8</v>
      </c>
      <c r="E260" s="7">
        <v>1777</v>
      </c>
      <c r="F260" s="22" t="s">
        <v>126</v>
      </c>
      <c r="G260" s="20" t="s">
        <v>182</v>
      </c>
      <c r="H260" s="8" t="s">
        <v>30</v>
      </c>
      <c r="I260" s="22">
        <v>1</v>
      </c>
      <c r="J260" s="26" t="s">
        <v>26</v>
      </c>
      <c r="K260" s="22">
        <v>385</v>
      </c>
      <c r="N260" s="31">
        <f t="shared" si="16"/>
        <v>385</v>
      </c>
      <c r="O260" s="22">
        <v>385</v>
      </c>
      <c r="R260" s="9">
        <f t="shared" si="20"/>
        <v>385</v>
      </c>
      <c r="S260" s="9">
        <f t="shared" si="21"/>
        <v>385</v>
      </c>
      <c r="T260" s="3">
        <f t="shared" si="22"/>
        <v>0</v>
      </c>
    </row>
    <row r="261" spans="1:20">
      <c r="A261" s="2" t="s">
        <v>23</v>
      </c>
      <c r="B261" s="6" t="s">
        <v>320</v>
      </c>
      <c r="C261" s="26" t="s">
        <v>21</v>
      </c>
      <c r="D261" s="26">
        <v>8</v>
      </c>
      <c r="E261" s="7">
        <v>1777</v>
      </c>
      <c r="F261" s="22" t="s">
        <v>53</v>
      </c>
      <c r="G261" s="20" t="s">
        <v>183</v>
      </c>
      <c r="H261" s="8" t="s">
        <v>30</v>
      </c>
      <c r="I261" s="22">
        <v>38</v>
      </c>
      <c r="J261" s="26" t="s">
        <v>48</v>
      </c>
      <c r="K261" s="22">
        <v>60</v>
      </c>
      <c r="N261" s="31">
        <f t="shared" si="16"/>
        <v>60</v>
      </c>
      <c r="O261" s="22">
        <v>2280</v>
      </c>
      <c r="R261" s="9">
        <f t="shared" si="20"/>
        <v>2280</v>
      </c>
      <c r="S261" s="9">
        <f t="shared" si="21"/>
        <v>2280</v>
      </c>
      <c r="T261" s="3">
        <f t="shared" si="22"/>
        <v>0</v>
      </c>
    </row>
    <row r="262" spans="1:20">
      <c r="A262" s="2" t="s">
        <v>23</v>
      </c>
      <c r="B262" s="6" t="s">
        <v>320</v>
      </c>
      <c r="C262" s="26" t="s">
        <v>21</v>
      </c>
      <c r="D262" s="26">
        <v>8</v>
      </c>
      <c r="E262" s="7">
        <v>1777</v>
      </c>
      <c r="F262" s="22" t="s">
        <v>39</v>
      </c>
      <c r="G262" s="20" t="s">
        <v>184</v>
      </c>
      <c r="H262" s="8" t="s">
        <v>30</v>
      </c>
      <c r="I262" s="22">
        <v>5610</v>
      </c>
      <c r="J262" s="26" t="s">
        <v>185</v>
      </c>
      <c r="L262" s="22">
        <v>20</v>
      </c>
      <c r="N262" s="31">
        <f t="shared" ref="N262:N325" si="23">K262+(0.05*L262)+(M262/240)</f>
        <v>1</v>
      </c>
      <c r="O262" s="22">
        <v>5610</v>
      </c>
      <c r="R262" s="9">
        <f t="shared" si="20"/>
        <v>5610</v>
      </c>
      <c r="S262" s="9">
        <f t="shared" si="21"/>
        <v>5610</v>
      </c>
      <c r="T262" s="3">
        <f t="shared" si="22"/>
        <v>0</v>
      </c>
    </row>
    <row r="263" spans="1:20">
      <c r="A263" s="2" t="s">
        <v>23</v>
      </c>
      <c r="B263" s="6" t="s">
        <v>320</v>
      </c>
      <c r="C263" s="26" t="s">
        <v>21</v>
      </c>
      <c r="D263" s="26">
        <v>8</v>
      </c>
      <c r="E263" s="7">
        <v>1777</v>
      </c>
      <c r="F263" s="22" t="s">
        <v>39</v>
      </c>
      <c r="G263" s="20" t="s">
        <v>186</v>
      </c>
      <c r="H263" s="8" t="s">
        <v>30</v>
      </c>
      <c r="I263" s="22">
        <v>722</v>
      </c>
      <c r="J263" s="26" t="s">
        <v>24</v>
      </c>
      <c r="L263" s="22">
        <v>4</v>
      </c>
      <c r="N263" s="31">
        <f t="shared" si="23"/>
        <v>0.2</v>
      </c>
      <c r="O263" s="22">
        <v>144</v>
      </c>
      <c r="R263" s="9">
        <f t="shared" si="20"/>
        <v>144</v>
      </c>
      <c r="S263" s="9">
        <f t="shared" si="21"/>
        <v>144.4</v>
      </c>
      <c r="T263" s="3">
        <f t="shared" si="22"/>
        <v>-0.40000000000000568</v>
      </c>
    </row>
    <row r="264" spans="1:20">
      <c r="A264" s="2" t="s">
        <v>23</v>
      </c>
      <c r="B264" s="6" t="s">
        <v>320</v>
      </c>
      <c r="C264" s="26" t="s">
        <v>21</v>
      </c>
      <c r="D264" s="26">
        <v>8</v>
      </c>
      <c r="E264" s="7">
        <v>1777</v>
      </c>
      <c r="F264" s="22" t="s">
        <v>35</v>
      </c>
      <c r="G264" s="20" t="s">
        <v>187</v>
      </c>
      <c r="H264" s="8" t="s">
        <v>30</v>
      </c>
      <c r="I264" s="22">
        <v>230</v>
      </c>
      <c r="J264" s="26" t="s">
        <v>24</v>
      </c>
      <c r="L264" s="22">
        <v>18</v>
      </c>
      <c r="N264" s="31">
        <f t="shared" si="23"/>
        <v>0.9</v>
      </c>
      <c r="O264" s="22">
        <v>207</v>
      </c>
      <c r="R264" s="9">
        <f t="shared" si="20"/>
        <v>207</v>
      </c>
      <c r="S264" s="9">
        <f t="shared" si="21"/>
        <v>207</v>
      </c>
      <c r="T264" s="3">
        <f t="shared" si="22"/>
        <v>0</v>
      </c>
    </row>
    <row r="265" spans="1:20">
      <c r="A265" s="2" t="s">
        <v>23</v>
      </c>
      <c r="B265" s="6" t="s">
        <v>320</v>
      </c>
      <c r="C265" s="26" t="s">
        <v>21</v>
      </c>
      <c r="D265" s="26">
        <v>8</v>
      </c>
      <c r="E265" s="7">
        <v>1777</v>
      </c>
      <c r="F265" s="22" t="s">
        <v>52</v>
      </c>
      <c r="G265" s="20" t="s">
        <v>187</v>
      </c>
      <c r="H265" s="8" t="s">
        <v>30</v>
      </c>
      <c r="I265" s="22">
        <v>16470</v>
      </c>
      <c r="J265" s="26" t="s">
        <v>24</v>
      </c>
      <c r="L265" s="22">
        <v>10</v>
      </c>
      <c r="N265" s="31">
        <f t="shared" si="23"/>
        <v>0.5</v>
      </c>
      <c r="O265" s="22">
        <v>8235</v>
      </c>
      <c r="R265" s="9">
        <f t="shared" si="20"/>
        <v>8235</v>
      </c>
      <c r="S265" s="9">
        <f t="shared" si="21"/>
        <v>8235</v>
      </c>
      <c r="T265" s="3">
        <f t="shared" si="22"/>
        <v>0</v>
      </c>
    </row>
    <row r="266" spans="1:20">
      <c r="A266" s="2" t="s">
        <v>23</v>
      </c>
      <c r="B266" s="6" t="s">
        <v>320</v>
      </c>
      <c r="C266" s="26" t="s">
        <v>21</v>
      </c>
      <c r="D266" s="26">
        <v>8</v>
      </c>
      <c r="E266" s="7">
        <v>1777</v>
      </c>
      <c r="F266" s="22" t="s">
        <v>53</v>
      </c>
      <c r="G266" s="20" t="s">
        <v>187</v>
      </c>
      <c r="H266" s="8" t="s">
        <v>30</v>
      </c>
      <c r="I266" s="22">
        <v>681</v>
      </c>
      <c r="J266" s="26" t="s">
        <v>188</v>
      </c>
      <c r="K266" s="22">
        <v>4</v>
      </c>
      <c r="N266" s="31">
        <f t="shared" si="23"/>
        <v>4</v>
      </c>
      <c r="O266" s="22">
        <v>2724</v>
      </c>
      <c r="R266" s="9">
        <f t="shared" si="20"/>
        <v>2724</v>
      </c>
      <c r="S266" s="9">
        <f t="shared" si="21"/>
        <v>2724</v>
      </c>
      <c r="T266" s="3">
        <f t="shared" si="22"/>
        <v>0</v>
      </c>
    </row>
    <row r="267" spans="1:20">
      <c r="A267" s="2" t="s">
        <v>23</v>
      </c>
      <c r="B267" s="6" t="s">
        <v>320</v>
      </c>
      <c r="C267" s="26" t="s">
        <v>21</v>
      </c>
      <c r="D267" s="26">
        <v>8</v>
      </c>
      <c r="E267" s="7">
        <v>1777</v>
      </c>
      <c r="F267" s="22" t="s">
        <v>39</v>
      </c>
      <c r="G267" s="20" t="s">
        <v>187</v>
      </c>
      <c r="H267" s="8" t="s">
        <v>30</v>
      </c>
      <c r="I267" s="22">
        <v>210</v>
      </c>
      <c r="J267" s="26" t="s">
        <v>24</v>
      </c>
      <c r="L267" s="22">
        <v>14</v>
      </c>
      <c r="N267" s="31">
        <f t="shared" si="23"/>
        <v>0.70000000000000007</v>
      </c>
      <c r="O267" s="22">
        <v>147</v>
      </c>
      <c r="R267" s="9">
        <f t="shared" ref="R267:R330" si="24">O267+(P267*0.05)+(Q267/240)</f>
        <v>147</v>
      </c>
      <c r="S267" s="9">
        <f t="shared" ref="S267:S330" si="25">I267*N267</f>
        <v>147</v>
      </c>
      <c r="T267" s="3">
        <f t="shared" ref="T267:T330" si="26">R267-S267</f>
        <v>0</v>
      </c>
    </row>
    <row r="268" spans="1:20">
      <c r="A268" s="2" t="s">
        <v>23</v>
      </c>
      <c r="B268" s="6" t="s">
        <v>320</v>
      </c>
      <c r="C268" s="26" t="s">
        <v>21</v>
      </c>
      <c r="D268" s="26">
        <v>8</v>
      </c>
      <c r="E268" s="7">
        <v>1777</v>
      </c>
      <c r="F268" s="22" t="s">
        <v>76</v>
      </c>
      <c r="G268" s="20" t="s">
        <v>189</v>
      </c>
      <c r="H268" s="8" t="s">
        <v>30</v>
      </c>
      <c r="I268" s="22">
        <v>55900</v>
      </c>
      <c r="J268" s="26" t="s">
        <v>24</v>
      </c>
      <c r="L268" s="22">
        <v>2</v>
      </c>
      <c r="M268" s="22">
        <v>6</v>
      </c>
      <c r="N268" s="31">
        <f t="shared" si="23"/>
        <v>0.125</v>
      </c>
      <c r="O268" s="22">
        <v>6987</v>
      </c>
      <c r="R268" s="9">
        <f t="shared" si="24"/>
        <v>6987</v>
      </c>
      <c r="S268" s="9">
        <f t="shared" si="25"/>
        <v>6987.5</v>
      </c>
      <c r="T268" s="3">
        <f t="shared" si="26"/>
        <v>-0.5</v>
      </c>
    </row>
    <row r="269" spans="1:20">
      <c r="A269" s="2" t="s">
        <v>23</v>
      </c>
      <c r="B269" s="6" t="s">
        <v>320</v>
      </c>
      <c r="C269" s="26" t="s">
        <v>21</v>
      </c>
      <c r="D269" s="26">
        <v>8</v>
      </c>
      <c r="E269" s="7">
        <v>1777</v>
      </c>
      <c r="F269" s="22" t="s">
        <v>35</v>
      </c>
      <c r="G269" s="20" t="s">
        <v>169</v>
      </c>
      <c r="H269" s="8" t="s">
        <v>30</v>
      </c>
      <c r="I269" s="22">
        <v>8</v>
      </c>
      <c r="J269" s="26" t="s">
        <v>66</v>
      </c>
      <c r="K269" s="22">
        <v>25</v>
      </c>
      <c r="N269" s="31">
        <f t="shared" si="23"/>
        <v>25</v>
      </c>
      <c r="O269" s="22">
        <v>200</v>
      </c>
      <c r="R269" s="9">
        <f t="shared" si="24"/>
        <v>200</v>
      </c>
      <c r="S269" s="9">
        <f t="shared" si="25"/>
        <v>200</v>
      </c>
      <c r="T269" s="3">
        <f t="shared" si="26"/>
        <v>0</v>
      </c>
    </row>
    <row r="270" spans="1:20">
      <c r="A270" s="2" t="s">
        <v>23</v>
      </c>
      <c r="B270" s="6" t="s">
        <v>320</v>
      </c>
      <c r="C270" s="26" t="s">
        <v>21</v>
      </c>
      <c r="D270" s="26">
        <v>8</v>
      </c>
      <c r="E270" s="7">
        <v>1777</v>
      </c>
      <c r="F270" s="22" t="s">
        <v>57</v>
      </c>
      <c r="G270" s="20" t="s">
        <v>169</v>
      </c>
      <c r="H270" s="8" t="s">
        <v>30</v>
      </c>
      <c r="I270" s="22">
        <v>1</v>
      </c>
      <c r="J270" s="26" t="s">
        <v>26</v>
      </c>
      <c r="K270" s="22">
        <v>218</v>
      </c>
      <c r="N270" s="31">
        <f t="shared" si="23"/>
        <v>218</v>
      </c>
      <c r="O270" s="22">
        <v>218</v>
      </c>
      <c r="R270" s="9">
        <f t="shared" si="24"/>
        <v>218</v>
      </c>
      <c r="S270" s="9">
        <f t="shared" si="25"/>
        <v>218</v>
      </c>
      <c r="T270" s="3">
        <f t="shared" si="26"/>
        <v>0</v>
      </c>
    </row>
    <row r="271" spans="1:20">
      <c r="A271" s="2" t="s">
        <v>23</v>
      </c>
      <c r="B271" s="6" t="s">
        <v>320</v>
      </c>
      <c r="C271" s="26" t="s">
        <v>21</v>
      </c>
      <c r="D271" s="26">
        <v>8</v>
      </c>
      <c r="E271" s="7">
        <v>1777</v>
      </c>
      <c r="F271" s="22" t="s">
        <v>45</v>
      </c>
      <c r="G271" s="20" t="s">
        <v>170</v>
      </c>
      <c r="H271" s="8" t="s">
        <v>30</v>
      </c>
      <c r="I271" s="22">
        <v>5684</v>
      </c>
      <c r="J271" s="26" t="s">
        <v>24</v>
      </c>
      <c r="K271" s="22">
        <v>7</v>
      </c>
      <c r="N271" s="31">
        <f t="shared" si="23"/>
        <v>7</v>
      </c>
      <c r="O271" s="22">
        <v>39788</v>
      </c>
      <c r="R271" s="9">
        <f t="shared" si="24"/>
        <v>39788</v>
      </c>
      <c r="S271" s="9">
        <f t="shared" si="25"/>
        <v>39788</v>
      </c>
      <c r="T271" s="3">
        <f t="shared" si="26"/>
        <v>0</v>
      </c>
    </row>
    <row r="272" spans="1:20">
      <c r="A272" s="2" t="s">
        <v>23</v>
      </c>
      <c r="B272" s="6" t="s">
        <v>320</v>
      </c>
      <c r="C272" s="26" t="s">
        <v>21</v>
      </c>
      <c r="D272" s="26">
        <v>8</v>
      </c>
      <c r="E272" s="7">
        <v>1777</v>
      </c>
      <c r="F272" s="22" t="s">
        <v>47</v>
      </c>
      <c r="G272" s="20" t="s">
        <v>170</v>
      </c>
      <c r="H272" s="8" t="s">
        <v>30</v>
      </c>
      <c r="I272" s="22">
        <v>592</v>
      </c>
      <c r="J272" s="26" t="s">
        <v>24</v>
      </c>
      <c r="K272" s="22">
        <v>7</v>
      </c>
      <c r="L272" s="22">
        <v>5</v>
      </c>
      <c r="N272" s="31">
        <f t="shared" si="23"/>
        <v>7.25</v>
      </c>
      <c r="O272" s="22">
        <v>4292</v>
      </c>
      <c r="R272" s="9">
        <f t="shared" si="24"/>
        <v>4292</v>
      </c>
      <c r="S272" s="9">
        <f t="shared" si="25"/>
        <v>4292</v>
      </c>
      <c r="T272" s="3">
        <f t="shared" si="26"/>
        <v>0</v>
      </c>
    </row>
    <row r="273" spans="1:20">
      <c r="A273" s="2" t="s">
        <v>23</v>
      </c>
      <c r="B273" s="6" t="s">
        <v>320</v>
      </c>
      <c r="C273" s="26" t="s">
        <v>21</v>
      </c>
      <c r="D273" s="26">
        <v>8</v>
      </c>
      <c r="E273" s="7">
        <v>1777</v>
      </c>
      <c r="F273" s="22" t="s">
        <v>35</v>
      </c>
      <c r="G273" s="20" t="s">
        <v>340</v>
      </c>
      <c r="H273" s="8" t="s">
        <v>30</v>
      </c>
      <c r="I273" s="22">
        <v>6</v>
      </c>
      <c r="J273" s="26" t="s">
        <v>325</v>
      </c>
      <c r="K273" s="22">
        <v>250</v>
      </c>
      <c r="N273" s="31">
        <f t="shared" si="23"/>
        <v>250</v>
      </c>
      <c r="O273" s="22">
        <v>1500</v>
      </c>
      <c r="R273" s="9">
        <f t="shared" si="24"/>
        <v>1500</v>
      </c>
      <c r="S273" s="9">
        <f t="shared" si="25"/>
        <v>1500</v>
      </c>
      <c r="T273" s="3">
        <f t="shared" si="26"/>
        <v>0</v>
      </c>
    </row>
    <row r="274" spans="1:20">
      <c r="A274" s="2" t="s">
        <v>23</v>
      </c>
      <c r="B274" s="6" t="s">
        <v>320</v>
      </c>
      <c r="C274" s="26" t="s">
        <v>21</v>
      </c>
      <c r="D274" s="26">
        <v>8</v>
      </c>
      <c r="E274" s="7">
        <v>1777</v>
      </c>
      <c r="F274" s="22" t="s">
        <v>35</v>
      </c>
      <c r="G274" s="20" t="s">
        <v>341</v>
      </c>
      <c r="H274" s="8" t="s">
        <v>30</v>
      </c>
      <c r="I274" s="22">
        <v>12</v>
      </c>
      <c r="J274" s="26" t="s">
        <v>325</v>
      </c>
      <c r="K274" s="22">
        <v>48</v>
      </c>
      <c r="N274" s="31">
        <f t="shared" si="23"/>
        <v>48</v>
      </c>
      <c r="O274" s="22">
        <v>576</v>
      </c>
      <c r="R274" s="9">
        <f t="shared" si="24"/>
        <v>576</v>
      </c>
      <c r="S274" s="9">
        <f t="shared" si="25"/>
        <v>576</v>
      </c>
      <c r="T274" s="3">
        <f t="shared" si="26"/>
        <v>0</v>
      </c>
    </row>
    <row r="275" spans="1:20">
      <c r="A275" s="2" t="s">
        <v>23</v>
      </c>
      <c r="B275" s="6" t="s">
        <v>320</v>
      </c>
      <c r="C275" s="26" t="s">
        <v>21</v>
      </c>
      <c r="D275" s="26">
        <v>8</v>
      </c>
      <c r="E275" s="7">
        <v>1777</v>
      </c>
      <c r="F275" s="22" t="s">
        <v>35</v>
      </c>
      <c r="G275" s="20" t="s">
        <v>171</v>
      </c>
      <c r="H275" s="8" t="s">
        <v>30</v>
      </c>
      <c r="I275" s="22">
        <v>210</v>
      </c>
      <c r="J275" s="26" t="s">
        <v>24</v>
      </c>
      <c r="K275" s="22">
        <v>10</v>
      </c>
      <c r="N275" s="31">
        <f t="shared" si="23"/>
        <v>10</v>
      </c>
      <c r="O275" s="22">
        <v>2100</v>
      </c>
      <c r="R275" s="9">
        <f t="shared" si="24"/>
        <v>2100</v>
      </c>
      <c r="S275" s="9">
        <f t="shared" si="25"/>
        <v>2100</v>
      </c>
      <c r="T275" s="3">
        <f t="shared" si="26"/>
        <v>0</v>
      </c>
    </row>
    <row r="276" spans="1:20">
      <c r="A276" s="2" t="s">
        <v>23</v>
      </c>
      <c r="B276" s="6" t="s">
        <v>320</v>
      </c>
      <c r="C276" s="26" t="s">
        <v>21</v>
      </c>
      <c r="D276" s="26">
        <v>8</v>
      </c>
      <c r="E276" s="7">
        <v>1777</v>
      </c>
      <c r="F276" s="22" t="s">
        <v>39</v>
      </c>
      <c r="G276" s="20" t="s">
        <v>171</v>
      </c>
      <c r="H276" s="8" t="s">
        <v>30</v>
      </c>
      <c r="I276" s="22">
        <v>482</v>
      </c>
      <c r="J276" s="26" t="s">
        <v>24</v>
      </c>
      <c r="L276" s="22">
        <v>50</v>
      </c>
      <c r="N276" s="31">
        <f t="shared" si="23"/>
        <v>2.5</v>
      </c>
      <c r="O276" s="22">
        <v>1205</v>
      </c>
      <c r="R276" s="9">
        <f t="shared" si="24"/>
        <v>1205</v>
      </c>
      <c r="S276" s="9">
        <f t="shared" si="25"/>
        <v>1205</v>
      </c>
      <c r="T276" s="3">
        <f t="shared" si="26"/>
        <v>0</v>
      </c>
    </row>
    <row r="277" spans="1:20">
      <c r="A277" s="2" t="s">
        <v>23</v>
      </c>
      <c r="B277" s="6" t="s">
        <v>320</v>
      </c>
      <c r="C277" s="26" t="s">
        <v>21</v>
      </c>
      <c r="D277" s="26">
        <v>8</v>
      </c>
      <c r="E277" s="7">
        <v>1777</v>
      </c>
      <c r="F277" s="22" t="s">
        <v>39</v>
      </c>
      <c r="G277" s="20" t="s">
        <v>190</v>
      </c>
      <c r="H277" s="8" t="s">
        <v>30</v>
      </c>
      <c r="I277" s="22">
        <v>48250</v>
      </c>
      <c r="J277" s="26" t="s">
        <v>24</v>
      </c>
      <c r="K277" s="22">
        <v>3</v>
      </c>
      <c r="L277" s="22">
        <v>10</v>
      </c>
      <c r="N277" s="31">
        <f t="shared" si="23"/>
        <v>3.5</v>
      </c>
      <c r="O277" s="22">
        <v>168875</v>
      </c>
      <c r="R277" s="9">
        <f t="shared" si="24"/>
        <v>168875</v>
      </c>
      <c r="S277" s="9">
        <f t="shared" si="25"/>
        <v>168875</v>
      </c>
      <c r="T277" s="3">
        <f t="shared" si="26"/>
        <v>0</v>
      </c>
    </row>
    <row r="278" spans="1:20">
      <c r="A278" s="2" t="s">
        <v>23</v>
      </c>
      <c r="B278" s="6" t="s">
        <v>320</v>
      </c>
      <c r="C278" s="26" t="s">
        <v>21</v>
      </c>
      <c r="D278" s="26">
        <v>8</v>
      </c>
      <c r="E278" s="7">
        <v>1777</v>
      </c>
      <c r="F278" s="22" t="s">
        <v>57</v>
      </c>
      <c r="G278" s="20" t="s">
        <v>176</v>
      </c>
      <c r="H278" s="8" t="s">
        <v>30</v>
      </c>
      <c r="I278" s="22">
        <v>14550</v>
      </c>
      <c r="J278" s="26" t="s">
        <v>24</v>
      </c>
      <c r="L278" s="22">
        <v>8</v>
      </c>
      <c r="N278" s="31">
        <f t="shared" si="23"/>
        <v>0.4</v>
      </c>
      <c r="O278" s="22">
        <v>5820</v>
      </c>
      <c r="R278" s="9">
        <f t="shared" si="24"/>
        <v>5820</v>
      </c>
      <c r="S278" s="9">
        <f t="shared" si="25"/>
        <v>5820</v>
      </c>
      <c r="T278" s="3">
        <f t="shared" si="26"/>
        <v>0</v>
      </c>
    </row>
    <row r="279" spans="1:20">
      <c r="A279" s="2" t="s">
        <v>23</v>
      </c>
      <c r="B279" s="6" t="s">
        <v>320</v>
      </c>
      <c r="C279" s="26" t="s">
        <v>21</v>
      </c>
      <c r="D279" s="26">
        <v>8</v>
      </c>
      <c r="E279" s="7">
        <v>1777</v>
      </c>
      <c r="F279" s="22" t="s">
        <v>53</v>
      </c>
      <c r="G279" s="20" t="s">
        <v>176</v>
      </c>
      <c r="H279" s="8" t="s">
        <v>30</v>
      </c>
      <c r="I279" s="22">
        <v>5986</v>
      </c>
      <c r="J279" s="26" t="s">
        <v>24</v>
      </c>
      <c r="L279" s="22">
        <v>8</v>
      </c>
      <c r="N279" s="31">
        <f t="shared" si="23"/>
        <v>0.4</v>
      </c>
      <c r="O279" s="22">
        <v>2394</v>
      </c>
      <c r="R279" s="9">
        <f t="shared" si="24"/>
        <v>2394</v>
      </c>
      <c r="S279" s="9">
        <f t="shared" si="25"/>
        <v>2394.4</v>
      </c>
      <c r="T279" s="3">
        <f t="shared" si="26"/>
        <v>-0.40000000000009095</v>
      </c>
    </row>
    <row r="280" spans="1:20">
      <c r="A280" s="2" t="s">
        <v>23</v>
      </c>
      <c r="B280" s="6" t="s">
        <v>320</v>
      </c>
      <c r="C280" s="26" t="s">
        <v>21</v>
      </c>
      <c r="D280" s="26">
        <v>8</v>
      </c>
      <c r="E280" s="7">
        <v>1777</v>
      </c>
      <c r="F280" s="22" t="s">
        <v>29</v>
      </c>
      <c r="G280" s="20" t="s">
        <v>191</v>
      </c>
      <c r="H280" s="8" t="s">
        <v>30</v>
      </c>
      <c r="I280" s="22">
        <v>3312</v>
      </c>
      <c r="J280" s="26" t="s">
        <v>24</v>
      </c>
      <c r="L280" s="22">
        <v>4</v>
      </c>
      <c r="N280" s="31">
        <f t="shared" si="23"/>
        <v>0.2</v>
      </c>
      <c r="O280" s="22">
        <v>662</v>
      </c>
      <c r="R280" s="9">
        <f t="shared" si="24"/>
        <v>662</v>
      </c>
      <c r="S280" s="9">
        <f t="shared" si="25"/>
        <v>662.40000000000009</v>
      </c>
      <c r="T280" s="3">
        <f t="shared" si="26"/>
        <v>-0.40000000000009095</v>
      </c>
    </row>
    <row r="281" spans="1:20">
      <c r="A281" s="2" t="s">
        <v>23</v>
      </c>
      <c r="B281" s="6" t="s">
        <v>320</v>
      </c>
      <c r="C281" s="26" t="s">
        <v>21</v>
      </c>
      <c r="D281" s="26">
        <v>8</v>
      </c>
      <c r="E281" s="7">
        <v>1777</v>
      </c>
      <c r="F281" s="22" t="s">
        <v>52</v>
      </c>
      <c r="G281" s="20" t="s">
        <v>191</v>
      </c>
      <c r="H281" s="8" t="s">
        <v>30</v>
      </c>
      <c r="I281" s="22">
        <v>19510</v>
      </c>
      <c r="J281" s="26" t="s">
        <v>24</v>
      </c>
      <c r="L281" s="22">
        <v>4</v>
      </c>
      <c r="N281" s="31">
        <f t="shared" si="23"/>
        <v>0.2</v>
      </c>
      <c r="O281" s="22">
        <v>3902</v>
      </c>
      <c r="R281" s="9">
        <f t="shared" si="24"/>
        <v>3902</v>
      </c>
      <c r="S281" s="9">
        <f t="shared" si="25"/>
        <v>3902</v>
      </c>
      <c r="T281" s="3">
        <f t="shared" si="26"/>
        <v>0</v>
      </c>
    </row>
    <row r="282" spans="1:20">
      <c r="A282" s="2" t="s">
        <v>23</v>
      </c>
      <c r="B282" s="6" t="s">
        <v>320</v>
      </c>
      <c r="C282" s="26" t="s">
        <v>21</v>
      </c>
      <c r="D282" s="26">
        <v>8</v>
      </c>
      <c r="E282" s="7">
        <v>1777</v>
      </c>
      <c r="F282" s="22" t="s">
        <v>35</v>
      </c>
      <c r="G282" s="20" t="s">
        <v>177</v>
      </c>
      <c r="H282" s="8" t="s">
        <v>30</v>
      </c>
      <c r="I282" s="22">
        <v>200</v>
      </c>
      <c r="J282" s="26" t="s">
        <v>24</v>
      </c>
      <c r="L282" s="22">
        <v>40</v>
      </c>
      <c r="N282" s="31">
        <f t="shared" si="23"/>
        <v>2</v>
      </c>
      <c r="O282" s="22">
        <v>400</v>
      </c>
      <c r="R282" s="9">
        <f t="shared" si="24"/>
        <v>400</v>
      </c>
      <c r="S282" s="9">
        <f t="shared" si="25"/>
        <v>400</v>
      </c>
      <c r="T282" s="3">
        <f t="shared" si="26"/>
        <v>0</v>
      </c>
    </row>
    <row r="283" spans="1:20">
      <c r="A283" s="2" t="s">
        <v>23</v>
      </c>
      <c r="B283" s="6" t="s">
        <v>320</v>
      </c>
      <c r="C283" s="26" t="s">
        <v>21</v>
      </c>
      <c r="D283" s="26">
        <v>8</v>
      </c>
      <c r="E283" s="7">
        <v>1777</v>
      </c>
      <c r="F283" s="22" t="s">
        <v>29</v>
      </c>
      <c r="G283" s="20" t="s">
        <v>177</v>
      </c>
      <c r="H283" s="8" t="s">
        <v>30</v>
      </c>
      <c r="I283" s="22">
        <v>825</v>
      </c>
      <c r="J283" s="26" t="s">
        <v>24</v>
      </c>
      <c r="L283" s="22">
        <v>40</v>
      </c>
      <c r="N283" s="31">
        <f t="shared" si="23"/>
        <v>2</v>
      </c>
      <c r="O283" s="22">
        <v>1650</v>
      </c>
      <c r="R283" s="9">
        <f t="shared" si="24"/>
        <v>1650</v>
      </c>
      <c r="S283" s="9">
        <f t="shared" si="25"/>
        <v>1650</v>
      </c>
      <c r="T283" s="3">
        <f t="shared" si="26"/>
        <v>0</v>
      </c>
    </row>
    <row r="284" spans="1:20">
      <c r="A284" s="2" t="s">
        <v>23</v>
      </c>
      <c r="B284" s="6" t="s">
        <v>320</v>
      </c>
      <c r="C284" s="26" t="s">
        <v>21</v>
      </c>
      <c r="D284" s="26">
        <v>8</v>
      </c>
      <c r="E284" s="7">
        <v>1777</v>
      </c>
      <c r="F284" s="22" t="s">
        <v>39</v>
      </c>
      <c r="G284" s="20" t="s">
        <v>177</v>
      </c>
      <c r="H284" s="8" t="s">
        <v>30</v>
      </c>
      <c r="I284" s="22">
        <v>2460</v>
      </c>
      <c r="J284" s="26" t="s">
        <v>24</v>
      </c>
      <c r="L284" s="22">
        <v>40</v>
      </c>
      <c r="N284" s="31">
        <f t="shared" si="23"/>
        <v>2</v>
      </c>
      <c r="O284" s="22">
        <v>4920</v>
      </c>
      <c r="R284" s="9">
        <f t="shared" si="24"/>
        <v>4920</v>
      </c>
      <c r="S284" s="9">
        <f t="shared" si="25"/>
        <v>4920</v>
      </c>
      <c r="T284" s="3">
        <f t="shared" si="26"/>
        <v>0</v>
      </c>
    </row>
    <row r="285" spans="1:20">
      <c r="A285" s="2" t="s">
        <v>23</v>
      </c>
      <c r="B285" s="6" t="s">
        <v>320</v>
      </c>
      <c r="C285" s="26" t="s">
        <v>21</v>
      </c>
      <c r="D285" s="26">
        <v>8</v>
      </c>
      <c r="E285" s="7">
        <v>1777</v>
      </c>
      <c r="F285" s="22" t="s">
        <v>76</v>
      </c>
      <c r="G285" s="20" t="s">
        <v>178</v>
      </c>
      <c r="H285" s="8" t="s">
        <v>30</v>
      </c>
      <c r="I285" s="22">
        <v>25000</v>
      </c>
      <c r="J285" s="26" t="s">
        <v>24</v>
      </c>
      <c r="L285" s="22">
        <v>2</v>
      </c>
      <c r="N285" s="31">
        <f t="shared" si="23"/>
        <v>0.1</v>
      </c>
      <c r="O285" s="22">
        <v>2500</v>
      </c>
      <c r="R285" s="9">
        <f t="shared" si="24"/>
        <v>2500</v>
      </c>
      <c r="S285" s="9">
        <f t="shared" si="25"/>
        <v>2500</v>
      </c>
      <c r="T285" s="3">
        <f t="shared" si="26"/>
        <v>0</v>
      </c>
    </row>
    <row r="286" spans="1:20">
      <c r="A286" s="2" t="s">
        <v>23</v>
      </c>
      <c r="B286" s="6" t="s">
        <v>320</v>
      </c>
      <c r="C286" s="26" t="s">
        <v>21</v>
      </c>
      <c r="D286" s="26">
        <v>8</v>
      </c>
      <c r="E286" s="7">
        <v>1777</v>
      </c>
      <c r="F286" s="22" t="s">
        <v>52</v>
      </c>
      <c r="G286" s="20" t="s">
        <v>178</v>
      </c>
      <c r="H286" s="8" t="s">
        <v>30</v>
      </c>
      <c r="I286" s="22">
        <v>73360</v>
      </c>
      <c r="J286" s="26" t="s">
        <v>24</v>
      </c>
      <c r="L286" s="22">
        <v>3</v>
      </c>
      <c r="N286" s="31">
        <f t="shared" si="23"/>
        <v>0.15000000000000002</v>
      </c>
      <c r="O286" s="22">
        <v>11004</v>
      </c>
      <c r="R286" s="9">
        <f t="shared" si="24"/>
        <v>11004</v>
      </c>
      <c r="S286" s="9">
        <f t="shared" si="25"/>
        <v>11004.000000000002</v>
      </c>
      <c r="T286" s="3">
        <f t="shared" si="26"/>
        <v>0</v>
      </c>
    </row>
    <row r="287" spans="1:20">
      <c r="A287" s="2" t="s">
        <v>23</v>
      </c>
      <c r="B287" s="6" t="s">
        <v>320</v>
      </c>
      <c r="C287" s="26" t="s">
        <v>87</v>
      </c>
      <c r="D287" s="26">
        <v>9</v>
      </c>
      <c r="E287" s="7">
        <v>1777</v>
      </c>
      <c r="F287" s="22" t="s">
        <v>35</v>
      </c>
      <c r="G287" s="20" t="s">
        <v>192</v>
      </c>
      <c r="H287" s="8" t="s">
        <v>30</v>
      </c>
      <c r="I287" s="22">
        <v>4025</v>
      </c>
      <c r="J287" s="26" t="s">
        <v>24</v>
      </c>
      <c r="K287" s="22">
        <v>0.18</v>
      </c>
      <c r="N287" s="31">
        <f t="shared" si="23"/>
        <v>0.18</v>
      </c>
      <c r="O287" s="22">
        <v>724</v>
      </c>
      <c r="R287" s="9">
        <f t="shared" si="24"/>
        <v>724</v>
      </c>
      <c r="S287" s="9">
        <f t="shared" si="25"/>
        <v>724.5</v>
      </c>
      <c r="T287" s="3">
        <f t="shared" si="26"/>
        <v>-0.5</v>
      </c>
    </row>
    <row r="288" spans="1:20">
      <c r="A288" s="2" t="s">
        <v>23</v>
      </c>
      <c r="B288" s="6" t="s">
        <v>320</v>
      </c>
      <c r="C288" s="26" t="s">
        <v>87</v>
      </c>
      <c r="D288" s="26">
        <v>9</v>
      </c>
      <c r="E288" s="7">
        <v>1777</v>
      </c>
      <c r="F288" s="22" t="s">
        <v>35</v>
      </c>
      <c r="G288" s="20" t="s">
        <v>193</v>
      </c>
      <c r="H288" s="8" t="s">
        <v>30</v>
      </c>
      <c r="I288" s="22">
        <v>1</v>
      </c>
      <c r="J288" s="26" t="s">
        <v>26</v>
      </c>
      <c r="K288" s="22">
        <v>22239</v>
      </c>
      <c r="N288" s="31">
        <f t="shared" si="23"/>
        <v>22239</v>
      </c>
      <c r="O288" s="22">
        <v>22239</v>
      </c>
      <c r="R288" s="9">
        <f t="shared" si="24"/>
        <v>22239</v>
      </c>
      <c r="S288" s="9">
        <f t="shared" si="25"/>
        <v>22239</v>
      </c>
      <c r="T288" s="3">
        <f t="shared" si="26"/>
        <v>0</v>
      </c>
    </row>
    <row r="289" spans="1:20">
      <c r="A289" s="2" t="s">
        <v>23</v>
      </c>
      <c r="B289" s="6" t="s">
        <v>320</v>
      </c>
      <c r="C289" s="26" t="s">
        <v>87</v>
      </c>
      <c r="D289" s="26">
        <v>9</v>
      </c>
      <c r="E289" s="7">
        <v>1777</v>
      </c>
      <c r="F289" s="22" t="s">
        <v>57</v>
      </c>
      <c r="G289" s="20" t="s">
        <v>193</v>
      </c>
      <c r="H289" s="8" t="s">
        <v>30</v>
      </c>
      <c r="I289" s="22">
        <v>1</v>
      </c>
      <c r="J289" s="26" t="s">
        <v>26</v>
      </c>
      <c r="K289" s="22">
        <v>299</v>
      </c>
      <c r="N289" s="31">
        <f t="shared" si="23"/>
        <v>299</v>
      </c>
      <c r="O289" s="22">
        <v>299</v>
      </c>
      <c r="R289" s="9">
        <f t="shared" si="24"/>
        <v>299</v>
      </c>
      <c r="S289" s="9">
        <f t="shared" si="25"/>
        <v>299</v>
      </c>
      <c r="T289" s="3">
        <f t="shared" si="26"/>
        <v>0</v>
      </c>
    </row>
    <row r="290" spans="1:20">
      <c r="A290" s="2" t="s">
        <v>23</v>
      </c>
      <c r="B290" s="6" t="s">
        <v>320</v>
      </c>
      <c r="C290" s="26" t="s">
        <v>87</v>
      </c>
      <c r="D290" s="26">
        <v>9</v>
      </c>
      <c r="E290" s="7">
        <v>1777</v>
      </c>
      <c r="F290" s="22" t="s">
        <v>31</v>
      </c>
      <c r="G290" s="20" t="s">
        <v>193</v>
      </c>
      <c r="H290" s="8" t="s">
        <v>30</v>
      </c>
      <c r="I290" s="22">
        <v>1</v>
      </c>
      <c r="J290" s="26" t="s">
        <v>26</v>
      </c>
      <c r="K290" s="22">
        <v>18625</v>
      </c>
      <c r="N290" s="31">
        <f t="shared" si="23"/>
        <v>18625</v>
      </c>
      <c r="O290" s="22">
        <v>18625</v>
      </c>
      <c r="R290" s="9">
        <f t="shared" si="24"/>
        <v>18625</v>
      </c>
      <c r="S290" s="9">
        <f t="shared" si="25"/>
        <v>18625</v>
      </c>
      <c r="T290" s="3">
        <f t="shared" si="26"/>
        <v>0</v>
      </c>
    </row>
    <row r="291" spans="1:20">
      <c r="A291" s="2" t="s">
        <v>23</v>
      </c>
      <c r="B291" s="6" t="s">
        <v>320</v>
      </c>
      <c r="C291" s="26" t="s">
        <v>87</v>
      </c>
      <c r="D291" s="26">
        <v>9</v>
      </c>
      <c r="E291" s="7">
        <v>1777</v>
      </c>
      <c r="F291" s="22" t="s">
        <v>39</v>
      </c>
      <c r="G291" s="20" t="s">
        <v>193</v>
      </c>
      <c r="H291" s="8" t="s">
        <v>30</v>
      </c>
      <c r="I291" s="22">
        <v>1</v>
      </c>
      <c r="J291" s="26" t="s">
        <v>26</v>
      </c>
      <c r="K291" s="22">
        <v>1921</v>
      </c>
      <c r="N291" s="31">
        <f t="shared" si="23"/>
        <v>1921</v>
      </c>
      <c r="O291" s="22">
        <v>1921</v>
      </c>
      <c r="R291" s="9">
        <f t="shared" si="24"/>
        <v>1921</v>
      </c>
      <c r="S291" s="9">
        <f t="shared" si="25"/>
        <v>1921</v>
      </c>
      <c r="T291" s="3">
        <f t="shared" si="26"/>
        <v>0</v>
      </c>
    </row>
    <row r="292" spans="1:20">
      <c r="A292" s="2" t="s">
        <v>23</v>
      </c>
      <c r="B292" s="6" t="s">
        <v>320</v>
      </c>
      <c r="C292" s="26" t="s">
        <v>87</v>
      </c>
      <c r="D292" s="26">
        <v>9</v>
      </c>
      <c r="E292" s="7">
        <v>1777</v>
      </c>
      <c r="F292" s="22" t="s">
        <v>57</v>
      </c>
      <c r="G292" s="20" t="s">
        <v>342</v>
      </c>
      <c r="H292" s="8" t="s">
        <v>30</v>
      </c>
      <c r="I292" s="22">
        <v>124</v>
      </c>
      <c r="J292" s="26" t="s">
        <v>325</v>
      </c>
      <c r="K292" s="22">
        <v>30</v>
      </c>
      <c r="N292" s="31">
        <f t="shared" si="23"/>
        <v>30</v>
      </c>
      <c r="O292" s="22">
        <v>3720</v>
      </c>
      <c r="R292" s="9">
        <f t="shared" si="24"/>
        <v>3720</v>
      </c>
      <c r="S292" s="9">
        <f t="shared" si="25"/>
        <v>3720</v>
      </c>
      <c r="T292" s="3">
        <f t="shared" si="26"/>
        <v>0</v>
      </c>
    </row>
    <row r="293" spans="1:20">
      <c r="A293" s="2" t="s">
        <v>23</v>
      </c>
      <c r="B293" s="6" t="s">
        <v>320</v>
      </c>
      <c r="C293" s="26" t="s">
        <v>87</v>
      </c>
      <c r="D293" s="26">
        <v>9</v>
      </c>
      <c r="E293" s="7">
        <v>1777</v>
      </c>
      <c r="F293" s="22" t="s">
        <v>39</v>
      </c>
      <c r="G293" s="20" t="s">
        <v>342</v>
      </c>
      <c r="H293" s="8" t="s">
        <v>30</v>
      </c>
      <c r="I293" s="22">
        <v>1363</v>
      </c>
      <c r="J293" s="26" t="s">
        <v>325</v>
      </c>
      <c r="K293" s="22">
        <v>30</v>
      </c>
      <c r="N293" s="31">
        <f t="shared" si="23"/>
        <v>30</v>
      </c>
      <c r="O293" s="22">
        <v>40890</v>
      </c>
      <c r="R293" s="9">
        <f t="shared" si="24"/>
        <v>40890</v>
      </c>
      <c r="S293" s="9">
        <f t="shared" si="25"/>
        <v>40890</v>
      </c>
      <c r="T293" s="3">
        <f t="shared" si="26"/>
        <v>0</v>
      </c>
    </row>
    <row r="294" spans="1:20">
      <c r="A294" s="2" t="s">
        <v>23</v>
      </c>
      <c r="B294" s="6" t="s">
        <v>320</v>
      </c>
      <c r="C294" s="26" t="s">
        <v>87</v>
      </c>
      <c r="D294" s="26">
        <v>9</v>
      </c>
      <c r="E294" s="7">
        <v>1777</v>
      </c>
      <c r="F294" s="22" t="s">
        <v>39</v>
      </c>
      <c r="G294" s="20" t="s">
        <v>342</v>
      </c>
      <c r="H294" s="8" t="s">
        <v>30</v>
      </c>
      <c r="I294" s="22">
        <v>170</v>
      </c>
      <c r="J294" s="28" t="s">
        <v>343</v>
      </c>
      <c r="K294" s="22">
        <v>50</v>
      </c>
      <c r="N294" s="31">
        <f t="shared" si="23"/>
        <v>50</v>
      </c>
      <c r="O294" s="22">
        <v>8500</v>
      </c>
      <c r="R294" s="9">
        <f t="shared" si="24"/>
        <v>8500</v>
      </c>
      <c r="S294" s="9">
        <f t="shared" si="25"/>
        <v>8500</v>
      </c>
      <c r="T294" s="3">
        <f t="shared" si="26"/>
        <v>0</v>
      </c>
    </row>
    <row r="295" spans="1:20">
      <c r="A295" s="2" t="s">
        <v>23</v>
      </c>
      <c r="B295" s="6" t="s">
        <v>320</v>
      </c>
      <c r="C295" s="26" t="s">
        <v>87</v>
      </c>
      <c r="D295" s="26">
        <v>9</v>
      </c>
      <c r="E295" s="7">
        <v>1777</v>
      </c>
      <c r="F295" s="22" t="s">
        <v>35</v>
      </c>
      <c r="G295" s="20" t="s">
        <v>194</v>
      </c>
      <c r="H295" s="8" t="s">
        <v>30</v>
      </c>
      <c r="I295" s="22">
        <v>24100</v>
      </c>
      <c r="J295" s="26" t="s">
        <v>24</v>
      </c>
      <c r="K295" s="22">
        <v>0.18</v>
      </c>
      <c r="N295" s="31">
        <f t="shared" si="23"/>
        <v>0.18</v>
      </c>
      <c r="O295" s="22">
        <v>4338</v>
      </c>
      <c r="R295" s="9">
        <f t="shared" si="24"/>
        <v>4338</v>
      </c>
      <c r="S295" s="9">
        <f t="shared" si="25"/>
        <v>4338</v>
      </c>
      <c r="T295" s="3">
        <f t="shared" si="26"/>
        <v>0</v>
      </c>
    </row>
    <row r="296" spans="1:20">
      <c r="A296" s="2" t="s">
        <v>23</v>
      </c>
      <c r="B296" s="6" t="s">
        <v>320</v>
      </c>
      <c r="C296" s="26" t="s">
        <v>87</v>
      </c>
      <c r="D296" s="26">
        <v>9</v>
      </c>
      <c r="E296" s="7">
        <v>1777</v>
      </c>
      <c r="F296" s="22" t="s">
        <v>39</v>
      </c>
      <c r="G296" s="20" t="s">
        <v>195</v>
      </c>
      <c r="H296" s="8" t="s">
        <v>30</v>
      </c>
      <c r="I296" s="22">
        <v>26</v>
      </c>
      <c r="J296" s="26" t="s">
        <v>325</v>
      </c>
      <c r="K296" s="22">
        <v>10</v>
      </c>
      <c r="N296" s="31">
        <f t="shared" si="23"/>
        <v>10</v>
      </c>
      <c r="O296" s="22">
        <v>260</v>
      </c>
      <c r="R296" s="9">
        <f t="shared" si="24"/>
        <v>260</v>
      </c>
      <c r="S296" s="9">
        <f t="shared" si="25"/>
        <v>260</v>
      </c>
      <c r="T296" s="3">
        <f t="shared" si="26"/>
        <v>0</v>
      </c>
    </row>
    <row r="297" spans="1:20">
      <c r="A297" s="2" t="s">
        <v>23</v>
      </c>
      <c r="B297" s="6" t="s">
        <v>320</v>
      </c>
      <c r="C297" s="26" t="s">
        <v>87</v>
      </c>
      <c r="D297" s="26">
        <v>9</v>
      </c>
      <c r="E297" s="7">
        <v>1777</v>
      </c>
      <c r="F297" s="22" t="s">
        <v>47</v>
      </c>
      <c r="G297" s="20" t="s">
        <v>196</v>
      </c>
      <c r="H297" s="8" t="s">
        <v>30</v>
      </c>
      <c r="I297" s="22">
        <v>596</v>
      </c>
      <c r="J297" s="26" t="s">
        <v>197</v>
      </c>
      <c r="L297" s="22">
        <v>20</v>
      </c>
      <c r="N297" s="31">
        <f t="shared" si="23"/>
        <v>1</v>
      </c>
      <c r="O297" s="22">
        <v>596</v>
      </c>
      <c r="R297" s="9">
        <f t="shared" si="24"/>
        <v>596</v>
      </c>
      <c r="S297" s="9">
        <f t="shared" si="25"/>
        <v>596</v>
      </c>
      <c r="T297" s="3">
        <f t="shared" si="26"/>
        <v>0</v>
      </c>
    </row>
    <row r="298" spans="1:20">
      <c r="A298" s="2" t="s">
        <v>23</v>
      </c>
      <c r="B298" s="6" t="s">
        <v>320</v>
      </c>
      <c r="C298" s="26" t="s">
        <v>87</v>
      </c>
      <c r="D298" s="26">
        <v>9</v>
      </c>
      <c r="E298" s="7">
        <v>1777</v>
      </c>
      <c r="F298" s="22" t="s">
        <v>35</v>
      </c>
      <c r="G298" s="20" t="s">
        <v>198</v>
      </c>
      <c r="H298" s="8" t="s">
        <v>30</v>
      </c>
      <c r="I298" s="22">
        <v>2090</v>
      </c>
      <c r="J298" s="26" t="s">
        <v>24</v>
      </c>
      <c r="L298" s="22">
        <v>10</v>
      </c>
      <c r="N298" s="31">
        <f t="shared" si="23"/>
        <v>0.5</v>
      </c>
      <c r="O298" s="22">
        <v>1045</v>
      </c>
      <c r="R298" s="9">
        <f t="shared" si="24"/>
        <v>1045</v>
      </c>
      <c r="S298" s="9">
        <f t="shared" si="25"/>
        <v>1045</v>
      </c>
      <c r="T298" s="3">
        <f t="shared" si="26"/>
        <v>0</v>
      </c>
    </row>
    <row r="299" spans="1:20">
      <c r="A299" s="2" t="s">
        <v>23</v>
      </c>
      <c r="B299" s="6" t="s">
        <v>320</v>
      </c>
      <c r="C299" s="26" t="s">
        <v>21</v>
      </c>
      <c r="D299" s="26">
        <v>9</v>
      </c>
      <c r="E299" s="7">
        <v>1777</v>
      </c>
      <c r="F299" s="22" t="s">
        <v>53</v>
      </c>
      <c r="G299" s="20" t="s">
        <v>199</v>
      </c>
      <c r="H299" s="8" t="s">
        <v>30</v>
      </c>
      <c r="I299" s="22">
        <v>500</v>
      </c>
      <c r="J299" s="26" t="s">
        <v>24</v>
      </c>
      <c r="L299" s="22">
        <v>26</v>
      </c>
      <c r="N299" s="31">
        <f t="shared" si="23"/>
        <v>1.3</v>
      </c>
      <c r="O299" s="22">
        <v>650</v>
      </c>
      <c r="R299" s="9">
        <f t="shared" si="24"/>
        <v>650</v>
      </c>
      <c r="S299" s="9">
        <f t="shared" si="25"/>
        <v>650</v>
      </c>
      <c r="T299" s="3">
        <f t="shared" si="26"/>
        <v>0</v>
      </c>
    </row>
    <row r="300" spans="1:20">
      <c r="A300" s="2" t="s">
        <v>23</v>
      </c>
      <c r="B300" s="6" t="s">
        <v>320</v>
      </c>
      <c r="C300" s="26" t="s">
        <v>21</v>
      </c>
      <c r="D300" s="26">
        <v>9</v>
      </c>
      <c r="E300" s="7">
        <v>1777</v>
      </c>
      <c r="F300" s="22" t="s">
        <v>35</v>
      </c>
      <c r="G300" s="20" t="s">
        <v>200</v>
      </c>
      <c r="H300" s="8" t="s">
        <v>30</v>
      </c>
      <c r="I300" s="22">
        <f>1+(7/8)</f>
        <v>1.875</v>
      </c>
      <c r="J300" s="26" t="s">
        <v>135</v>
      </c>
      <c r="K300" s="22">
        <v>600</v>
      </c>
      <c r="N300" s="31">
        <f t="shared" si="23"/>
        <v>600</v>
      </c>
      <c r="O300" s="22">
        <v>1125</v>
      </c>
      <c r="R300" s="9">
        <f t="shared" si="24"/>
        <v>1125</v>
      </c>
      <c r="S300" s="9">
        <f t="shared" si="25"/>
        <v>1125</v>
      </c>
      <c r="T300" s="3">
        <f t="shared" si="26"/>
        <v>0</v>
      </c>
    </row>
    <row r="301" spans="1:20">
      <c r="A301" s="2" t="s">
        <v>23</v>
      </c>
      <c r="B301" s="6" t="s">
        <v>320</v>
      </c>
      <c r="C301" s="26" t="s">
        <v>21</v>
      </c>
      <c r="D301" s="26">
        <v>9</v>
      </c>
      <c r="E301" s="7">
        <v>1777</v>
      </c>
      <c r="F301" s="22" t="s">
        <v>45</v>
      </c>
      <c r="G301" s="20" t="s">
        <v>200</v>
      </c>
      <c r="H301" s="8" t="s">
        <v>30</v>
      </c>
      <c r="I301" s="22">
        <v>681</v>
      </c>
      <c r="J301" s="26" t="s">
        <v>188</v>
      </c>
      <c r="K301" s="22">
        <v>3</v>
      </c>
      <c r="N301" s="31">
        <f t="shared" si="23"/>
        <v>3</v>
      </c>
      <c r="O301" s="22">
        <v>2043</v>
      </c>
      <c r="R301" s="9">
        <f t="shared" si="24"/>
        <v>2043</v>
      </c>
      <c r="S301" s="9">
        <f t="shared" si="25"/>
        <v>2043</v>
      </c>
      <c r="T301" s="3">
        <f t="shared" si="26"/>
        <v>0</v>
      </c>
    </row>
    <row r="302" spans="1:20">
      <c r="A302" s="2" t="s">
        <v>23</v>
      </c>
      <c r="B302" s="6" t="s">
        <v>320</v>
      </c>
      <c r="C302" s="26" t="s">
        <v>21</v>
      </c>
      <c r="D302" s="26">
        <v>9</v>
      </c>
      <c r="E302" s="7">
        <v>1777</v>
      </c>
      <c r="F302" s="22" t="s">
        <v>39</v>
      </c>
      <c r="G302" s="20" t="s">
        <v>200</v>
      </c>
      <c r="H302" s="8" t="s">
        <v>30</v>
      </c>
      <c r="I302" s="22">
        <v>50</v>
      </c>
      <c r="J302" s="26" t="s">
        <v>188</v>
      </c>
      <c r="K302" s="22">
        <v>4</v>
      </c>
      <c r="N302" s="31">
        <f t="shared" si="23"/>
        <v>4</v>
      </c>
      <c r="O302" s="22">
        <v>200</v>
      </c>
      <c r="R302" s="9">
        <f t="shared" si="24"/>
        <v>200</v>
      </c>
      <c r="S302" s="9">
        <f t="shared" si="25"/>
        <v>200</v>
      </c>
      <c r="T302" s="3">
        <f t="shared" si="26"/>
        <v>0</v>
      </c>
    </row>
    <row r="303" spans="1:20">
      <c r="A303" s="2" t="s">
        <v>23</v>
      </c>
      <c r="B303" s="6" t="s">
        <v>320</v>
      </c>
      <c r="C303" s="26" t="s">
        <v>21</v>
      </c>
      <c r="D303" s="26">
        <v>9</v>
      </c>
      <c r="E303" s="7">
        <v>1777</v>
      </c>
      <c r="F303" s="22" t="s">
        <v>35</v>
      </c>
      <c r="G303" s="20" t="s">
        <v>344</v>
      </c>
      <c r="H303" s="8" t="s">
        <v>30</v>
      </c>
      <c r="I303" s="22">
        <v>4.25</v>
      </c>
      <c r="J303" s="26" t="s">
        <v>24</v>
      </c>
      <c r="K303" s="22">
        <v>250</v>
      </c>
      <c r="N303" s="31">
        <f t="shared" si="23"/>
        <v>250</v>
      </c>
      <c r="O303" s="22">
        <v>1062</v>
      </c>
      <c r="R303" s="9">
        <f t="shared" si="24"/>
        <v>1062</v>
      </c>
      <c r="S303" s="9">
        <f t="shared" si="25"/>
        <v>1062.5</v>
      </c>
      <c r="T303" s="3">
        <f t="shared" si="26"/>
        <v>-0.5</v>
      </c>
    </row>
    <row r="304" spans="1:20">
      <c r="A304" s="2" t="s">
        <v>23</v>
      </c>
      <c r="B304" s="6" t="s">
        <v>320</v>
      </c>
      <c r="C304" s="26" t="s">
        <v>21</v>
      </c>
      <c r="D304" s="26">
        <v>9</v>
      </c>
      <c r="E304" s="7">
        <v>1777</v>
      </c>
      <c r="F304" s="22" t="s">
        <v>35</v>
      </c>
      <c r="G304" s="20" t="s">
        <v>345</v>
      </c>
      <c r="H304" s="8" t="s">
        <v>30</v>
      </c>
      <c r="I304" s="22">
        <v>1</v>
      </c>
      <c r="J304" s="26" t="s">
        <v>26</v>
      </c>
      <c r="K304" s="22">
        <v>15985</v>
      </c>
      <c r="N304" s="31">
        <f t="shared" si="23"/>
        <v>15985</v>
      </c>
      <c r="O304" s="22">
        <v>15985</v>
      </c>
      <c r="R304" s="9">
        <f t="shared" si="24"/>
        <v>15985</v>
      </c>
      <c r="S304" s="9">
        <f t="shared" si="25"/>
        <v>15985</v>
      </c>
      <c r="T304" s="3">
        <f t="shared" si="26"/>
        <v>0</v>
      </c>
    </row>
    <row r="305" spans="1:22">
      <c r="A305" s="2" t="s">
        <v>23</v>
      </c>
      <c r="B305" s="6" t="s">
        <v>320</v>
      </c>
      <c r="C305" s="26" t="s">
        <v>21</v>
      </c>
      <c r="D305" s="26">
        <v>9</v>
      </c>
      <c r="E305" s="7">
        <v>1777</v>
      </c>
      <c r="F305" s="22" t="s">
        <v>45</v>
      </c>
      <c r="G305" s="20" t="s">
        <v>345</v>
      </c>
      <c r="H305" s="8" t="s">
        <v>30</v>
      </c>
      <c r="I305" s="22">
        <v>1</v>
      </c>
      <c r="J305" s="26" t="s">
        <v>26</v>
      </c>
      <c r="K305" s="22">
        <v>3124</v>
      </c>
      <c r="N305" s="31">
        <f t="shared" si="23"/>
        <v>3124</v>
      </c>
      <c r="O305" s="22">
        <v>3124</v>
      </c>
      <c r="R305" s="9">
        <f t="shared" si="24"/>
        <v>3124</v>
      </c>
      <c r="S305" s="9">
        <f t="shared" si="25"/>
        <v>3124</v>
      </c>
      <c r="T305" s="3">
        <f t="shared" si="26"/>
        <v>0</v>
      </c>
    </row>
    <row r="306" spans="1:22">
      <c r="A306" s="2" t="s">
        <v>23</v>
      </c>
      <c r="B306" s="6" t="s">
        <v>320</v>
      </c>
      <c r="C306" s="26" t="s">
        <v>21</v>
      </c>
      <c r="D306" s="26">
        <v>9</v>
      </c>
      <c r="E306" s="7">
        <v>1777</v>
      </c>
      <c r="F306" s="22" t="s">
        <v>57</v>
      </c>
      <c r="G306" s="20" t="s">
        <v>345</v>
      </c>
      <c r="H306" s="8" t="s">
        <v>30</v>
      </c>
      <c r="I306" s="22">
        <v>1</v>
      </c>
      <c r="J306" s="26" t="s">
        <v>26</v>
      </c>
      <c r="K306" s="22">
        <v>1596</v>
      </c>
      <c r="N306" s="31">
        <f t="shared" si="23"/>
        <v>1596</v>
      </c>
      <c r="O306" s="22">
        <v>1596</v>
      </c>
      <c r="R306" s="9">
        <f t="shared" si="24"/>
        <v>1596</v>
      </c>
      <c r="S306" s="9">
        <f t="shared" si="25"/>
        <v>1596</v>
      </c>
      <c r="T306" s="3">
        <f t="shared" si="26"/>
        <v>0</v>
      </c>
    </row>
    <row r="307" spans="1:22">
      <c r="A307" s="2" t="s">
        <v>23</v>
      </c>
      <c r="B307" s="6" t="s">
        <v>320</v>
      </c>
      <c r="C307" s="26" t="s">
        <v>21</v>
      </c>
      <c r="D307" s="26">
        <v>9</v>
      </c>
      <c r="E307" s="7">
        <v>1777</v>
      </c>
      <c r="F307" s="22" t="s">
        <v>47</v>
      </c>
      <c r="G307" s="20" t="s">
        <v>345</v>
      </c>
      <c r="H307" s="8" t="s">
        <v>30</v>
      </c>
      <c r="I307" s="22">
        <v>1</v>
      </c>
      <c r="J307" s="26" t="s">
        <v>26</v>
      </c>
      <c r="K307" s="22">
        <v>109</v>
      </c>
      <c r="N307" s="31">
        <f t="shared" si="23"/>
        <v>109</v>
      </c>
      <c r="O307" s="22">
        <v>109</v>
      </c>
      <c r="R307" s="9">
        <f t="shared" si="24"/>
        <v>109</v>
      </c>
      <c r="S307" s="9">
        <f t="shared" si="25"/>
        <v>109</v>
      </c>
      <c r="T307" s="3">
        <f t="shared" si="26"/>
        <v>0</v>
      </c>
    </row>
    <row r="308" spans="1:22">
      <c r="A308" s="2" t="s">
        <v>23</v>
      </c>
      <c r="B308" s="6" t="s">
        <v>320</v>
      </c>
      <c r="C308" s="26" t="s">
        <v>21</v>
      </c>
      <c r="D308" s="26">
        <v>9</v>
      </c>
      <c r="E308" s="7">
        <v>1777</v>
      </c>
      <c r="F308" s="22" t="s">
        <v>31</v>
      </c>
      <c r="G308" s="20" t="s">
        <v>345</v>
      </c>
      <c r="H308" s="8" t="s">
        <v>30</v>
      </c>
      <c r="I308" s="22">
        <v>1</v>
      </c>
      <c r="J308" s="26" t="s">
        <v>26</v>
      </c>
      <c r="K308" s="22">
        <v>186700</v>
      </c>
      <c r="N308" s="31">
        <f t="shared" si="23"/>
        <v>186700</v>
      </c>
      <c r="O308" s="22">
        <v>186700</v>
      </c>
      <c r="R308" s="9">
        <f t="shared" si="24"/>
        <v>186700</v>
      </c>
      <c r="S308" s="9">
        <f t="shared" si="25"/>
        <v>186700</v>
      </c>
      <c r="T308" s="3">
        <f t="shared" si="26"/>
        <v>0</v>
      </c>
    </row>
    <row r="309" spans="1:22">
      <c r="A309" s="2" t="s">
        <v>23</v>
      </c>
      <c r="B309" s="6" t="s">
        <v>320</v>
      </c>
      <c r="C309" s="26" t="s">
        <v>21</v>
      </c>
      <c r="D309" s="26">
        <v>9</v>
      </c>
      <c r="E309" s="7">
        <v>1777</v>
      </c>
      <c r="F309" s="22" t="s">
        <v>53</v>
      </c>
      <c r="G309" s="20" t="s">
        <v>345</v>
      </c>
      <c r="H309" s="8" t="s">
        <v>30</v>
      </c>
      <c r="I309" s="22">
        <v>1</v>
      </c>
      <c r="J309" s="26" t="s">
        <v>26</v>
      </c>
      <c r="K309" s="22">
        <v>210</v>
      </c>
      <c r="N309" s="31">
        <f t="shared" si="23"/>
        <v>210</v>
      </c>
      <c r="O309" s="22">
        <v>210</v>
      </c>
      <c r="R309" s="9">
        <f t="shared" si="24"/>
        <v>210</v>
      </c>
      <c r="S309" s="9">
        <f t="shared" si="25"/>
        <v>210</v>
      </c>
      <c r="T309" s="3">
        <f t="shared" si="26"/>
        <v>0</v>
      </c>
    </row>
    <row r="310" spans="1:22">
      <c r="A310" s="2" t="s">
        <v>23</v>
      </c>
      <c r="B310" s="6" t="s">
        <v>320</v>
      </c>
      <c r="C310" s="26" t="s">
        <v>21</v>
      </c>
      <c r="D310" s="26">
        <v>9</v>
      </c>
      <c r="E310" s="7">
        <v>1777</v>
      </c>
      <c r="F310" s="22" t="s">
        <v>39</v>
      </c>
      <c r="G310" s="20" t="s">
        <v>345</v>
      </c>
      <c r="H310" s="8" t="s">
        <v>30</v>
      </c>
      <c r="I310" s="22">
        <v>1</v>
      </c>
      <c r="J310" s="26" t="s">
        <v>26</v>
      </c>
      <c r="K310" s="22">
        <v>5750</v>
      </c>
      <c r="N310" s="31">
        <f t="shared" si="23"/>
        <v>5750</v>
      </c>
      <c r="O310" s="22">
        <v>5750</v>
      </c>
      <c r="R310" s="9">
        <f t="shared" si="24"/>
        <v>5750</v>
      </c>
      <c r="S310" s="9">
        <f t="shared" si="25"/>
        <v>5750</v>
      </c>
      <c r="T310" s="3">
        <f t="shared" si="26"/>
        <v>0</v>
      </c>
    </row>
    <row r="311" spans="1:22">
      <c r="A311" s="2" t="s">
        <v>23</v>
      </c>
      <c r="B311" s="6" t="s">
        <v>320</v>
      </c>
      <c r="C311" s="26" t="s">
        <v>21</v>
      </c>
      <c r="D311" s="26">
        <v>9</v>
      </c>
      <c r="E311" s="7">
        <v>1777</v>
      </c>
      <c r="F311" s="22" t="s">
        <v>39</v>
      </c>
      <c r="G311" s="20" t="s">
        <v>201</v>
      </c>
      <c r="H311" s="8" t="s">
        <v>30</v>
      </c>
      <c r="I311" s="22">
        <v>1</v>
      </c>
      <c r="J311" s="26" t="s">
        <v>26</v>
      </c>
      <c r="K311" s="22">
        <v>1920</v>
      </c>
      <c r="N311" s="31">
        <f t="shared" si="23"/>
        <v>1920</v>
      </c>
      <c r="O311" s="22">
        <v>1920</v>
      </c>
      <c r="R311" s="9">
        <f t="shared" si="24"/>
        <v>1920</v>
      </c>
      <c r="S311" s="9">
        <f t="shared" si="25"/>
        <v>1920</v>
      </c>
      <c r="T311" s="3">
        <f t="shared" si="26"/>
        <v>0</v>
      </c>
    </row>
    <row r="312" spans="1:22">
      <c r="A312" s="2" t="s">
        <v>23</v>
      </c>
      <c r="B312" s="6" t="s">
        <v>320</v>
      </c>
      <c r="C312" s="26" t="s">
        <v>21</v>
      </c>
      <c r="D312" s="26">
        <v>9</v>
      </c>
      <c r="E312" s="7">
        <v>1777</v>
      </c>
      <c r="F312" s="22" t="s">
        <v>35</v>
      </c>
      <c r="G312" s="20" t="s">
        <v>202</v>
      </c>
      <c r="H312" s="8" t="s">
        <v>30</v>
      </c>
      <c r="I312" s="22">
        <v>135</v>
      </c>
      <c r="J312" s="26" t="s">
        <v>24</v>
      </c>
      <c r="L312" s="22">
        <v>20</v>
      </c>
      <c r="N312" s="31">
        <f t="shared" si="23"/>
        <v>1</v>
      </c>
      <c r="O312" s="22">
        <v>105</v>
      </c>
      <c r="R312" s="9">
        <f t="shared" si="24"/>
        <v>105</v>
      </c>
      <c r="S312" s="9">
        <f t="shared" si="25"/>
        <v>135</v>
      </c>
      <c r="T312" s="3">
        <f t="shared" si="26"/>
        <v>-30</v>
      </c>
      <c r="V312" s="22" t="s">
        <v>28</v>
      </c>
    </row>
    <row r="313" spans="1:22">
      <c r="A313" s="2" t="s">
        <v>23</v>
      </c>
      <c r="B313" s="6" t="s">
        <v>320</v>
      </c>
      <c r="C313" s="26" t="s">
        <v>21</v>
      </c>
      <c r="D313" s="26">
        <v>9</v>
      </c>
      <c r="E313" s="7">
        <v>1777</v>
      </c>
      <c r="F313" s="22" t="s">
        <v>35</v>
      </c>
      <c r="G313" s="20" t="s">
        <v>203</v>
      </c>
      <c r="H313" s="8" t="s">
        <v>30</v>
      </c>
      <c r="I313" s="22">
        <v>6748</v>
      </c>
      <c r="J313" s="26" t="s">
        <v>24</v>
      </c>
      <c r="K313" s="22">
        <v>4</v>
      </c>
      <c r="N313" s="31">
        <f t="shared" si="23"/>
        <v>4</v>
      </c>
      <c r="O313" s="22">
        <v>26992</v>
      </c>
      <c r="R313" s="9">
        <f t="shared" si="24"/>
        <v>26992</v>
      </c>
      <c r="S313" s="9">
        <f t="shared" si="25"/>
        <v>26992</v>
      </c>
      <c r="T313" s="3">
        <f t="shared" si="26"/>
        <v>0</v>
      </c>
    </row>
    <row r="314" spans="1:22">
      <c r="A314" s="2" t="s">
        <v>23</v>
      </c>
      <c r="B314" s="6" t="s">
        <v>320</v>
      </c>
      <c r="C314" s="26" t="s">
        <v>21</v>
      </c>
      <c r="D314" s="26">
        <v>9</v>
      </c>
      <c r="E314" s="7">
        <v>1777</v>
      </c>
      <c r="F314" s="22" t="s">
        <v>45</v>
      </c>
      <c r="G314" s="20" t="s">
        <v>203</v>
      </c>
      <c r="H314" s="8" t="s">
        <v>30</v>
      </c>
      <c r="I314" s="22">
        <v>16061</v>
      </c>
      <c r="J314" s="26" t="s">
        <v>24</v>
      </c>
      <c r="K314" s="22">
        <v>3</v>
      </c>
      <c r="L314" s="22">
        <v>10</v>
      </c>
      <c r="N314" s="31">
        <f t="shared" si="23"/>
        <v>3.5</v>
      </c>
      <c r="O314" s="22">
        <v>56213</v>
      </c>
      <c r="R314" s="9">
        <f t="shared" si="24"/>
        <v>56213</v>
      </c>
      <c r="S314" s="9">
        <f t="shared" si="25"/>
        <v>56213.5</v>
      </c>
      <c r="T314" s="3">
        <f t="shared" si="26"/>
        <v>-0.5</v>
      </c>
    </row>
    <row r="315" spans="1:22">
      <c r="A315" s="2" t="s">
        <v>23</v>
      </c>
      <c r="B315" s="6" t="s">
        <v>320</v>
      </c>
      <c r="C315" s="26" t="s">
        <v>21</v>
      </c>
      <c r="D315" s="26">
        <v>9</v>
      </c>
      <c r="E315" s="7">
        <v>1777</v>
      </c>
      <c r="F315" s="22" t="s">
        <v>57</v>
      </c>
      <c r="G315" s="20" t="s">
        <v>203</v>
      </c>
      <c r="H315" s="8" t="s">
        <v>30</v>
      </c>
      <c r="I315" s="22">
        <v>1698</v>
      </c>
      <c r="J315" s="26" t="s">
        <v>24</v>
      </c>
      <c r="K315" s="22">
        <v>4</v>
      </c>
      <c r="N315" s="31">
        <f t="shared" si="23"/>
        <v>4</v>
      </c>
      <c r="O315" s="22">
        <v>6792</v>
      </c>
      <c r="R315" s="9">
        <f t="shared" si="24"/>
        <v>6792</v>
      </c>
      <c r="S315" s="9">
        <f t="shared" si="25"/>
        <v>6792</v>
      </c>
      <c r="T315" s="3">
        <f t="shared" si="26"/>
        <v>0</v>
      </c>
    </row>
    <row r="316" spans="1:22">
      <c r="A316" s="2" t="s">
        <v>23</v>
      </c>
      <c r="B316" s="6" t="s">
        <v>320</v>
      </c>
      <c r="C316" s="26" t="s">
        <v>21</v>
      </c>
      <c r="D316" s="26">
        <v>9</v>
      </c>
      <c r="E316" s="7">
        <v>1777</v>
      </c>
      <c r="F316" s="22" t="s">
        <v>29</v>
      </c>
      <c r="G316" s="20" t="s">
        <v>203</v>
      </c>
      <c r="H316" s="8" t="s">
        <v>30</v>
      </c>
      <c r="I316" s="22">
        <v>1866</v>
      </c>
      <c r="J316" s="26" t="s">
        <v>24</v>
      </c>
      <c r="K316" s="22">
        <v>3</v>
      </c>
      <c r="L316" s="22">
        <v>10</v>
      </c>
      <c r="N316" s="31">
        <f t="shared" si="23"/>
        <v>3.5</v>
      </c>
      <c r="O316" s="22">
        <v>6531</v>
      </c>
      <c r="R316" s="9">
        <f t="shared" si="24"/>
        <v>6531</v>
      </c>
      <c r="S316" s="9">
        <f t="shared" si="25"/>
        <v>6531</v>
      </c>
      <c r="T316" s="3">
        <f t="shared" si="26"/>
        <v>0</v>
      </c>
    </row>
    <row r="317" spans="1:22">
      <c r="A317" s="2" t="s">
        <v>23</v>
      </c>
      <c r="B317" s="6" t="s">
        <v>320</v>
      </c>
      <c r="C317" s="26" t="s">
        <v>21</v>
      </c>
      <c r="D317" s="26">
        <v>9</v>
      </c>
      <c r="E317" s="7">
        <v>1777</v>
      </c>
      <c r="F317" s="22" t="s">
        <v>31</v>
      </c>
      <c r="G317" s="20" t="s">
        <v>203</v>
      </c>
      <c r="H317" s="8" t="s">
        <v>30</v>
      </c>
      <c r="I317" s="22">
        <v>23700</v>
      </c>
      <c r="J317" s="26" t="s">
        <v>24</v>
      </c>
      <c r="K317" s="22">
        <v>4</v>
      </c>
      <c r="N317" s="31">
        <f t="shared" si="23"/>
        <v>4</v>
      </c>
      <c r="O317" s="22">
        <v>94800</v>
      </c>
      <c r="R317" s="9">
        <f t="shared" si="24"/>
        <v>94800</v>
      </c>
      <c r="S317" s="9">
        <f t="shared" si="25"/>
        <v>94800</v>
      </c>
      <c r="T317" s="3">
        <f t="shared" si="26"/>
        <v>0</v>
      </c>
    </row>
    <row r="318" spans="1:22">
      <c r="A318" s="2" t="s">
        <v>23</v>
      </c>
      <c r="B318" s="6" t="s">
        <v>320</v>
      </c>
      <c r="C318" s="26" t="s">
        <v>21</v>
      </c>
      <c r="D318" s="26">
        <v>9</v>
      </c>
      <c r="E318" s="7">
        <v>1777</v>
      </c>
      <c r="F318" s="22" t="s">
        <v>53</v>
      </c>
      <c r="G318" s="20" t="s">
        <v>203</v>
      </c>
      <c r="H318" s="8" t="s">
        <v>30</v>
      </c>
      <c r="I318" s="22">
        <v>1</v>
      </c>
      <c r="J318" s="26" t="s">
        <v>26</v>
      </c>
      <c r="K318" s="22">
        <v>6600</v>
      </c>
      <c r="N318" s="31">
        <f t="shared" si="23"/>
        <v>6600</v>
      </c>
      <c r="O318" s="22">
        <v>6600</v>
      </c>
      <c r="R318" s="9">
        <f t="shared" si="24"/>
        <v>6600</v>
      </c>
      <c r="S318" s="9">
        <f t="shared" si="25"/>
        <v>6600</v>
      </c>
      <c r="T318" s="3">
        <f t="shared" si="26"/>
        <v>0</v>
      </c>
    </row>
    <row r="319" spans="1:22">
      <c r="A319" s="2" t="s">
        <v>23</v>
      </c>
      <c r="B319" s="6" t="s">
        <v>320</v>
      </c>
      <c r="C319" s="26" t="s">
        <v>21</v>
      </c>
      <c r="D319" s="26">
        <v>9</v>
      </c>
      <c r="E319" s="7">
        <v>1777</v>
      </c>
      <c r="F319" s="22" t="s">
        <v>39</v>
      </c>
      <c r="G319" s="20" t="s">
        <v>203</v>
      </c>
      <c r="H319" s="8" t="s">
        <v>30</v>
      </c>
      <c r="I319" s="22">
        <v>3541</v>
      </c>
      <c r="J319" s="26" t="s">
        <v>24</v>
      </c>
      <c r="K319" s="22">
        <v>4</v>
      </c>
      <c r="N319" s="31">
        <f t="shared" si="23"/>
        <v>4</v>
      </c>
      <c r="O319" s="22">
        <v>14164</v>
      </c>
      <c r="R319" s="9">
        <f t="shared" si="24"/>
        <v>14164</v>
      </c>
      <c r="S319" s="9">
        <f t="shared" si="25"/>
        <v>14164</v>
      </c>
      <c r="T319" s="3">
        <f t="shared" si="26"/>
        <v>0</v>
      </c>
    </row>
    <row r="320" spans="1:22">
      <c r="A320" s="2" t="s">
        <v>23</v>
      </c>
      <c r="B320" s="6" t="s">
        <v>320</v>
      </c>
      <c r="C320" s="26" t="s">
        <v>21</v>
      </c>
      <c r="D320" s="26">
        <v>9</v>
      </c>
      <c r="E320" s="7">
        <v>1777</v>
      </c>
      <c r="F320" s="22" t="s">
        <v>57</v>
      </c>
      <c r="G320" s="20" t="s">
        <v>204</v>
      </c>
      <c r="H320" s="8" t="s">
        <v>30</v>
      </c>
      <c r="I320" s="22">
        <v>4870</v>
      </c>
      <c r="J320" s="26" t="s">
        <v>24</v>
      </c>
      <c r="L320" s="22">
        <v>3</v>
      </c>
      <c r="N320" s="31">
        <f t="shared" si="23"/>
        <v>0.15000000000000002</v>
      </c>
      <c r="O320" s="22">
        <v>730</v>
      </c>
      <c r="R320" s="9">
        <f t="shared" si="24"/>
        <v>730</v>
      </c>
      <c r="S320" s="9">
        <f t="shared" si="25"/>
        <v>730.50000000000011</v>
      </c>
      <c r="T320" s="3">
        <f t="shared" si="26"/>
        <v>-0.50000000000011369</v>
      </c>
    </row>
    <row r="321" spans="1:20">
      <c r="A321" s="2" t="s">
        <v>23</v>
      </c>
      <c r="B321" s="6" t="s">
        <v>320</v>
      </c>
      <c r="C321" s="26" t="s">
        <v>21</v>
      </c>
      <c r="D321" s="26">
        <v>9</v>
      </c>
      <c r="E321" s="7">
        <v>1777</v>
      </c>
      <c r="F321" s="22" t="s">
        <v>53</v>
      </c>
      <c r="G321" s="20" t="s">
        <v>204</v>
      </c>
      <c r="H321" s="8" t="s">
        <v>30</v>
      </c>
      <c r="I321" s="22">
        <v>16340</v>
      </c>
      <c r="J321" s="26" t="s">
        <v>24</v>
      </c>
      <c r="L321" s="22">
        <v>3</v>
      </c>
      <c r="N321" s="31">
        <f t="shared" si="23"/>
        <v>0.15000000000000002</v>
      </c>
      <c r="O321" s="22">
        <v>2451</v>
      </c>
      <c r="R321" s="9">
        <f t="shared" si="24"/>
        <v>2451</v>
      </c>
      <c r="S321" s="9">
        <f t="shared" si="25"/>
        <v>2451.0000000000005</v>
      </c>
      <c r="T321" s="3">
        <f t="shared" si="26"/>
        <v>0</v>
      </c>
    </row>
    <row r="322" spans="1:20">
      <c r="A322" s="2" t="s">
        <v>23</v>
      </c>
      <c r="B322" s="6" t="s">
        <v>320</v>
      </c>
      <c r="C322" s="26" t="s">
        <v>21</v>
      </c>
      <c r="D322" s="26">
        <v>9</v>
      </c>
      <c r="E322" s="7">
        <v>1777</v>
      </c>
      <c r="F322" s="22" t="s">
        <v>45</v>
      </c>
      <c r="G322" s="20" t="s">
        <v>205</v>
      </c>
      <c r="H322" s="8" t="s">
        <v>30</v>
      </c>
      <c r="I322" s="22">
        <v>392</v>
      </c>
      <c r="J322" s="26" t="s">
        <v>27</v>
      </c>
      <c r="K322" s="22">
        <v>20</v>
      </c>
      <c r="N322" s="31">
        <f t="shared" si="23"/>
        <v>20</v>
      </c>
      <c r="O322" s="22">
        <v>7840</v>
      </c>
      <c r="R322" s="9">
        <f t="shared" si="24"/>
        <v>7840</v>
      </c>
      <c r="S322" s="9">
        <f t="shared" si="25"/>
        <v>7840</v>
      </c>
      <c r="T322" s="3">
        <f t="shared" si="26"/>
        <v>0</v>
      </c>
    </row>
    <row r="323" spans="1:20">
      <c r="A323" s="2" t="s">
        <v>23</v>
      </c>
      <c r="B323" s="6" t="s">
        <v>320</v>
      </c>
      <c r="C323" s="26" t="s">
        <v>21</v>
      </c>
      <c r="D323" s="26">
        <v>9</v>
      </c>
      <c r="E323" s="7">
        <v>1777</v>
      </c>
      <c r="F323" s="22" t="s">
        <v>47</v>
      </c>
      <c r="G323" s="20" t="s">
        <v>206</v>
      </c>
      <c r="H323" s="8" t="s">
        <v>30</v>
      </c>
      <c r="I323" s="22">
        <v>20</v>
      </c>
      <c r="J323" s="28" t="s">
        <v>207</v>
      </c>
      <c r="K323" s="22">
        <v>24</v>
      </c>
      <c r="N323" s="31">
        <f t="shared" si="23"/>
        <v>24</v>
      </c>
      <c r="O323" s="22">
        <v>480</v>
      </c>
      <c r="R323" s="9">
        <f t="shared" si="24"/>
        <v>480</v>
      </c>
      <c r="S323" s="9">
        <f t="shared" si="25"/>
        <v>480</v>
      </c>
      <c r="T323" s="3">
        <f t="shared" si="26"/>
        <v>0</v>
      </c>
    </row>
    <row r="324" spans="1:20">
      <c r="A324" s="2" t="s">
        <v>23</v>
      </c>
      <c r="B324" s="6" t="s">
        <v>320</v>
      </c>
      <c r="C324" s="26" t="s">
        <v>21</v>
      </c>
      <c r="D324" s="26">
        <v>9</v>
      </c>
      <c r="E324" s="7">
        <v>1777</v>
      </c>
      <c r="F324" s="22" t="s">
        <v>35</v>
      </c>
      <c r="G324" s="20" t="s">
        <v>208</v>
      </c>
      <c r="H324" s="8" t="s">
        <v>30</v>
      </c>
      <c r="I324" s="22">
        <v>32</v>
      </c>
      <c r="J324" s="26" t="s">
        <v>209</v>
      </c>
      <c r="K324" s="22">
        <v>24</v>
      </c>
      <c r="N324" s="31">
        <f t="shared" si="23"/>
        <v>24</v>
      </c>
      <c r="O324" s="22">
        <v>768</v>
      </c>
      <c r="R324" s="9">
        <f t="shared" si="24"/>
        <v>768</v>
      </c>
      <c r="S324" s="9">
        <f t="shared" si="25"/>
        <v>768</v>
      </c>
      <c r="T324" s="3">
        <f t="shared" si="26"/>
        <v>0</v>
      </c>
    </row>
    <row r="325" spans="1:20">
      <c r="A325" s="2" t="s">
        <v>23</v>
      </c>
      <c r="B325" s="6" t="s">
        <v>320</v>
      </c>
      <c r="C325" s="26" t="s">
        <v>21</v>
      </c>
      <c r="D325" s="26">
        <v>9</v>
      </c>
      <c r="E325" s="7">
        <v>1777</v>
      </c>
      <c r="F325" s="22" t="s">
        <v>47</v>
      </c>
      <c r="G325" s="20" t="s">
        <v>208</v>
      </c>
      <c r="H325" s="8" t="s">
        <v>30</v>
      </c>
      <c r="I325" s="22">
        <v>10</v>
      </c>
      <c r="J325" s="26" t="s">
        <v>207</v>
      </c>
      <c r="K325" s="22">
        <v>80</v>
      </c>
      <c r="N325" s="31">
        <f t="shared" si="23"/>
        <v>80</v>
      </c>
      <c r="O325" s="22">
        <v>800</v>
      </c>
      <c r="R325" s="9">
        <f t="shared" si="24"/>
        <v>800</v>
      </c>
      <c r="S325" s="9">
        <f t="shared" si="25"/>
        <v>800</v>
      </c>
      <c r="T325" s="3">
        <f t="shared" si="26"/>
        <v>0</v>
      </c>
    </row>
    <row r="326" spans="1:20">
      <c r="A326" s="2" t="s">
        <v>23</v>
      </c>
      <c r="B326" s="6" t="s">
        <v>320</v>
      </c>
      <c r="C326" s="26" t="s">
        <v>21</v>
      </c>
      <c r="D326" s="26">
        <v>9</v>
      </c>
      <c r="E326" s="7">
        <v>1777</v>
      </c>
      <c r="F326" s="22" t="s">
        <v>57</v>
      </c>
      <c r="G326" s="20" t="s">
        <v>195</v>
      </c>
      <c r="H326" s="8" t="s">
        <v>30</v>
      </c>
      <c r="I326" s="22">
        <v>258</v>
      </c>
      <c r="J326" s="26" t="s">
        <v>325</v>
      </c>
      <c r="K326" s="22">
        <v>10</v>
      </c>
      <c r="N326" s="31">
        <f t="shared" ref="N326:N389" si="27">K326+(0.05*L326)+(M326/240)</f>
        <v>10</v>
      </c>
      <c r="O326" s="22">
        <v>2580</v>
      </c>
      <c r="R326" s="9">
        <f t="shared" si="24"/>
        <v>2580</v>
      </c>
      <c r="S326" s="9">
        <f t="shared" si="25"/>
        <v>2580</v>
      </c>
      <c r="T326" s="3">
        <f t="shared" si="26"/>
        <v>0</v>
      </c>
    </row>
    <row r="327" spans="1:20">
      <c r="A327" s="2" t="s">
        <v>23</v>
      </c>
      <c r="B327" s="6" t="s">
        <v>320</v>
      </c>
      <c r="C327" s="26" t="s">
        <v>21</v>
      </c>
      <c r="D327" s="26">
        <v>9</v>
      </c>
      <c r="E327" s="7">
        <v>1777</v>
      </c>
      <c r="F327" s="22" t="s">
        <v>35</v>
      </c>
      <c r="G327" s="20" t="s">
        <v>210</v>
      </c>
      <c r="H327" s="8" t="s">
        <v>30</v>
      </c>
      <c r="I327" s="22">
        <v>6</v>
      </c>
      <c r="J327" s="26" t="s">
        <v>325</v>
      </c>
      <c r="K327" s="22">
        <v>100</v>
      </c>
      <c r="N327" s="31">
        <f t="shared" si="27"/>
        <v>100</v>
      </c>
      <c r="O327" s="22">
        <v>600</v>
      </c>
      <c r="R327" s="9">
        <f t="shared" si="24"/>
        <v>600</v>
      </c>
      <c r="S327" s="9">
        <f t="shared" si="25"/>
        <v>600</v>
      </c>
      <c r="T327" s="3">
        <f t="shared" si="26"/>
        <v>0</v>
      </c>
    </row>
    <row r="328" spans="1:20">
      <c r="A328" s="2" t="s">
        <v>23</v>
      </c>
      <c r="B328" s="6" t="s">
        <v>320</v>
      </c>
      <c r="C328" s="26" t="s">
        <v>21</v>
      </c>
      <c r="D328" s="26">
        <v>9</v>
      </c>
      <c r="E328" s="7">
        <v>1777</v>
      </c>
      <c r="F328" s="22" t="s">
        <v>47</v>
      </c>
      <c r="G328" s="20" t="s">
        <v>211</v>
      </c>
      <c r="H328" s="8" t="s">
        <v>30</v>
      </c>
      <c r="I328" s="22">
        <v>200</v>
      </c>
      <c r="J328" s="28" t="s">
        <v>346</v>
      </c>
      <c r="L328" s="22">
        <v>20</v>
      </c>
      <c r="N328" s="31">
        <f t="shared" si="27"/>
        <v>1</v>
      </c>
      <c r="O328" s="22">
        <v>200</v>
      </c>
      <c r="R328" s="9">
        <f t="shared" si="24"/>
        <v>200</v>
      </c>
      <c r="S328" s="9">
        <f t="shared" si="25"/>
        <v>200</v>
      </c>
      <c r="T328" s="3">
        <f t="shared" si="26"/>
        <v>0</v>
      </c>
    </row>
    <row r="329" spans="1:20">
      <c r="A329" s="2" t="s">
        <v>23</v>
      </c>
      <c r="B329" s="6" t="s">
        <v>320</v>
      </c>
      <c r="C329" s="26" t="s">
        <v>21</v>
      </c>
      <c r="D329" s="26">
        <v>9</v>
      </c>
      <c r="E329" s="7">
        <v>1777</v>
      </c>
      <c r="F329" s="22" t="s">
        <v>53</v>
      </c>
      <c r="G329" s="20" t="s">
        <v>211</v>
      </c>
      <c r="H329" s="8" t="s">
        <v>30</v>
      </c>
      <c r="I329" s="22">
        <v>351</v>
      </c>
      <c r="J329" s="28" t="s">
        <v>346</v>
      </c>
      <c r="L329" s="22">
        <v>50</v>
      </c>
      <c r="N329" s="31">
        <f t="shared" si="27"/>
        <v>2.5</v>
      </c>
      <c r="O329" s="22">
        <v>877</v>
      </c>
      <c r="R329" s="9">
        <f t="shared" si="24"/>
        <v>877</v>
      </c>
      <c r="S329" s="9">
        <f t="shared" si="25"/>
        <v>877.5</v>
      </c>
      <c r="T329" s="3">
        <f t="shared" si="26"/>
        <v>-0.5</v>
      </c>
    </row>
    <row r="330" spans="1:20">
      <c r="A330" s="2" t="s">
        <v>23</v>
      </c>
      <c r="B330" s="6" t="s">
        <v>320</v>
      </c>
      <c r="C330" s="26" t="s">
        <v>21</v>
      </c>
      <c r="D330" s="26">
        <v>9</v>
      </c>
      <c r="E330" s="7">
        <v>1777</v>
      </c>
      <c r="F330" s="22" t="s">
        <v>35</v>
      </c>
      <c r="G330" s="20" t="s">
        <v>212</v>
      </c>
      <c r="H330" s="8" t="s">
        <v>30</v>
      </c>
      <c r="I330" s="22">
        <v>92425</v>
      </c>
      <c r="J330" s="26" t="s">
        <v>325</v>
      </c>
      <c r="K330" s="22">
        <v>0.03</v>
      </c>
      <c r="N330" s="31">
        <f t="shared" si="27"/>
        <v>0.03</v>
      </c>
      <c r="O330" s="22">
        <v>2772</v>
      </c>
      <c r="R330" s="9">
        <f t="shared" si="24"/>
        <v>2772</v>
      </c>
      <c r="S330" s="9">
        <f t="shared" si="25"/>
        <v>2772.75</v>
      </c>
      <c r="T330" s="3">
        <f t="shared" si="26"/>
        <v>-0.75</v>
      </c>
    </row>
    <row r="331" spans="1:20">
      <c r="A331" s="2" t="s">
        <v>23</v>
      </c>
      <c r="B331" s="6" t="s">
        <v>320</v>
      </c>
      <c r="C331" s="26" t="s">
        <v>21</v>
      </c>
      <c r="D331" s="26">
        <v>9</v>
      </c>
      <c r="E331" s="7">
        <v>1777</v>
      </c>
      <c r="F331" s="22" t="s">
        <v>57</v>
      </c>
      <c r="G331" s="20" t="s">
        <v>212</v>
      </c>
      <c r="H331" s="8" t="s">
        <v>30</v>
      </c>
      <c r="I331" s="22">
        <v>19580</v>
      </c>
      <c r="J331" s="26" t="s">
        <v>325</v>
      </c>
      <c r="M331" s="22">
        <v>6</v>
      </c>
      <c r="N331" s="31">
        <f t="shared" si="27"/>
        <v>2.5000000000000001E-2</v>
      </c>
      <c r="O331" s="22">
        <v>489</v>
      </c>
      <c r="R331" s="9">
        <f t="shared" ref="R331:R394" si="28">O331+(P331*0.05)+(Q331/240)</f>
        <v>489</v>
      </c>
      <c r="S331" s="9">
        <f t="shared" ref="S331:S394" si="29">I331*N331</f>
        <v>489.5</v>
      </c>
      <c r="T331" s="3">
        <f t="shared" ref="T331:T394" si="30">R331-S331</f>
        <v>-0.5</v>
      </c>
    </row>
    <row r="332" spans="1:20">
      <c r="A332" s="2" t="s">
        <v>23</v>
      </c>
      <c r="B332" s="6" t="s">
        <v>320</v>
      </c>
      <c r="C332" s="26" t="s">
        <v>21</v>
      </c>
      <c r="D332" s="26">
        <v>9</v>
      </c>
      <c r="E332" s="7">
        <v>1777</v>
      </c>
      <c r="F332" s="22" t="s">
        <v>39</v>
      </c>
      <c r="G332" s="20" t="s">
        <v>212</v>
      </c>
      <c r="H332" s="8" t="s">
        <v>30</v>
      </c>
      <c r="I332" s="22">
        <v>24980</v>
      </c>
      <c r="J332" s="26" t="s">
        <v>325</v>
      </c>
      <c r="M332" s="22">
        <v>6</v>
      </c>
      <c r="N332" s="31">
        <f t="shared" si="27"/>
        <v>2.5000000000000001E-2</v>
      </c>
      <c r="O332" s="22">
        <v>624</v>
      </c>
      <c r="R332" s="9">
        <f t="shared" si="28"/>
        <v>624</v>
      </c>
      <c r="S332" s="9">
        <f t="shared" si="29"/>
        <v>624.5</v>
      </c>
      <c r="T332" s="3">
        <f t="shared" si="30"/>
        <v>-0.5</v>
      </c>
    </row>
    <row r="333" spans="1:20">
      <c r="A333" s="2" t="s">
        <v>23</v>
      </c>
      <c r="B333" s="6" t="s">
        <v>320</v>
      </c>
      <c r="C333" s="26" t="s">
        <v>21</v>
      </c>
      <c r="D333" s="26">
        <v>9</v>
      </c>
      <c r="E333" s="7">
        <v>1777</v>
      </c>
      <c r="F333" s="22" t="s">
        <v>52</v>
      </c>
      <c r="G333" s="20" t="s">
        <v>213</v>
      </c>
      <c r="H333" s="8" t="s">
        <v>30</v>
      </c>
      <c r="I333" s="22">
        <v>3925</v>
      </c>
      <c r="J333" s="26" t="s">
        <v>24</v>
      </c>
      <c r="L333" s="22">
        <v>4</v>
      </c>
      <c r="N333" s="31">
        <f t="shared" si="27"/>
        <v>0.2</v>
      </c>
      <c r="O333" s="22">
        <v>785</v>
      </c>
      <c r="R333" s="9">
        <f t="shared" si="28"/>
        <v>785</v>
      </c>
      <c r="S333" s="9">
        <f t="shared" si="29"/>
        <v>785</v>
      </c>
      <c r="T333" s="3">
        <f t="shared" si="30"/>
        <v>0</v>
      </c>
    </row>
    <row r="334" spans="1:20">
      <c r="A334" s="2" t="s">
        <v>23</v>
      </c>
      <c r="B334" s="6" t="s">
        <v>320</v>
      </c>
      <c r="C334" s="26" t="s">
        <v>21</v>
      </c>
      <c r="D334" s="26">
        <v>9</v>
      </c>
      <c r="E334" s="7">
        <v>1777</v>
      </c>
      <c r="F334" s="22" t="s">
        <v>39</v>
      </c>
      <c r="G334" s="20" t="s">
        <v>214</v>
      </c>
      <c r="H334" s="8" t="s">
        <v>30</v>
      </c>
      <c r="I334" s="22">
        <v>1275</v>
      </c>
      <c r="J334" s="26" t="s">
        <v>24</v>
      </c>
      <c r="K334" s="22">
        <v>8</v>
      </c>
      <c r="N334" s="31">
        <f t="shared" si="27"/>
        <v>8</v>
      </c>
      <c r="O334" s="22">
        <v>10200</v>
      </c>
      <c r="R334" s="9">
        <f t="shared" si="28"/>
        <v>10200</v>
      </c>
      <c r="S334" s="9">
        <f t="shared" si="29"/>
        <v>10200</v>
      </c>
      <c r="T334" s="3">
        <f t="shared" si="30"/>
        <v>0</v>
      </c>
    </row>
    <row r="335" spans="1:20">
      <c r="A335" s="2" t="s">
        <v>23</v>
      </c>
      <c r="B335" s="6" t="s">
        <v>320</v>
      </c>
      <c r="C335" s="26" t="s">
        <v>21</v>
      </c>
      <c r="D335" s="26">
        <v>9</v>
      </c>
      <c r="E335" s="7">
        <v>1777</v>
      </c>
      <c r="F335" s="22" t="s">
        <v>47</v>
      </c>
      <c r="G335" s="20" t="s">
        <v>215</v>
      </c>
      <c r="H335" s="8" t="s">
        <v>30</v>
      </c>
      <c r="I335" s="22">
        <v>160000</v>
      </c>
      <c r="J335" s="28" t="s">
        <v>347</v>
      </c>
      <c r="L335" s="22">
        <v>0.02</v>
      </c>
      <c r="N335" s="31">
        <f t="shared" si="27"/>
        <v>1E-3</v>
      </c>
      <c r="O335" s="22">
        <v>160</v>
      </c>
      <c r="R335" s="9">
        <f t="shared" si="28"/>
        <v>160</v>
      </c>
      <c r="S335" s="9">
        <f t="shared" si="29"/>
        <v>160</v>
      </c>
      <c r="T335" s="3">
        <f t="shared" si="30"/>
        <v>0</v>
      </c>
    </row>
    <row r="336" spans="1:20">
      <c r="A336" s="2" t="s">
        <v>23</v>
      </c>
      <c r="B336" s="6" t="s">
        <v>320</v>
      </c>
      <c r="C336" s="26" t="s">
        <v>21</v>
      </c>
      <c r="D336" s="26">
        <v>9</v>
      </c>
      <c r="E336" s="7">
        <v>1777</v>
      </c>
      <c r="F336" s="22" t="s">
        <v>39</v>
      </c>
      <c r="G336" s="20" t="s">
        <v>215</v>
      </c>
      <c r="H336" s="8" t="s">
        <v>30</v>
      </c>
      <c r="I336" s="22">
        <v>2720</v>
      </c>
      <c r="J336" s="28" t="s">
        <v>185</v>
      </c>
      <c r="L336" s="22">
        <v>40</v>
      </c>
      <c r="N336" s="31">
        <f t="shared" si="27"/>
        <v>2</v>
      </c>
      <c r="O336" s="22">
        <v>5440</v>
      </c>
      <c r="R336" s="9">
        <f t="shared" si="28"/>
        <v>5440</v>
      </c>
      <c r="S336" s="9">
        <f t="shared" si="29"/>
        <v>5440</v>
      </c>
      <c r="T336" s="3">
        <f t="shared" si="30"/>
        <v>0</v>
      </c>
    </row>
    <row r="337" spans="1:20">
      <c r="A337" s="2" t="s">
        <v>23</v>
      </c>
      <c r="B337" s="6" t="s">
        <v>320</v>
      </c>
      <c r="C337" s="26" t="s">
        <v>21</v>
      </c>
      <c r="D337" s="26">
        <v>9</v>
      </c>
      <c r="E337" s="7">
        <v>1777</v>
      </c>
      <c r="F337" s="22" t="s">
        <v>57</v>
      </c>
      <c r="G337" s="20" t="s">
        <v>216</v>
      </c>
      <c r="H337" s="8" t="s">
        <v>30</v>
      </c>
      <c r="I337" s="22">
        <v>20</v>
      </c>
      <c r="J337" s="26" t="s">
        <v>27</v>
      </c>
      <c r="K337" s="22">
        <v>9</v>
      </c>
      <c r="N337" s="31">
        <f t="shared" si="27"/>
        <v>9</v>
      </c>
      <c r="O337" s="22">
        <v>180</v>
      </c>
      <c r="R337" s="9">
        <f t="shared" si="28"/>
        <v>180</v>
      </c>
      <c r="S337" s="9">
        <f t="shared" si="29"/>
        <v>180</v>
      </c>
      <c r="T337" s="3">
        <f t="shared" si="30"/>
        <v>0</v>
      </c>
    </row>
    <row r="338" spans="1:20">
      <c r="A338" s="2" t="s">
        <v>23</v>
      </c>
      <c r="B338" s="6" t="s">
        <v>320</v>
      </c>
      <c r="C338" s="26" t="s">
        <v>87</v>
      </c>
      <c r="D338" s="26">
        <v>10</v>
      </c>
      <c r="E338" s="7">
        <v>1777</v>
      </c>
      <c r="F338" s="22" t="s">
        <v>39</v>
      </c>
      <c r="G338" s="20" t="s">
        <v>217</v>
      </c>
      <c r="H338" s="8" t="s">
        <v>30</v>
      </c>
      <c r="I338" s="22">
        <v>70100</v>
      </c>
      <c r="J338" s="26" t="s">
        <v>24</v>
      </c>
      <c r="L338" s="22">
        <v>30</v>
      </c>
      <c r="N338" s="31">
        <f t="shared" si="27"/>
        <v>1.5</v>
      </c>
      <c r="O338" s="22">
        <v>105150</v>
      </c>
      <c r="R338" s="9">
        <f t="shared" si="28"/>
        <v>105150</v>
      </c>
      <c r="S338" s="9">
        <f t="shared" si="29"/>
        <v>105150</v>
      </c>
      <c r="T338" s="3">
        <f t="shared" si="30"/>
        <v>0</v>
      </c>
    </row>
    <row r="339" spans="1:20">
      <c r="A339" s="2" t="s">
        <v>23</v>
      </c>
      <c r="B339" s="6" t="s">
        <v>320</v>
      </c>
      <c r="C339" s="26" t="s">
        <v>87</v>
      </c>
      <c r="D339" s="26">
        <v>10</v>
      </c>
      <c r="E339" s="7">
        <v>1777</v>
      </c>
      <c r="F339" s="22" t="s">
        <v>35</v>
      </c>
      <c r="G339" s="20" t="s">
        <v>218</v>
      </c>
      <c r="H339" s="8" t="s">
        <v>30</v>
      </c>
      <c r="I339" s="22">
        <v>287</v>
      </c>
      <c r="J339" s="26" t="s">
        <v>24</v>
      </c>
      <c r="L339" s="22">
        <v>20</v>
      </c>
      <c r="N339" s="31">
        <f t="shared" si="27"/>
        <v>1</v>
      </c>
      <c r="O339" s="22">
        <v>287</v>
      </c>
      <c r="R339" s="9">
        <f t="shared" si="28"/>
        <v>287</v>
      </c>
      <c r="S339" s="9">
        <f t="shared" si="29"/>
        <v>287</v>
      </c>
      <c r="T339" s="3">
        <f t="shared" si="30"/>
        <v>0</v>
      </c>
    </row>
    <row r="340" spans="1:20">
      <c r="A340" s="2" t="s">
        <v>23</v>
      </c>
      <c r="B340" s="6" t="s">
        <v>320</v>
      </c>
      <c r="C340" s="26" t="s">
        <v>87</v>
      </c>
      <c r="D340" s="26">
        <v>10</v>
      </c>
      <c r="E340" s="7">
        <v>1777</v>
      </c>
      <c r="F340" s="22" t="s">
        <v>45</v>
      </c>
      <c r="G340" s="20" t="s">
        <v>219</v>
      </c>
      <c r="H340" s="8" t="s">
        <v>30</v>
      </c>
      <c r="I340" s="22">
        <v>1</v>
      </c>
      <c r="J340" s="26" t="s">
        <v>26</v>
      </c>
      <c r="K340" s="22">
        <v>11000</v>
      </c>
      <c r="N340" s="31">
        <f t="shared" si="27"/>
        <v>11000</v>
      </c>
      <c r="O340" s="22">
        <v>11000</v>
      </c>
      <c r="R340" s="9">
        <f t="shared" si="28"/>
        <v>11000</v>
      </c>
      <c r="S340" s="9">
        <f t="shared" si="29"/>
        <v>11000</v>
      </c>
      <c r="T340" s="3">
        <f t="shared" si="30"/>
        <v>0</v>
      </c>
    </row>
    <row r="341" spans="1:20">
      <c r="A341" s="2" t="s">
        <v>23</v>
      </c>
      <c r="B341" s="6" t="s">
        <v>320</v>
      </c>
      <c r="C341" s="26" t="s">
        <v>87</v>
      </c>
      <c r="D341" s="26">
        <v>10</v>
      </c>
      <c r="E341" s="7">
        <v>1777</v>
      </c>
      <c r="F341" s="22" t="s">
        <v>47</v>
      </c>
      <c r="G341" s="20" t="s">
        <v>219</v>
      </c>
      <c r="H341" s="8" t="s">
        <v>30</v>
      </c>
      <c r="I341" s="22">
        <v>1</v>
      </c>
      <c r="J341" s="26" t="s">
        <v>26</v>
      </c>
      <c r="K341" s="22">
        <v>900</v>
      </c>
      <c r="N341" s="31">
        <f t="shared" si="27"/>
        <v>900</v>
      </c>
      <c r="O341" s="22">
        <v>900</v>
      </c>
      <c r="R341" s="9">
        <f t="shared" si="28"/>
        <v>900</v>
      </c>
      <c r="S341" s="9">
        <f t="shared" si="29"/>
        <v>900</v>
      </c>
      <c r="T341" s="3">
        <f t="shared" si="30"/>
        <v>0</v>
      </c>
    </row>
    <row r="342" spans="1:20">
      <c r="A342" s="2" t="s">
        <v>23</v>
      </c>
      <c r="B342" s="6" t="s">
        <v>320</v>
      </c>
      <c r="C342" s="26" t="s">
        <v>87</v>
      </c>
      <c r="D342" s="26">
        <v>10</v>
      </c>
      <c r="E342" s="7">
        <v>1777</v>
      </c>
      <c r="F342" s="22" t="s">
        <v>45</v>
      </c>
      <c r="G342" s="20" t="s">
        <v>220</v>
      </c>
      <c r="H342" s="8" t="s">
        <v>30</v>
      </c>
      <c r="I342" s="22">
        <v>1</v>
      </c>
      <c r="J342" s="26" t="s">
        <v>26</v>
      </c>
      <c r="K342" s="22">
        <v>10950</v>
      </c>
      <c r="N342" s="31">
        <f t="shared" si="27"/>
        <v>10950</v>
      </c>
      <c r="O342" s="22">
        <v>10950</v>
      </c>
      <c r="R342" s="9">
        <f t="shared" si="28"/>
        <v>10950</v>
      </c>
      <c r="S342" s="9">
        <f t="shared" si="29"/>
        <v>10950</v>
      </c>
      <c r="T342" s="3">
        <f t="shared" si="30"/>
        <v>0</v>
      </c>
    </row>
    <row r="343" spans="1:20">
      <c r="A343" s="2" t="s">
        <v>23</v>
      </c>
      <c r="B343" s="6" t="s">
        <v>320</v>
      </c>
      <c r="C343" s="26" t="s">
        <v>87</v>
      </c>
      <c r="D343" s="26">
        <v>10</v>
      </c>
      <c r="E343" s="7">
        <v>1777</v>
      </c>
      <c r="F343" s="22" t="s">
        <v>47</v>
      </c>
      <c r="G343" s="20" t="s">
        <v>220</v>
      </c>
      <c r="H343" s="8" t="s">
        <v>30</v>
      </c>
      <c r="I343" s="22">
        <v>452</v>
      </c>
      <c r="J343" s="26" t="s">
        <v>348</v>
      </c>
      <c r="L343" s="22">
        <v>20</v>
      </c>
      <c r="N343" s="31">
        <f t="shared" si="27"/>
        <v>1</v>
      </c>
      <c r="O343" s="22">
        <v>452</v>
      </c>
      <c r="R343" s="9">
        <f t="shared" si="28"/>
        <v>452</v>
      </c>
      <c r="S343" s="9">
        <f t="shared" si="29"/>
        <v>452</v>
      </c>
      <c r="T343" s="3">
        <f t="shared" si="30"/>
        <v>0</v>
      </c>
    </row>
    <row r="344" spans="1:20">
      <c r="A344" s="2" t="s">
        <v>23</v>
      </c>
      <c r="B344" s="6" t="s">
        <v>320</v>
      </c>
      <c r="C344" s="26" t="s">
        <v>87</v>
      </c>
      <c r="D344" s="26">
        <v>10</v>
      </c>
      <c r="E344" s="7">
        <v>1777</v>
      </c>
      <c r="F344" s="22" t="s">
        <v>53</v>
      </c>
      <c r="G344" s="20" t="s">
        <v>221</v>
      </c>
      <c r="H344" s="8" t="s">
        <v>30</v>
      </c>
      <c r="I344" s="22">
        <v>31280</v>
      </c>
      <c r="J344" s="26" t="s">
        <v>24</v>
      </c>
      <c r="L344" s="22">
        <v>3</v>
      </c>
      <c r="N344" s="31">
        <f t="shared" si="27"/>
        <v>0.15000000000000002</v>
      </c>
      <c r="O344" s="22">
        <v>4692</v>
      </c>
      <c r="R344" s="9">
        <f t="shared" si="28"/>
        <v>4692</v>
      </c>
      <c r="S344" s="9">
        <f t="shared" si="29"/>
        <v>4692.0000000000009</v>
      </c>
      <c r="T344" s="3">
        <f t="shared" si="30"/>
        <v>0</v>
      </c>
    </row>
    <row r="345" spans="1:20">
      <c r="A345" s="2" t="s">
        <v>23</v>
      </c>
      <c r="B345" s="6" t="s">
        <v>320</v>
      </c>
      <c r="C345" s="26" t="s">
        <v>87</v>
      </c>
      <c r="D345" s="26">
        <v>10</v>
      </c>
      <c r="E345" s="7">
        <v>1777</v>
      </c>
      <c r="F345" s="22" t="s">
        <v>35</v>
      </c>
      <c r="G345" s="20" t="s">
        <v>222</v>
      </c>
      <c r="H345" s="8" t="s">
        <v>30</v>
      </c>
      <c r="I345" s="22">
        <v>103500</v>
      </c>
      <c r="J345" s="26" t="s">
        <v>24</v>
      </c>
      <c r="L345" s="22">
        <v>4</v>
      </c>
      <c r="N345" s="31">
        <f t="shared" si="27"/>
        <v>0.2</v>
      </c>
      <c r="O345" s="22">
        <v>20700</v>
      </c>
      <c r="R345" s="9">
        <f t="shared" si="28"/>
        <v>20700</v>
      </c>
      <c r="S345" s="9">
        <f t="shared" si="29"/>
        <v>20700</v>
      </c>
      <c r="T345" s="3">
        <f t="shared" si="30"/>
        <v>0</v>
      </c>
    </row>
    <row r="346" spans="1:20">
      <c r="A346" s="2" t="s">
        <v>23</v>
      </c>
      <c r="B346" s="6" t="s">
        <v>320</v>
      </c>
      <c r="C346" s="26" t="s">
        <v>87</v>
      </c>
      <c r="D346" s="26">
        <v>10</v>
      </c>
      <c r="E346" s="7">
        <v>1777</v>
      </c>
      <c r="F346" s="22" t="s">
        <v>45</v>
      </c>
      <c r="G346" s="20" t="s">
        <v>222</v>
      </c>
      <c r="H346" s="8" t="s">
        <v>30</v>
      </c>
      <c r="I346" s="22">
        <v>120680</v>
      </c>
      <c r="J346" s="26" t="s">
        <v>24</v>
      </c>
      <c r="L346" s="22">
        <v>4</v>
      </c>
      <c r="N346" s="31">
        <f t="shared" si="27"/>
        <v>0.2</v>
      </c>
      <c r="O346" s="22">
        <v>24136</v>
      </c>
      <c r="R346" s="9">
        <f t="shared" si="28"/>
        <v>24136</v>
      </c>
      <c r="S346" s="9">
        <f t="shared" si="29"/>
        <v>24136</v>
      </c>
      <c r="T346" s="3">
        <f t="shared" si="30"/>
        <v>0</v>
      </c>
    </row>
    <row r="347" spans="1:20">
      <c r="A347" s="2" t="s">
        <v>23</v>
      </c>
      <c r="B347" s="6" t="s">
        <v>320</v>
      </c>
      <c r="C347" s="26" t="s">
        <v>87</v>
      </c>
      <c r="D347" s="26">
        <v>10</v>
      </c>
      <c r="E347" s="7">
        <v>1777</v>
      </c>
      <c r="F347" s="22" t="s">
        <v>57</v>
      </c>
      <c r="G347" s="20" t="s">
        <v>222</v>
      </c>
      <c r="H347" s="8" t="s">
        <v>30</v>
      </c>
      <c r="I347" s="22">
        <v>68465</v>
      </c>
      <c r="J347" s="26" t="s">
        <v>24</v>
      </c>
      <c r="L347" s="22">
        <v>4</v>
      </c>
      <c r="N347" s="31">
        <f t="shared" si="27"/>
        <v>0.2</v>
      </c>
      <c r="O347" s="22">
        <v>13693</v>
      </c>
      <c r="R347" s="9">
        <f t="shared" si="28"/>
        <v>13693</v>
      </c>
      <c r="S347" s="9">
        <f t="shared" si="29"/>
        <v>13693</v>
      </c>
      <c r="T347" s="3">
        <f t="shared" si="30"/>
        <v>0</v>
      </c>
    </row>
    <row r="348" spans="1:20">
      <c r="A348" s="2" t="s">
        <v>23</v>
      </c>
      <c r="B348" s="6" t="s">
        <v>320</v>
      </c>
      <c r="C348" s="26" t="s">
        <v>87</v>
      </c>
      <c r="D348" s="26">
        <v>10</v>
      </c>
      <c r="E348" s="7">
        <v>1777</v>
      </c>
      <c r="F348" s="22" t="s">
        <v>46</v>
      </c>
      <c r="G348" s="20" t="s">
        <v>222</v>
      </c>
      <c r="H348" s="8" t="s">
        <v>30</v>
      </c>
      <c r="I348" s="22">
        <v>252690</v>
      </c>
      <c r="J348" s="26" t="s">
        <v>24</v>
      </c>
      <c r="K348" s="22">
        <v>0.23</v>
      </c>
      <c r="N348" s="31">
        <f t="shared" si="27"/>
        <v>0.23</v>
      </c>
      <c r="O348" s="22">
        <v>58118</v>
      </c>
      <c r="R348" s="9">
        <f t="shared" si="28"/>
        <v>58118</v>
      </c>
      <c r="S348" s="9">
        <f t="shared" si="29"/>
        <v>58118.700000000004</v>
      </c>
      <c r="T348" s="3">
        <f t="shared" si="30"/>
        <v>-0.70000000000436557</v>
      </c>
    </row>
    <row r="349" spans="1:20">
      <c r="A349" s="2" t="s">
        <v>23</v>
      </c>
      <c r="B349" s="6" t="s">
        <v>320</v>
      </c>
      <c r="C349" s="26" t="s">
        <v>87</v>
      </c>
      <c r="D349" s="26">
        <v>10</v>
      </c>
      <c r="E349" s="7">
        <v>1777</v>
      </c>
      <c r="F349" s="22" t="s">
        <v>29</v>
      </c>
      <c r="G349" s="20" t="s">
        <v>222</v>
      </c>
      <c r="H349" s="8" t="s">
        <v>30</v>
      </c>
      <c r="I349" s="22">
        <v>43400</v>
      </c>
      <c r="J349" s="26" t="s">
        <v>24</v>
      </c>
      <c r="L349" s="22">
        <v>4</v>
      </c>
      <c r="N349" s="31">
        <f t="shared" si="27"/>
        <v>0.2</v>
      </c>
      <c r="O349" s="22">
        <v>8680</v>
      </c>
      <c r="R349" s="9">
        <f t="shared" si="28"/>
        <v>8680</v>
      </c>
      <c r="S349" s="9">
        <f t="shared" si="29"/>
        <v>8680</v>
      </c>
      <c r="T349" s="3">
        <f t="shared" si="30"/>
        <v>0</v>
      </c>
    </row>
    <row r="350" spans="1:20">
      <c r="A350" s="2" t="s">
        <v>23</v>
      </c>
      <c r="B350" s="6" t="s">
        <v>320</v>
      </c>
      <c r="C350" s="26" t="s">
        <v>87</v>
      </c>
      <c r="D350" s="26">
        <v>10</v>
      </c>
      <c r="E350" s="7">
        <v>1777</v>
      </c>
      <c r="F350" s="22" t="s">
        <v>53</v>
      </c>
      <c r="G350" s="20" t="s">
        <v>222</v>
      </c>
      <c r="H350" s="8" t="s">
        <v>30</v>
      </c>
      <c r="I350" s="22">
        <v>42180</v>
      </c>
      <c r="J350" s="26" t="s">
        <v>24</v>
      </c>
      <c r="L350" s="22">
        <v>4</v>
      </c>
      <c r="N350" s="31">
        <f t="shared" si="27"/>
        <v>0.2</v>
      </c>
      <c r="O350" s="22">
        <v>8436</v>
      </c>
      <c r="R350" s="9">
        <f t="shared" si="28"/>
        <v>8436</v>
      </c>
      <c r="S350" s="9">
        <f t="shared" si="29"/>
        <v>8436</v>
      </c>
      <c r="T350" s="3">
        <f t="shared" si="30"/>
        <v>0</v>
      </c>
    </row>
    <row r="351" spans="1:20">
      <c r="A351" s="2" t="s">
        <v>23</v>
      </c>
      <c r="B351" s="6" t="s">
        <v>320</v>
      </c>
      <c r="C351" s="26" t="s">
        <v>87</v>
      </c>
      <c r="D351" s="26">
        <v>10</v>
      </c>
      <c r="E351" s="7">
        <v>1777</v>
      </c>
      <c r="F351" s="22" t="s">
        <v>39</v>
      </c>
      <c r="G351" s="20" t="s">
        <v>222</v>
      </c>
      <c r="H351" s="8" t="s">
        <v>30</v>
      </c>
      <c r="I351" s="22">
        <v>1956853</v>
      </c>
      <c r="J351" s="26" t="s">
        <v>24</v>
      </c>
      <c r="L351" s="22">
        <v>4</v>
      </c>
      <c r="N351" s="31">
        <f t="shared" si="27"/>
        <v>0.2</v>
      </c>
      <c r="O351" s="22">
        <v>391370</v>
      </c>
      <c r="R351" s="9">
        <f t="shared" si="28"/>
        <v>391370</v>
      </c>
      <c r="S351" s="9">
        <f t="shared" si="29"/>
        <v>391370.60000000003</v>
      </c>
      <c r="T351" s="3">
        <f t="shared" si="30"/>
        <v>-0.6000000000349246</v>
      </c>
    </row>
    <row r="352" spans="1:20">
      <c r="A352" s="2" t="s">
        <v>23</v>
      </c>
      <c r="B352" s="6" t="s">
        <v>320</v>
      </c>
      <c r="C352" s="26" t="s">
        <v>87</v>
      </c>
      <c r="D352" s="26">
        <v>10</v>
      </c>
      <c r="E352" s="7">
        <v>1777</v>
      </c>
      <c r="F352" s="22" t="s">
        <v>39</v>
      </c>
      <c r="G352" s="20" t="s">
        <v>223</v>
      </c>
      <c r="H352" s="8" t="s">
        <v>30</v>
      </c>
      <c r="I352" s="22">
        <v>15</v>
      </c>
      <c r="J352" s="26" t="s">
        <v>24</v>
      </c>
      <c r="K352" s="22">
        <v>50</v>
      </c>
      <c r="N352" s="31">
        <f t="shared" si="27"/>
        <v>50</v>
      </c>
      <c r="O352" s="22">
        <v>750</v>
      </c>
      <c r="R352" s="9">
        <f t="shared" si="28"/>
        <v>750</v>
      </c>
      <c r="S352" s="9">
        <f t="shared" si="29"/>
        <v>750</v>
      </c>
      <c r="T352" s="3">
        <f t="shared" si="30"/>
        <v>0</v>
      </c>
    </row>
    <row r="353" spans="1:20">
      <c r="A353" s="2" t="s">
        <v>23</v>
      </c>
      <c r="B353" s="6" t="s">
        <v>320</v>
      </c>
      <c r="C353" s="26" t="s">
        <v>87</v>
      </c>
      <c r="D353" s="26">
        <v>10</v>
      </c>
      <c r="E353" s="7">
        <v>1777</v>
      </c>
      <c r="F353" s="22" t="s">
        <v>35</v>
      </c>
      <c r="G353" s="20" t="s">
        <v>224</v>
      </c>
      <c r="H353" s="8" t="s">
        <v>30</v>
      </c>
      <c r="I353" s="22">
        <v>10325</v>
      </c>
      <c r="J353" s="26" t="s">
        <v>24</v>
      </c>
      <c r="L353" s="22">
        <v>27</v>
      </c>
      <c r="N353" s="31">
        <f t="shared" si="27"/>
        <v>1.35</v>
      </c>
      <c r="O353" s="22">
        <v>13938</v>
      </c>
      <c r="R353" s="9">
        <f t="shared" si="28"/>
        <v>13938</v>
      </c>
      <c r="S353" s="9">
        <f t="shared" si="29"/>
        <v>13938.750000000002</v>
      </c>
      <c r="T353" s="3">
        <f t="shared" si="30"/>
        <v>-0.75000000000181899</v>
      </c>
    </row>
    <row r="354" spans="1:20">
      <c r="A354" s="2" t="s">
        <v>23</v>
      </c>
      <c r="B354" s="6" t="s">
        <v>320</v>
      </c>
      <c r="C354" s="26" t="s">
        <v>87</v>
      </c>
      <c r="D354" s="26">
        <v>10</v>
      </c>
      <c r="E354" s="7">
        <v>1777</v>
      </c>
      <c r="F354" s="22" t="s">
        <v>35</v>
      </c>
      <c r="G354" s="20" t="s">
        <v>225</v>
      </c>
      <c r="H354" s="8" t="s">
        <v>30</v>
      </c>
      <c r="I354" s="22">
        <v>66</v>
      </c>
      <c r="J354" s="26" t="s">
        <v>24</v>
      </c>
      <c r="K354" s="22">
        <v>5</v>
      </c>
      <c r="N354" s="31">
        <f t="shared" si="27"/>
        <v>5</v>
      </c>
      <c r="O354" s="22">
        <v>330</v>
      </c>
      <c r="R354" s="9">
        <f t="shared" si="28"/>
        <v>330</v>
      </c>
      <c r="S354" s="9">
        <f t="shared" si="29"/>
        <v>330</v>
      </c>
      <c r="T354" s="3">
        <f t="shared" si="30"/>
        <v>0</v>
      </c>
    </row>
    <row r="355" spans="1:20">
      <c r="A355" s="2" t="s">
        <v>23</v>
      </c>
      <c r="B355" s="6" t="s">
        <v>320</v>
      </c>
      <c r="C355" s="26" t="s">
        <v>87</v>
      </c>
      <c r="D355" s="26">
        <v>10</v>
      </c>
      <c r="E355" s="7">
        <v>1777</v>
      </c>
      <c r="F355" s="22" t="s">
        <v>31</v>
      </c>
      <c r="G355" s="20" t="s">
        <v>225</v>
      </c>
      <c r="H355" s="8" t="s">
        <v>30</v>
      </c>
      <c r="I355" s="22">
        <v>200</v>
      </c>
      <c r="J355" s="26" t="s">
        <v>24</v>
      </c>
      <c r="K355" s="22">
        <v>5</v>
      </c>
      <c r="N355" s="31">
        <f t="shared" si="27"/>
        <v>5</v>
      </c>
      <c r="O355" s="22">
        <v>1000</v>
      </c>
      <c r="R355" s="9">
        <f t="shared" si="28"/>
        <v>1000</v>
      </c>
      <c r="S355" s="9">
        <f t="shared" si="29"/>
        <v>1000</v>
      </c>
      <c r="T355" s="3">
        <f t="shared" si="30"/>
        <v>0</v>
      </c>
    </row>
    <row r="356" spans="1:20">
      <c r="A356" s="2" t="s">
        <v>23</v>
      </c>
      <c r="B356" s="6" t="s">
        <v>320</v>
      </c>
      <c r="C356" s="26" t="s">
        <v>21</v>
      </c>
      <c r="D356" s="26">
        <v>10</v>
      </c>
      <c r="E356" s="7">
        <v>1777</v>
      </c>
      <c r="F356" s="22" t="s">
        <v>46</v>
      </c>
      <c r="G356" s="20" t="s">
        <v>217</v>
      </c>
      <c r="H356" s="8" t="s">
        <v>30</v>
      </c>
      <c r="I356" s="22">
        <v>472</v>
      </c>
      <c r="J356" s="26" t="s">
        <v>226</v>
      </c>
      <c r="K356" s="22">
        <v>8</v>
      </c>
      <c r="N356" s="31">
        <f t="shared" si="27"/>
        <v>8</v>
      </c>
      <c r="O356" s="22">
        <v>3776</v>
      </c>
      <c r="R356" s="9">
        <f t="shared" si="28"/>
        <v>3776</v>
      </c>
      <c r="S356" s="9">
        <f t="shared" si="29"/>
        <v>3776</v>
      </c>
      <c r="T356" s="3">
        <f t="shared" si="30"/>
        <v>0</v>
      </c>
    </row>
    <row r="357" spans="1:20">
      <c r="A357" s="2" t="s">
        <v>23</v>
      </c>
      <c r="B357" s="6" t="s">
        <v>320</v>
      </c>
      <c r="C357" s="26" t="s">
        <v>21</v>
      </c>
      <c r="D357" s="26">
        <v>10</v>
      </c>
      <c r="E357" s="7">
        <v>1777</v>
      </c>
      <c r="F357" s="22" t="s">
        <v>29</v>
      </c>
      <c r="G357" s="20" t="s">
        <v>217</v>
      </c>
      <c r="H357" s="8" t="s">
        <v>30</v>
      </c>
      <c r="I357" s="22">
        <v>10400</v>
      </c>
      <c r="J357" s="26" t="s">
        <v>24</v>
      </c>
      <c r="L357" s="22">
        <v>12</v>
      </c>
      <c r="N357" s="31">
        <f t="shared" si="27"/>
        <v>0.60000000000000009</v>
      </c>
      <c r="O357" s="22">
        <v>6240</v>
      </c>
      <c r="R357" s="9">
        <f t="shared" si="28"/>
        <v>6240</v>
      </c>
      <c r="S357" s="9">
        <f t="shared" si="29"/>
        <v>6240.0000000000009</v>
      </c>
      <c r="T357" s="3">
        <f t="shared" si="30"/>
        <v>0</v>
      </c>
    </row>
    <row r="358" spans="1:20">
      <c r="A358" s="2" t="s">
        <v>23</v>
      </c>
      <c r="B358" s="6" t="s">
        <v>320</v>
      </c>
      <c r="C358" s="26" t="s">
        <v>21</v>
      </c>
      <c r="D358" s="26">
        <v>10</v>
      </c>
      <c r="E358" s="7">
        <v>1777</v>
      </c>
      <c r="F358" s="22" t="s">
        <v>53</v>
      </c>
      <c r="G358" s="20" t="s">
        <v>217</v>
      </c>
      <c r="H358" s="8" t="s">
        <v>30</v>
      </c>
      <c r="I358" s="22">
        <v>41</v>
      </c>
      <c r="J358" s="26" t="s">
        <v>226</v>
      </c>
      <c r="K358" s="22">
        <v>6</v>
      </c>
      <c r="N358" s="31">
        <f t="shared" si="27"/>
        <v>6</v>
      </c>
      <c r="O358" s="22">
        <v>246</v>
      </c>
      <c r="R358" s="9">
        <f t="shared" si="28"/>
        <v>246</v>
      </c>
      <c r="S358" s="9">
        <f t="shared" si="29"/>
        <v>246</v>
      </c>
      <c r="T358" s="3">
        <f t="shared" si="30"/>
        <v>0</v>
      </c>
    </row>
    <row r="359" spans="1:20">
      <c r="A359" s="2" t="s">
        <v>23</v>
      </c>
      <c r="B359" s="6" t="s">
        <v>320</v>
      </c>
      <c r="C359" s="26" t="s">
        <v>21</v>
      </c>
      <c r="D359" s="26">
        <v>10</v>
      </c>
      <c r="E359" s="7">
        <v>1777</v>
      </c>
      <c r="F359" s="22" t="s">
        <v>35</v>
      </c>
      <c r="G359" s="20" t="s">
        <v>218</v>
      </c>
      <c r="H359" s="8" t="s">
        <v>30</v>
      </c>
      <c r="I359" s="22">
        <v>312</v>
      </c>
      <c r="J359" s="26" t="s">
        <v>24</v>
      </c>
      <c r="L359" s="22">
        <v>25</v>
      </c>
      <c r="N359" s="31">
        <f t="shared" si="27"/>
        <v>1.25</v>
      </c>
      <c r="O359" s="22">
        <v>390</v>
      </c>
      <c r="R359" s="9">
        <f t="shared" si="28"/>
        <v>390</v>
      </c>
      <c r="S359" s="9">
        <f t="shared" si="29"/>
        <v>390</v>
      </c>
      <c r="T359" s="3">
        <f t="shared" si="30"/>
        <v>0</v>
      </c>
    </row>
    <row r="360" spans="1:20">
      <c r="A360" s="2" t="s">
        <v>23</v>
      </c>
      <c r="B360" s="6" t="s">
        <v>320</v>
      </c>
      <c r="C360" s="26" t="s">
        <v>21</v>
      </c>
      <c r="D360" s="26">
        <v>10</v>
      </c>
      <c r="E360" s="7">
        <v>1777</v>
      </c>
      <c r="F360" s="22" t="s">
        <v>35</v>
      </c>
      <c r="G360" s="20" t="s">
        <v>227</v>
      </c>
      <c r="H360" s="8" t="s">
        <v>30</v>
      </c>
      <c r="I360" s="22">
        <v>1</v>
      </c>
      <c r="J360" s="26" t="s">
        <v>26</v>
      </c>
      <c r="K360" s="22">
        <v>470</v>
      </c>
      <c r="N360" s="31">
        <f t="shared" si="27"/>
        <v>470</v>
      </c>
      <c r="O360" s="22">
        <v>470</v>
      </c>
      <c r="R360" s="9">
        <f t="shared" si="28"/>
        <v>470</v>
      </c>
      <c r="S360" s="9">
        <f t="shared" si="29"/>
        <v>470</v>
      </c>
      <c r="T360" s="3">
        <f t="shared" si="30"/>
        <v>0</v>
      </c>
    </row>
    <row r="361" spans="1:20">
      <c r="A361" s="2" t="s">
        <v>23</v>
      </c>
      <c r="B361" s="6" t="s">
        <v>320</v>
      </c>
      <c r="C361" s="26" t="s">
        <v>21</v>
      </c>
      <c r="D361" s="26">
        <v>10</v>
      </c>
      <c r="E361" s="7">
        <v>1777</v>
      </c>
      <c r="F361" s="22" t="s">
        <v>39</v>
      </c>
      <c r="G361" s="20" t="s">
        <v>227</v>
      </c>
      <c r="H361" s="8" t="s">
        <v>30</v>
      </c>
      <c r="I361" s="22">
        <v>550</v>
      </c>
      <c r="J361" s="26" t="s">
        <v>24</v>
      </c>
      <c r="L361" s="22">
        <v>20</v>
      </c>
      <c r="N361" s="31">
        <f t="shared" si="27"/>
        <v>1</v>
      </c>
      <c r="O361" s="22">
        <v>550</v>
      </c>
      <c r="R361" s="9">
        <f t="shared" si="28"/>
        <v>550</v>
      </c>
      <c r="S361" s="9">
        <f t="shared" si="29"/>
        <v>550</v>
      </c>
      <c r="T361" s="3">
        <f t="shared" si="30"/>
        <v>0</v>
      </c>
    </row>
    <row r="362" spans="1:20">
      <c r="A362" s="2" t="s">
        <v>23</v>
      </c>
      <c r="B362" s="6" t="s">
        <v>320</v>
      </c>
      <c r="C362" s="26" t="s">
        <v>21</v>
      </c>
      <c r="D362" s="26">
        <v>10</v>
      </c>
      <c r="E362" s="7">
        <v>1777</v>
      </c>
      <c r="F362" s="22" t="s">
        <v>35</v>
      </c>
      <c r="G362" s="20" t="s">
        <v>228</v>
      </c>
      <c r="H362" s="8" t="s">
        <v>30</v>
      </c>
      <c r="I362" s="22">
        <v>55</v>
      </c>
      <c r="J362" s="26" t="s">
        <v>25</v>
      </c>
      <c r="K362" s="22">
        <v>30</v>
      </c>
      <c r="N362" s="31">
        <f t="shared" si="27"/>
        <v>30</v>
      </c>
      <c r="O362" s="22">
        <v>1650</v>
      </c>
      <c r="R362" s="9">
        <f t="shared" si="28"/>
        <v>1650</v>
      </c>
      <c r="S362" s="9">
        <f t="shared" si="29"/>
        <v>1650</v>
      </c>
      <c r="T362" s="3">
        <f t="shared" si="30"/>
        <v>0</v>
      </c>
    </row>
    <row r="363" spans="1:20">
      <c r="A363" s="2" t="s">
        <v>23</v>
      </c>
      <c r="B363" s="6" t="s">
        <v>320</v>
      </c>
      <c r="C363" s="26" t="s">
        <v>21</v>
      </c>
      <c r="D363" s="26">
        <v>10</v>
      </c>
      <c r="E363" s="7">
        <v>1777</v>
      </c>
      <c r="F363" s="22" t="s">
        <v>57</v>
      </c>
      <c r="G363" s="20" t="s">
        <v>228</v>
      </c>
      <c r="H363" s="8" t="s">
        <v>30</v>
      </c>
      <c r="I363" s="22">
        <v>8.5</v>
      </c>
      <c r="J363" s="26" t="s">
        <v>27</v>
      </c>
      <c r="K363" s="22">
        <v>36</v>
      </c>
      <c r="N363" s="31">
        <f t="shared" si="27"/>
        <v>36</v>
      </c>
      <c r="O363" s="22">
        <v>306</v>
      </c>
      <c r="R363" s="9">
        <f t="shared" si="28"/>
        <v>306</v>
      </c>
      <c r="S363" s="9">
        <f t="shared" si="29"/>
        <v>306</v>
      </c>
      <c r="T363" s="3">
        <f t="shared" si="30"/>
        <v>0</v>
      </c>
    </row>
    <row r="364" spans="1:20">
      <c r="A364" s="2" t="s">
        <v>23</v>
      </c>
      <c r="B364" s="6" t="s">
        <v>320</v>
      </c>
      <c r="C364" s="26" t="s">
        <v>21</v>
      </c>
      <c r="D364" s="26">
        <v>10</v>
      </c>
      <c r="E364" s="7">
        <v>1777</v>
      </c>
      <c r="F364" s="22" t="s">
        <v>29</v>
      </c>
      <c r="G364" s="20" t="s">
        <v>229</v>
      </c>
      <c r="H364" s="8" t="s">
        <v>30</v>
      </c>
      <c r="I364" s="22">
        <v>2420</v>
      </c>
      <c r="J364" s="26" t="s">
        <v>24</v>
      </c>
      <c r="L364" s="22">
        <v>25</v>
      </c>
      <c r="N364" s="31">
        <f t="shared" si="27"/>
        <v>1.25</v>
      </c>
      <c r="O364" s="22">
        <v>3025</v>
      </c>
      <c r="R364" s="9">
        <f t="shared" si="28"/>
        <v>3025</v>
      </c>
      <c r="S364" s="9">
        <f t="shared" si="29"/>
        <v>3025</v>
      </c>
      <c r="T364" s="3">
        <f t="shared" si="30"/>
        <v>0</v>
      </c>
    </row>
    <row r="365" spans="1:20">
      <c r="A365" s="2" t="s">
        <v>23</v>
      </c>
      <c r="B365" s="6" t="s">
        <v>320</v>
      </c>
      <c r="C365" s="26" t="s">
        <v>21</v>
      </c>
      <c r="D365" s="26">
        <v>10</v>
      </c>
      <c r="E365" s="7">
        <v>1777</v>
      </c>
      <c r="F365" s="22" t="s">
        <v>39</v>
      </c>
      <c r="G365" s="20" t="s">
        <v>230</v>
      </c>
      <c r="H365" s="8" t="s">
        <v>30</v>
      </c>
      <c r="I365" s="22">
        <v>548</v>
      </c>
      <c r="J365" s="26" t="s">
        <v>24</v>
      </c>
      <c r="L365" s="22">
        <v>10</v>
      </c>
      <c r="N365" s="31">
        <f t="shared" si="27"/>
        <v>0.5</v>
      </c>
      <c r="O365" s="22">
        <v>274</v>
      </c>
      <c r="R365" s="9">
        <f t="shared" si="28"/>
        <v>274</v>
      </c>
      <c r="S365" s="9">
        <f t="shared" si="29"/>
        <v>274</v>
      </c>
      <c r="T365" s="3">
        <f t="shared" si="30"/>
        <v>0</v>
      </c>
    </row>
    <row r="366" spans="1:20">
      <c r="A366" s="2" t="s">
        <v>23</v>
      </c>
      <c r="B366" s="6" t="s">
        <v>320</v>
      </c>
      <c r="C366" s="26" t="s">
        <v>21</v>
      </c>
      <c r="D366" s="26">
        <v>10</v>
      </c>
      <c r="E366" s="7">
        <v>1777</v>
      </c>
      <c r="F366" s="22" t="s">
        <v>76</v>
      </c>
      <c r="G366" s="20" t="s">
        <v>231</v>
      </c>
      <c r="H366" s="8" t="s">
        <v>30</v>
      </c>
      <c r="I366" s="22">
        <v>1310</v>
      </c>
      <c r="J366" s="26" t="s">
        <v>325</v>
      </c>
      <c r="L366" s="22">
        <v>7</v>
      </c>
      <c r="N366" s="31">
        <f t="shared" si="27"/>
        <v>0.35000000000000003</v>
      </c>
      <c r="O366" s="22">
        <v>458</v>
      </c>
      <c r="R366" s="9">
        <f t="shared" si="28"/>
        <v>458</v>
      </c>
      <c r="S366" s="9">
        <f t="shared" si="29"/>
        <v>458.50000000000006</v>
      </c>
      <c r="T366" s="3">
        <f t="shared" si="30"/>
        <v>-0.50000000000005684</v>
      </c>
    </row>
    <row r="367" spans="1:20">
      <c r="A367" s="2" t="s">
        <v>23</v>
      </c>
      <c r="B367" s="6" t="s">
        <v>320</v>
      </c>
      <c r="C367" s="26" t="s">
        <v>21</v>
      </c>
      <c r="D367" s="26">
        <v>10</v>
      </c>
      <c r="E367" s="7">
        <v>1777</v>
      </c>
      <c r="F367" s="22" t="s">
        <v>39</v>
      </c>
      <c r="G367" s="20" t="s">
        <v>232</v>
      </c>
      <c r="H367" s="8" t="s">
        <v>30</v>
      </c>
      <c r="I367" s="22">
        <v>245</v>
      </c>
      <c r="J367" s="26" t="s">
        <v>349</v>
      </c>
      <c r="K367" s="22">
        <v>9</v>
      </c>
      <c r="N367" s="31">
        <f t="shared" si="27"/>
        <v>9</v>
      </c>
      <c r="O367" s="22">
        <v>2205</v>
      </c>
      <c r="R367" s="9">
        <f t="shared" si="28"/>
        <v>2205</v>
      </c>
      <c r="S367" s="9">
        <f t="shared" si="29"/>
        <v>2205</v>
      </c>
      <c r="T367" s="3">
        <f t="shared" si="30"/>
        <v>0</v>
      </c>
    </row>
    <row r="368" spans="1:20">
      <c r="A368" s="2" t="s">
        <v>23</v>
      </c>
      <c r="B368" s="6" t="s">
        <v>320</v>
      </c>
      <c r="C368" s="26" t="s">
        <v>21</v>
      </c>
      <c r="D368" s="26">
        <v>10</v>
      </c>
      <c r="E368" s="7">
        <v>1777</v>
      </c>
      <c r="F368" s="22" t="s">
        <v>31</v>
      </c>
      <c r="G368" s="20" t="s">
        <v>223</v>
      </c>
      <c r="H368" s="8" t="s">
        <v>30</v>
      </c>
      <c r="I368" s="22">
        <v>102</v>
      </c>
      <c r="J368" s="26" t="s">
        <v>24</v>
      </c>
      <c r="K368" s="22">
        <v>80</v>
      </c>
      <c r="N368" s="31">
        <f t="shared" si="27"/>
        <v>80</v>
      </c>
      <c r="O368" s="22">
        <v>8160</v>
      </c>
      <c r="R368" s="9">
        <f t="shared" si="28"/>
        <v>8160</v>
      </c>
      <c r="S368" s="9">
        <f t="shared" si="29"/>
        <v>8160</v>
      </c>
      <c r="T368" s="3">
        <f t="shared" si="30"/>
        <v>0</v>
      </c>
    </row>
    <row r="369" spans="1:22">
      <c r="A369" s="2" t="s">
        <v>23</v>
      </c>
      <c r="B369" s="6" t="s">
        <v>320</v>
      </c>
      <c r="C369" s="26" t="s">
        <v>21</v>
      </c>
      <c r="D369" s="26">
        <v>10</v>
      </c>
      <c r="E369" s="7">
        <v>1777</v>
      </c>
      <c r="F369" s="22" t="s">
        <v>35</v>
      </c>
      <c r="G369" s="20" t="s">
        <v>233</v>
      </c>
      <c r="H369" s="8" t="s">
        <v>30</v>
      </c>
      <c r="I369" s="22">
        <v>153</v>
      </c>
      <c r="J369" s="26" t="s">
        <v>24</v>
      </c>
      <c r="L369" s="22">
        <v>20</v>
      </c>
      <c r="N369" s="31">
        <f t="shared" si="27"/>
        <v>1</v>
      </c>
      <c r="O369" s="22">
        <v>153</v>
      </c>
      <c r="R369" s="9">
        <f t="shared" si="28"/>
        <v>153</v>
      </c>
      <c r="S369" s="9">
        <f t="shared" si="29"/>
        <v>153</v>
      </c>
      <c r="T369" s="3">
        <f t="shared" si="30"/>
        <v>0</v>
      </c>
    </row>
    <row r="370" spans="1:22">
      <c r="A370" s="2" t="s">
        <v>23</v>
      </c>
      <c r="B370" s="6" t="s">
        <v>320</v>
      </c>
      <c r="C370" s="26" t="s">
        <v>21</v>
      </c>
      <c r="D370" s="26">
        <v>10</v>
      </c>
      <c r="E370" s="7">
        <v>1777</v>
      </c>
      <c r="F370" s="22" t="s">
        <v>57</v>
      </c>
      <c r="G370" s="20" t="s">
        <v>233</v>
      </c>
      <c r="H370" s="8" t="s">
        <v>30</v>
      </c>
      <c r="I370" s="22">
        <v>2964</v>
      </c>
      <c r="J370" s="26" t="s">
        <v>24</v>
      </c>
      <c r="L370" s="22">
        <v>20</v>
      </c>
      <c r="N370" s="31">
        <f t="shared" si="27"/>
        <v>1</v>
      </c>
      <c r="O370" s="22">
        <v>2964</v>
      </c>
      <c r="R370" s="9">
        <f t="shared" si="28"/>
        <v>2964</v>
      </c>
      <c r="S370" s="9">
        <f t="shared" si="29"/>
        <v>2964</v>
      </c>
      <c r="T370" s="3">
        <f t="shared" si="30"/>
        <v>0</v>
      </c>
    </row>
    <row r="371" spans="1:22">
      <c r="A371" s="2" t="s">
        <v>23</v>
      </c>
      <c r="B371" s="6" t="s">
        <v>320</v>
      </c>
      <c r="C371" s="26" t="s">
        <v>21</v>
      </c>
      <c r="D371" s="26">
        <v>10</v>
      </c>
      <c r="E371" s="7">
        <v>1777</v>
      </c>
      <c r="F371" s="22" t="s">
        <v>29</v>
      </c>
      <c r="G371" s="20" t="s">
        <v>224</v>
      </c>
      <c r="H371" s="8" t="s">
        <v>30</v>
      </c>
      <c r="I371" s="22">
        <v>1122</v>
      </c>
      <c r="J371" s="26" t="s">
        <v>24</v>
      </c>
      <c r="L371" s="22">
        <v>30</v>
      </c>
      <c r="N371" s="31">
        <f t="shared" si="27"/>
        <v>1.5</v>
      </c>
      <c r="O371" s="22">
        <v>1683</v>
      </c>
      <c r="R371" s="9">
        <f t="shared" si="28"/>
        <v>1683</v>
      </c>
      <c r="S371" s="9">
        <f t="shared" si="29"/>
        <v>1683</v>
      </c>
      <c r="T371" s="3">
        <f t="shared" si="30"/>
        <v>0</v>
      </c>
    </row>
    <row r="372" spans="1:22">
      <c r="A372" s="2" t="s">
        <v>23</v>
      </c>
      <c r="B372" s="6" t="s">
        <v>320</v>
      </c>
      <c r="C372" s="26" t="s">
        <v>21</v>
      </c>
      <c r="D372" s="26">
        <v>10</v>
      </c>
      <c r="E372" s="7">
        <v>1777</v>
      </c>
      <c r="F372" s="22" t="s">
        <v>53</v>
      </c>
      <c r="G372" s="20" t="s">
        <v>224</v>
      </c>
      <c r="H372" s="8" t="s">
        <v>30</v>
      </c>
      <c r="I372" s="22">
        <v>300</v>
      </c>
      <c r="J372" s="26" t="s">
        <v>24</v>
      </c>
      <c r="L372" s="22">
        <v>30</v>
      </c>
      <c r="N372" s="31">
        <f t="shared" si="27"/>
        <v>1.5</v>
      </c>
      <c r="O372" s="22">
        <v>450</v>
      </c>
      <c r="R372" s="9">
        <f t="shared" si="28"/>
        <v>450</v>
      </c>
      <c r="S372" s="9">
        <f t="shared" si="29"/>
        <v>450</v>
      </c>
      <c r="T372" s="3">
        <f t="shared" si="30"/>
        <v>0</v>
      </c>
    </row>
    <row r="373" spans="1:22">
      <c r="A373" s="2" t="s">
        <v>23</v>
      </c>
      <c r="B373" s="6" t="s">
        <v>320</v>
      </c>
      <c r="C373" s="26" t="s">
        <v>21</v>
      </c>
      <c r="D373" s="26">
        <v>10</v>
      </c>
      <c r="E373" s="7">
        <v>1777</v>
      </c>
      <c r="F373" s="22" t="s">
        <v>29</v>
      </c>
      <c r="G373" s="20" t="s">
        <v>234</v>
      </c>
      <c r="H373" s="8" t="s">
        <v>30</v>
      </c>
      <c r="I373" s="22">
        <v>200</v>
      </c>
      <c r="J373" s="26" t="s">
        <v>24</v>
      </c>
      <c r="L373" s="22">
        <v>40</v>
      </c>
      <c r="N373" s="31">
        <f t="shared" si="27"/>
        <v>2</v>
      </c>
      <c r="O373" s="22">
        <v>400</v>
      </c>
      <c r="R373" s="9">
        <f t="shared" si="28"/>
        <v>400</v>
      </c>
      <c r="S373" s="9">
        <f t="shared" si="29"/>
        <v>400</v>
      </c>
      <c r="T373" s="3">
        <f t="shared" si="30"/>
        <v>0</v>
      </c>
    </row>
    <row r="374" spans="1:22">
      <c r="A374" s="2" t="s">
        <v>23</v>
      </c>
      <c r="B374" s="6" t="s">
        <v>320</v>
      </c>
      <c r="C374" s="26" t="s">
        <v>21</v>
      </c>
      <c r="D374" s="26">
        <v>10</v>
      </c>
      <c r="E374" s="7">
        <v>1777</v>
      </c>
      <c r="F374" s="22" t="s">
        <v>39</v>
      </c>
      <c r="G374" s="20" t="s">
        <v>234</v>
      </c>
      <c r="H374" s="8" t="s">
        <v>30</v>
      </c>
      <c r="I374" s="22">
        <v>1265</v>
      </c>
      <c r="J374" s="26" t="s">
        <v>24</v>
      </c>
      <c r="L374" s="22">
        <v>40</v>
      </c>
      <c r="N374" s="31">
        <f t="shared" si="27"/>
        <v>2</v>
      </c>
      <c r="O374" s="22">
        <v>2530</v>
      </c>
      <c r="R374" s="9">
        <f t="shared" si="28"/>
        <v>2530</v>
      </c>
      <c r="S374" s="9">
        <f t="shared" si="29"/>
        <v>2530</v>
      </c>
      <c r="T374" s="3">
        <f t="shared" si="30"/>
        <v>0</v>
      </c>
    </row>
    <row r="375" spans="1:22">
      <c r="A375" s="2" t="s">
        <v>23</v>
      </c>
      <c r="B375" s="6" t="s">
        <v>320</v>
      </c>
      <c r="C375" s="26" t="s">
        <v>21</v>
      </c>
      <c r="D375" s="26">
        <v>10</v>
      </c>
      <c r="E375" s="7">
        <v>1777</v>
      </c>
      <c r="F375" s="22" t="s">
        <v>35</v>
      </c>
      <c r="G375" s="20" t="s">
        <v>235</v>
      </c>
      <c r="H375" s="8" t="s">
        <v>30</v>
      </c>
      <c r="I375" s="22">
        <v>13</v>
      </c>
      <c r="J375" s="26" t="s">
        <v>325</v>
      </c>
      <c r="K375" s="22">
        <v>30</v>
      </c>
      <c r="N375" s="31">
        <f t="shared" si="27"/>
        <v>30</v>
      </c>
      <c r="O375" s="22">
        <v>390</v>
      </c>
      <c r="R375" s="9">
        <f t="shared" si="28"/>
        <v>390</v>
      </c>
      <c r="S375" s="9">
        <f t="shared" si="29"/>
        <v>390</v>
      </c>
      <c r="T375" s="3">
        <f t="shared" si="30"/>
        <v>0</v>
      </c>
    </row>
    <row r="376" spans="1:22">
      <c r="A376" s="2" t="s">
        <v>23</v>
      </c>
      <c r="B376" s="6" t="s">
        <v>320</v>
      </c>
      <c r="C376" s="26" t="s">
        <v>21</v>
      </c>
      <c r="D376" s="26">
        <v>10</v>
      </c>
      <c r="E376" s="7">
        <v>1777</v>
      </c>
      <c r="F376" s="22" t="s">
        <v>57</v>
      </c>
      <c r="G376" s="20" t="s">
        <v>235</v>
      </c>
      <c r="H376" s="8" t="s">
        <v>30</v>
      </c>
      <c r="I376" s="22">
        <v>259</v>
      </c>
      <c r="J376" s="26" t="s">
        <v>325</v>
      </c>
      <c r="K376" s="22">
        <v>60</v>
      </c>
      <c r="N376" s="31">
        <f t="shared" si="27"/>
        <v>60</v>
      </c>
      <c r="O376" s="22">
        <v>15540</v>
      </c>
      <c r="R376" s="9">
        <f t="shared" si="28"/>
        <v>15540</v>
      </c>
      <c r="S376" s="9">
        <f t="shared" si="29"/>
        <v>15540</v>
      </c>
      <c r="T376" s="3">
        <f t="shared" si="30"/>
        <v>0</v>
      </c>
    </row>
    <row r="377" spans="1:22">
      <c r="A377" s="2" t="s">
        <v>23</v>
      </c>
      <c r="B377" s="6" t="s">
        <v>320</v>
      </c>
      <c r="C377" s="26" t="s">
        <v>21</v>
      </c>
      <c r="D377" s="26">
        <v>10</v>
      </c>
      <c r="E377" s="7">
        <v>1777</v>
      </c>
      <c r="F377" s="22" t="s">
        <v>35</v>
      </c>
      <c r="G377" s="20" t="s">
        <v>225</v>
      </c>
      <c r="H377" s="8" t="s">
        <v>30</v>
      </c>
      <c r="I377" s="22">
        <v>1536</v>
      </c>
      <c r="J377" s="26" t="s">
        <v>24</v>
      </c>
      <c r="K377" s="22">
        <v>5</v>
      </c>
      <c r="N377" s="31">
        <f t="shared" si="27"/>
        <v>5</v>
      </c>
      <c r="O377" s="22">
        <v>7680</v>
      </c>
      <c r="R377" s="9">
        <f t="shared" si="28"/>
        <v>7680</v>
      </c>
      <c r="S377" s="9">
        <f t="shared" si="29"/>
        <v>7680</v>
      </c>
      <c r="T377" s="3">
        <f t="shared" si="30"/>
        <v>0</v>
      </c>
    </row>
    <row r="378" spans="1:22">
      <c r="A378" s="2" t="s">
        <v>23</v>
      </c>
      <c r="B378" s="6" t="s">
        <v>320</v>
      </c>
      <c r="C378" s="26" t="s">
        <v>21</v>
      </c>
      <c r="D378" s="26">
        <v>10</v>
      </c>
      <c r="E378" s="7">
        <v>1777</v>
      </c>
      <c r="F378" s="22" t="s">
        <v>31</v>
      </c>
      <c r="G378" s="20" t="s">
        <v>225</v>
      </c>
      <c r="H378" s="8" t="s">
        <v>30</v>
      </c>
      <c r="I378" s="22">
        <v>1105</v>
      </c>
      <c r="J378" s="26" t="s">
        <v>24</v>
      </c>
      <c r="K378" s="22">
        <v>5</v>
      </c>
      <c r="N378" s="31">
        <f t="shared" si="27"/>
        <v>5</v>
      </c>
      <c r="O378" s="22">
        <v>5525</v>
      </c>
      <c r="R378" s="9">
        <f t="shared" si="28"/>
        <v>5525</v>
      </c>
      <c r="S378" s="9">
        <f t="shared" si="29"/>
        <v>5525</v>
      </c>
      <c r="T378" s="3">
        <f t="shared" si="30"/>
        <v>0</v>
      </c>
    </row>
    <row r="379" spans="1:22">
      <c r="A379" s="2" t="s">
        <v>23</v>
      </c>
      <c r="B379" s="6" t="s">
        <v>320</v>
      </c>
      <c r="C379" s="26" t="s">
        <v>21</v>
      </c>
      <c r="D379" s="26">
        <v>10</v>
      </c>
      <c r="E379" s="7">
        <v>1777</v>
      </c>
      <c r="F379" s="22" t="s">
        <v>39</v>
      </c>
      <c r="G379" s="20" t="s">
        <v>225</v>
      </c>
      <c r="H379" s="8" t="s">
        <v>30</v>
      </c>
      <c r="I379" s="22">
        <v>117</v>
      </c>
      <c r="J379" s="26" t="s">
        <v>24</v>
      </c>
      <c r="K379" s="22">
        <v>5</v>
      </c>
      <c r="N379" s="31">
        <f t="shared" si="27"/>
        <v>5</v>
      </c>
      <c r="O379" s="22">
        <v>585</v>
      </c>
      <c r="R379" s="9">
        <f t="shared" si="28"/>
        <v>585</v>
      </c>
      <c r="S379" s="9">
        <f t="shared" si="29"/>
        <v>585</v>
      </c>
      <c r="T379" s="3">
        <f t="shared" si="30"/>
        <v>0</v>
      </c>
    </row>
    <row r="380" spans="1:22">
      <c r="A380" s="2" t="s">
        <v>23</v>
      </c>
      <c r="B380" s="6" t="s">
        <v>320</v>
      </c>
      <c r="C380" s="26" t="s">
        <v>21</v>
      </c>
      <c r="D380" s="26">
        <v>10</v>
      </c>
      <c r="E380" s="7">
        <v>1777</v>
      </c>
      <c r="F380" s="22" t="s">
        <v>57</v>
      </c>
      <c r="G380" s="20" t="s">
        <v>236</v>
      </c>
      <c r="H380" s="8" t="s">
        <v>30</v>
      </c>
      <c r="I380" s="22">
        <v>2757</v>
      </c>
      <c r="J380" s="26" t="s">
        <v>27</v>
      </c>
      <c r="L380" s="22">
        <v>36</v>
      </c>
      <c r="N380" s="31">
        <f t="shared" si="27"/>
        <v>1.8</v>
      </c>
      <c r="O380" s="22">
        <v>4968</v>
      </c>
      <c r="R380" s="9">
        <f t="shared" si="28"/>
        <v>4968</v>
      </c>
      <c r="S380" s="9">
        <f t="shared" si="29"/>
        <v>4962.6000000000004</v>
      </c>
      <c r="T380" s="3">
        <f t="shared" si="30"/>
        <v>5.3999999999996362</v>
      </c>
      <c r="V380" s="22" t="s">
        <v>28</v>
      </c>
    </row>
    <row r="381" spans="1:22">
      <c r="A381" s="2" t="s">
        <v>23</v>
      </c>
      <c r="B381" s="6" t="s">
        <v>320</v>
      </c>
      <c r="C381" s="26" t="s">
        <v>21</v>
      </c>
      <c r="D381" s="26">
        <v>10</v>
      </c>
      <c r="E381" s="7">
        <v>1777</v>
      </c>
      <c r="F381" s="22" t="s">
        <v>35</v>
      </c>
      <c r="G381" s="20" t="s">
        <v>237</v>
      </c>
      <c r="H381" s="8" t="s">
        <v>30</v>
      </c>
      <c r="I381" s="22">
        <v>1050</v>
      </c>
      <c r="J381" s="26" t="s">
        <v>24</v>
      </c>
      <c r="L381" s="22">
        <v>12</v>
      </c>
      <c r="N381" s="31">
        <f t="shared" si="27"/>
        <v>0.60000000000000009</v>
      </c>
      <c r="O381" s="22">
        <v>630</v>
      </c>
      <c r="R381" s="9">
        <f t="shared" si="28"/>
        <v>630</v>
      </c>
      <c r="S381" s="9">
        <f t="shared" si="29"/>
        <v>630.00000000000011</v>
      </c>
      <c r="T381" s="3">
        <f t="shared" si="30"/>
        <v>0</v>
      </c>
    </row>
    <row r="382" spans="1:22">
      <c r="A382" s="2" t="s">
        <v>23</v>
      </c>
      <c r="B382" s="6" t="s">
        <v>320</v>
      </c>
      <c r="C382" s="26" t="s">
        <v>21</v>
      </c>
      <c r="D382" s="26">
        <v>10</v>
      </c>
      <c r="E382" s="7">
        <v>1777</v>
      </c>
      <c r="F382" s="22" t="s">
        <v>39</v>
      </c>
      <c r="G382" s="20" t="s">
        <v>237</v>
      </c>
      <c r="H382" s="8" t="s">
        <v>30</v>
      </c>
      <c r="I382" s="22">
        <v>1614</v>
      </c>
      <c r="J382" s="26" t="s">
        <v>24</v>
      </c>
      <c r="L382" s="22">
        <v>8</v>
      </c>
      <c r="N382" s="31">
        <f t="shared" si="27"/>
        <v>0.4</v>
      </c>
      <c r="O382" s="22">
        <v>645</v>
      </c>
      <c r="R382" s="9">
        <f t="shared" si="28"/>
        <v>645</v>
      </c>
      <c r="S382" s="9">
        <f t="shared" si="29"/>
        <v>645.6</v>
      </c>
      <c r="T382" s="3">
        <f t="shared" si="30"/>
        <v>-0.60000000000002274</v>
      </c>
    </row>
    <row r="383" spans="1:22">
      <c r="A383" s="2" t="s">
        <v>23</v>
      </c>
      <c r="B383" s="6" t="s">
        <v>320</v>
      </c>
      <c r="C383" s="26" t="s">
        <v>21</v>
      </c>
      <c r="D383" s="26">
        <v>10</v>
      </c>
      <c r="E383" s="7">
        <v>1777</v>
      </c>
      <c r="F383" s="22" t="s">
        <v>35</v>
      </c>
      <c r="G383" s="20" t="s">
        <v>238</v>
      </c>
      <c r="H383" s="8" t="s">
        <v>30</v>
      </c>
      <c r="I383" s="22">
        <v>900</v>
      </c>
      <c r="J383" s="26" t="s">
        <v>24</v>
      </c>
      <c r="L383" s="22">
        <v>4</v>
      </c>
      <c r="N383" s="31">
        <f t="shared" si="27"/>
        <v>0.2</v>
      </c>
      <c r="O383" s="22">
        <v>180</v>
      </c>
      <c r="R383" s="9">
        <f t="shared" si="28"/>
        <v>180</v>
      </c>
      <c r="S383" s="9">
        <f t="shared" si="29"/>
        <v>180</v>
      </c>
      <c r="T383" s="3">
        <f t="shared" si="30"/>
        <v>0</v>
      </c>
    </row>
    <row r="384" spans="1:22">
      <c r="A384" s="2" t="s">
        <v>23</v>
      </c>
      <c r="B384" s="6" t="s">
        <v>320</v>
      </c>
      <c r="C384" s="26" t="s">
        <v>21</v>
      </c>
      <c r="D384" s="26">
        <v>10</v>
      </c>
      <c r="E384" s="7">
        <v>1777</v>
      </c>
      <c r="F384" s="22" t="s">
        <v>52</v>
      </c>
      <c r="G384" s="20" t="s">
        <v>238</v>
      </c>
      <c r="H384" s="8" t="s">
        <v>30</v>
      </c>
      <c r="I384" s="22">
        <v>10660</v>
      </c>
      <c r="J384" s="26" t="s">
        <v>24</v>
      </c>
      <c r="L384" s="22">
        <v>5</v>
      </c>
      <c r="N384" s="31">
        <f t="shared" si="27"/>
        <v>0.25</v>
      </c>
      <c r="O384" s="22">
        <v>2665</v>
      </c>
      <c r="R384" s="9">
        <f t="shared" si="28"/>
        <v>2665</v>
      </c>
      <c r="S384" s="9">
        <f t="shared" si="29"/>
        <v>2665</v>
      </c>
      <c r="T384" s="3">
        <f t="shared" si="30"/>
        <v>0</v>
      </c>
    </row>
    <row r="385" spans="1:20">
      <c r="A385" s="2" t="s">
        <v>23</v>
      </c>
      <c r="B385" s="6" t="s">
        <v>320</v>
      </c>
      <c r="C385" s="26" t="s">
        <v>21</v>
      </c>
      <c r="D385" s="26">
        <v>10</v>
      </c>
      <c r="E385" s="7">
        <v>1777</v>
      </c>
      <c r="F385" s="22" t="s">
        <v>39</v>
      </c>
      <c r="G385" s="20" t="s">
        <v>239</v>
      </c>
      <c r="H385" s="8" t="s">
        <v>30</v>
      </c>
      <c r="I385" s="22">
        <v>205</v>
      </c>
      <c r="J385" s="26" t="s">
        <v>24</v>
      </c>
      <c r="L385" s="22">
        <v>50</v>
      </c>
      <c r="N385" s="31">
        <f t="shared" si="27"/>
        <v>2.5</v>
      </c>
      <c r="O385" s="22">
        <v>512</v>
      </c>
      <c r="R385" s="9">
        <f t="shared" si="28"/>
        <v>512</v>
      </c>
      <c r="S385" s="9">
        <f t="shared" si="29"/>
        <v>512.5</v>
      </c>
      <c r="T385" s="3">
        <f t="shared" si="30"/>
        <v>-0.5</v>
      </c>
    </row>
    <row r="386" spans="1:20">
      <c r="A386" s="2" t="s">
        <v>23</v>
      </c>
      <c r="B386" s="6" t="s">
        <v>320</v>
      </c>
      <c r="C386" s="26" t="s">
        <v>21</v>
      </c>
      <c r="D386" s="26">
        <v>10</v>
      </c>
      <c r="E386" s="7">
        <v>1777</v>
      </c>
      <c r="F386" s="22" t="s">
        <v>47</v>
      </c>
      <c r="G386" s="20" t="s">
        <v>240</v>
      </c>
      <c r="H386" s="8" t="s">
        <v>30</v>
      </c>
      <c r="I386" s="22">
        <v>10500</v>
      </c>
      <c r="J386" s="26" t="s">
        <v>24</v>
      </c>
      <c r="L386" s="22">
        <v>40</v>
      </c>
      <c r="N386" s="31">
        <f t="shared" si="27"/>
        <v>2</v>
      </c>
      <c r="O386" s="22">
        <v>21000</v>
      </c>
      <c r="R386" s="9">
        <f t="shared" si="28"/>
        <v>21000</v>
      </c>
      <c r="S386" s="9">
        <f t="shared" si="29"/>
        <v>21000</v>
      </c>
      <c r="T386" s="3">
        <f t="shared" si="30"/>
        <v>0</v>
      </c>
    </row>
    <row r="387" spans="1:20">
      <c r="A387" s="2" t="s">
        <v>23</v>
      </c>
      <c r="B387" s="6" t="s">
        <v>320</v>
      </c>
      <c r="C387" s="26" t="s">
        <v>21</v>
      </c>
      <c r="D387" s="26">
        <v>10</v>
      </c>
      <c r="E387" s="7">
        <v>1777</v>
      </c>
      <c r="F387" s="22" t="s">
        <v>29</v>
      </c>
      <c r="G387" s="20" t="s">
        <v>241</v>
      </c>
      <c r="H387" s="8" t="s">
        <v>30</v>
      </c>
      <c r="I387" s="22">
        <v>2350</v>
      </c>
      <c r="J387" s="26" t="s">
        <v>24</v>
      </c>
      <c r="L387" s="22">
        <v>40</v>
      </c>
      <c r="N387" s="31">
        <f t="shared" si="27"/>
        <v>2</v>
      </c>
      <c r="O387" s="22">
        <v>4700</v>
      </c>
      <c r="R387" s="9">
        <f t="shared" si="28"/>
        <v>4700</v>
      </c>
      <c r="S387" s="9">
        <f t="shared" si="29"/>
        <v>4700</v>
      </c>
      <c r="T387" s="3">
        <f t="shared" si="30"/>
        <v>0</v>
      </c>
    </row>
    <row r="388" spans="1:20">
      <c r="A388" s="2" t="s">
        <v>23</v>
      </c>
      <c r="B388" s="6" t="s">
        <v>320</v>
      </c>
      <c r="C388" s="26" t="s">
        <v>87</v>
      </c>
      <c r="D388" s="26">
        <v>11</v>
      </c>
      <c r="E388" s="7">
        <v>1777</v>
      </c>
      <c r="F388" s="22" t="s">
        <v>35</v>
      </c>
      <c r="G388" s="20" t="s">
        <v>242</v>
      </c>
      <c r="H388" s="8" t="s">
        <v>30</v>
      </c>
      <c r="I388" s="22">
        <v>7500</v>
      </c>
      <c r="J388" s="26" t="s">
        <v>24</v>
      </c>
      <c r="L388" s="22">
        <v>4</v>
      </c>
      <c r="N388" s="31">
        <f t="shared" si="27"/>
        <v>0.2</v>
      </c>
      <c r="O388" s="22">
        <v>1500</v>
      </c>
      <c r="R388" s="9">
        <f t="shared" si="28"/>
        <v>1500</v>
      </c>
      <c r="S388" s="9">
        <f t="shared" si="29"/>
        <v>1500</v>
      </c>
      <c r="T388" s="3">
        <f t="shared" si="30"/>
        <v>0</v>
      </c>
    </row>
    <row r="389" spans="1:20">
      <c r="A389" s="2" t="s">
        <v>23</v>
      </c>
      <c r="B389" s="6" t="s">
        <v>320</v>
      </c>
      <c r="C389" s="26" t="s">
        <v>87</v>
      </c>
      <c r="D389" s="26">
        <v>11</v>
      </c>
      <c r="E389" s="7">
        <v>1777</v>
      </c>
      <c r="F389" s="22" t="s">
        <v>45</v>
      </c>
      <c r="G389" s="20" t="s">
        <v>242</v>
      </c>
      <c r="H389" s="8" t="s">
        <v>30</v>
      </c>
      <c r="I389" s="22">
        <v>1829115</v>
      </c>
      <c r="J389" s="26" t="s">
        <v>24</v>
      </c>
      <c r="L389" s="22">
        <v>4</v>
      </c>
      <c r="N389" s="31">
        <f t="shared" si="27"/>
        <v>0.2</v>
      </c>
      <c r="O389" s="22">
        <v>365823</v>
      </c>
      <c r="R389" s="9">
        <f t="shared" si="28"/>
        <v>365823</v>
      </c>
      <c r="S389" s="9">
        <f t="shared" si="29"/>
        <v>365823</v>
      </c>
      <c r="T389" s="3">
        <f t="shared" si="30"/>
        <v>0</v>
      </c>
    </row>
    <row r="390" spans="1:20">
      <c r="A390" s="2" t="s">
        <v>23</v>
      </c>
      <c r="B390" s="6" t="s">
        <v>320</v>
      </c>
      <c r="C390" s="26" t="s">
        <v>87</v>
      </c>
      <c r="D390" s="26">
        <v>11</v>
      </c>
      <c r="E390" s="7">
        <v>1777</v>
      </c>
      <c r="F390" s="22" t="s">
        <v>47</v>
      </c>
      <c r="G390" s="20" t="s">
        <v>242</v>
      </c>
      <c r="H390" s="8" t="s">
        <v>30</v>
      </c>
      <c r="I390" s="22">
        <v>353240</v>
      </c>
      <c r="J390" s="26" t="s">
        <v>24</v>
      </c>
      <c r="L390" s="22">
        <v>4</v>
      </c>
      <c r="N390" s="31">
        <f t="shared" ref="N390:N453" si="31">K390+(0.05*L390)+(M390/240)</f>
        <v>0.2</v>
      </c>
      <c r="O390" s="22">
        <v>70648</v>
      </c>
      <c r="R390" s="9">
        <f t="shared" si="28"/>
        <v>70648</v>
      </c>
      <c r="S390" s="9">
        <f t="shared" si="29"/>
        <v>70648</v>
      </c>
      <c r="T390" s="3">
        <f t="shared" si="30"/>
        <v>0</v>
      </c>
    </row>
    <row r="391" spans="1:20">
      <c r="A391" s="2" t="s">
        <v>23</v>
      </c>
      <c r="B391" s="6" t="s">
        <v>320</v>
      </c>
      <c r="C391" s="26" t="s">
        <v>87</v>
      </c>
      <c r="D391" s="26">
        <v>11</v>
      </c>
      <c r="E391" s="7">
        <v>1777</v>
      </c>
      <c r="F391" s="22" t="s">
        <v>53</v>
      </c>
      <c r="G391" s="20" t="s">
        <v>242</v>
      </c>
      <c r="H391" s="8" t="s">
        <v>30</v>
      </c>
      <c r="I391" s="22">
        <v>3280</v>
      </c>
      <c r="J391" s="26" t="s">
        <v>24</v>
      </c>
      <c r="L391" s="22">
        <v>4</v>
      </c>
      <c r="N391" s="31">
        <f t="shared" si="31"/>
        <v>0.2</v>
      </c>
      <c r="O391" s="22">
        <v>656</v>
      </c>
      <c r="R391" s="9">
        <f t="shared" si="28"/>
        <v>656</v>
      </c>
      <c r="S391" s="9">
        <f t="shared" si="29"/>
        <v>656</v>
      </c>
      <c r="T391" s="3">
        <f t="shared" si="30"/>
        <v>0</v>
      </c>
    </row>
    <row r="392" spans="1:20">
      <c r="A392" s="2" t="s">
        <v>23</v>
      </c>
      <c r="B392" s="6" t="s">
        <v>320</v>
      </c>
      <c r="C392" s="26" t="s">
        <v>87</v>
      </c>
      <c r="D392" s="26">
        <v>11</v>
      </c>
      <c r="E392" s="7">
        <v>1777</v>
      </c>
      <c r="F392" s="22" t="s">
        <v>35</v>
      </c>
      <c r="G392" s="20" t="s">
        <v>244</v>
      </c>
      <c r="H392" s="8" t="s">
        <v>30</v>
      </c>
      <c r="I392" s="22">
        <v>228</v>
      </c>
      <c r="J392" s="26" t="s">
        <v>24</v>
      </c>
      <c r="K392" s="22">
        <v>10</v>
      </c>
      <c r="N392" s="31">
        <f t="shared" si="31"/>
        <v>10</v>
      </c>
      <c r="O392" s="22">
        <v>2280</v>
      </c>
      <c r="R392" s="9">
        <f t="shared" si="28"/>
        <v>2280</v>
      </c>
      <c r="S392" s="9">
        <f t="shared" si="29"/>
        <v>2280</v>
      </c>
      <c r="T392" s="3">
        <f t="shared" si="30"/>
        <v>0</v>
      </c>
    </row>
    <row r="393" spans="1:20">
      <c r="A393" s="2" t="s">
        <v>23</v>
      </c>
      <c r="B393" s="6" t="s">
        <v>320</v>
      </c>
      <c r="C393" s="26" t="s">
        <v>87</v>
      </c>
      <c r="D393" s="26">
        <v>11</v>
      </c>
      <c r="E393" s="7">
        <v>1777</v>
      </c>
      <c r="F393" s="22" t="s">
        <v>39</v>
      </c>
      <c r="G393" s="20" t="s">
        <v>244</v>
      </c>
      <c r="H393" s="8" t="s">
        <v>30</v>
      </c>
      <c r="I393" s="22">
        <v>265114</v>
      </c>
      <c r="J393" s="26" t="s">
        <v>24</v>
      </c>
      <c r="L393" s="22">
        <v>7</v>
      </c>
      <c r="N393" s="31">
        <f t="shared" si="31"/>
        <v>0.35000000000000003</v>
      </c>
      <c r="O393" s="22">
        <v>92789</v>
      </c>
      <c r="R393" s="9">
        <f t="shared" si="28"/>
        <v>92789</v>
      </c>
      <c r="S393" s="9">
        <f t="shared" si="29"/>
        <v>92789.900000000009</v>
      </c>
      <c r="T393" s="3">
        <f t="shared" si="30"/>
        <v>-0.90000000000873115</v>
      </c>
    </row>
    <row r="394" spans="1:20">
      <c r="A394" s="2" t="s">
        <v>23</v>
      </c>
      <c r="B394" s="6" t="s">
        <v>320</v>
      </c>
      <c r="C394" s="26" t="s">
        <v>87</v>
      </c>
      <c r="D394" s="26">
        <v>11</v>
      </c>
      <c r="E394" s="7">
        <v>1777</v>
      </c>
      <c r="F394" s="22" t="s">
        <v>29</v>
      </c>
      <c r="G394" s="20" t="s">
        <v>243</v>
      </c>
      <c r="H394" s="8" t="s">
        <v>30</v>
      </c>
      <c r="I394" s="22">
        <v>62000</v>
      </c>
      <c r="J394" s="26" t="s">
        <v>24</v>
      </c>
      <c r="L394" s="22">
        <v>4</v>
      </c>
      <c r="N394" s="31">
        <f t="shared" si="31"/>
        <v>0.2</v>
      </c>
      <c r="O394" s="22">
        <v>12400</v>
      </c>
      <c r="R394" s="9">
        <f t="shared" si="28"/>
        <v>12400</v>
      </c>
      <c r="S394" s="9">
        <f t="shared" si="29"/>
        <v>12400</v>
      </c>
      <c r="T394" s="3">
        <f t="shared" si="30"/>
        <v>0</v>
      </c>
    </row>
    <row r="395" spans="1:20">
      <c r="A395" s="2" t="s">
        <v>23</v>
      </c>
      <c r="B395" s="6" t="s">
        <v>320</v>
      </c>
      <c r="C395" s="26" t="s">
        <v>87</v>
      </c>
      <c r="D395" s="26">
        <v>11</v>
      </c>
      <c r="E395" s="7">
        <v>1777</v>
      </c>
      <c r="F395" s="22" t="s">
        <v>39</v>
      </c>
      <c r="G395" s="20" t="s">
        <v>245</v>
      </c>
      <c r="H395" s="8" t="s">
        <v>30</v>
      </c>
      <c r="I395" s="22">
        <v>1</v>
      </c>
      <c r="J395" s="26" t="s">
        <v>26</v>
      </c>
      <c r="K395" s="22">
        <v>120</v>
      </c>
      <c r="N395" s="31">
        <f t="shared" si="31"/>
        <v>120</v>
      </c>
      <c r="O395" s="22">
        <v>120</v>
      </c>
      <c r="R395" s="9">
        <f t="shared" ref="R395:R458" si="32">O395+(P395*0.05)+(Q395/240)</f>
        <v>120</v>
      </c>
      <c r="S395" s="9">
        <f t="shared" ref="S395:S458" si="33">I395*N395</f>
        <v>120</v>
      </c>
      <c r="T395" s="3">
        <f t="shared" ref="T395:T458" si="34">R395-S395</f>
        <v>0</v>
      </c>
    </row>
    <row r="396" spans="1:20">
      <c r="A396" s="2" t="s">
        <v>23</v>
      </c>
      <c r="B396" s="6" t="s">
        <v>320</v>
      </c>
      <c r="C396" s="26" t="s">
        <v>87</v>
      </c>
      <c r="D396" s="26">
        <v>11</v>
      </c>
      <c r="E396" s="7">
        <v>1777</v>
      </c>
      <c r="F396" s="22" t="s">
        <v>45</v>
      </c>
      <c r="G396" s="20" t="s">
        <v>246</v>
      </c>
      <c r="H396" s="8" t="s">
        <v>30</v>
      </c>
      <c r="I396" s="22">
        <v>273</v>
      </c>
      <c r="J396" s="26" t="s">
        <v>25</v>
      </c>
      <c r="K396" s="22">
        <v>30</v>
      </c>
      <c r="N396" s="31">
        <f t="shared" si="31"/>
        <v>30</v>
      </c>
      <c r="O396" s="22">
        <v>8190</v>
      </c>
      <c r="R396" s="9">
        <f t="shared" si="32"/>
        <v>8190</v>
      </c>
      <c r="S396" s="9">
        <f t="shared" si="33"/>
        <v>8190</v>
      </c>
      <c r="T396" s="3">
        <f t="shared" si="34"/>
        <v>0</v>
      </c>
    </row>
    <row r="397" spans="1:20">
      <c r="A397" s="2" t="s">
        <v>23</v>
      </c>
      <c r="B397" s="6" t="s">
        <v>320</v>
      </c>
      <c r="C397" s="26" t="s">
        <v>87</v>
      </c>
      <c r="D397" s="26">
        <v>11</v>
      </c>
      <c r="E397" s="7">
        <v>1777</v>
      </c>
      <c r="F397" s="22" t="s">
        <v>39</v>
      </c>
      <c r="G397" s="20" t="s">
        <v>247</v>
      </c>
      <c r="H397" s="8" t="s">
        <v>30</v>
      </c>
      <c r="I397" s="22">
        <v>48</v>
      </c>
      <c r="J397" s="26" t="s">
        <v>92</v>
      </c>
      <c r="K397" s="22">
        <v>350</v>
      </c>
      <c r="N397" s="31">
        <f t="shared" si="31"/>
        <v>350</v>
      </c>
      <c r="O397" s="22">
        <v>16800</v>
      </c>
      <c r="R397" s="9">
        <f t="shared" si="32"/>
        <v>16800</v>
      </c>
      <c r="S397" s="9">
        <f t="shared" si="33"/>
        <v>16800</v>
      </c>
      <c r="T397" s="3">
        <f t="shared" si="34"/>
        <v>0</v>
      </c>
    </row>
    <row r="398" spans="1:20">
      <c r="A398" s="2" t="s">
        <v>23</v>
      </c>
      <c r="B398" s="6" t="s">
        <v>320</v>
      </c>
      <c r="C398" s="26" t="s">
        <v>87</v>
      </c>
      <c r="D398" s="26">
        <v>11</v>
      </c>
      <c r="E398" s="7">
        <v>1777</v>
      </c>
      <c r="F398" s="22" t="s">
        <v>45</v>
      </c>
      <c r="G398" s="20" t="s">
        <v>248</v>
      </c>
      <c r="H398" s="8" t="s">
        <v>30</v>
      </c>
      <c r="I398" s="22">
        <v>8115</v>
      </c>
      <c r="J398" s="26" t="s">
        <v>24</v>
      </c>
      <c r="L398" s="22">
        <v>10</v>
      </c>
      <c r="N398" s="31">
        <f t="shared" si="31"/>
        <v>0.5</v>
      </c>
      <c r="O398" s="22">
        <v>4057</v>
      </c>
      <c r="R398" s="9">
        <f t="shared" si="32"/>
        <v>4057</v>
      </c>
      <c r="S398" s="9">
        <f t="shared" si="33"/>
        <v>4057.5</v>
      </c>
      <c r="T398" s="3">
        <f t="shared" si="34"/>
        <v>-0.5</v>
      </c>
    </row>
    <row r="399" spans="1:20">
      <c r="A399" s="2" t="s">
        <v>23</v>
      </c>
      <c r="B399" s="6" t="s">
        <v>320</v>
      </c>
      <c r="C399" s="26" t="s">
        <v>87</v>
      </c>
      <c r="D399" s="26">
        <v>11</v>
      </c>
      <c r="E399" s="7">
        <v>1777</v>
      </c>
      <c r="F399" s="22" t="s">
        <v>57</v>
      </c>
      <c r="G399" s="20" t="s">
        <v>248</v>
      </c>
      <c r="H399" s="8" t="s">
        <v>30</v>
      </c>
      <c r="I399" s="22">
        <v>1450</v>
      </c>
      <c r="J399" s="26" t="s">
        <v>24</v>
      </c>
      <c r="L399" s="22">
        <v>9</v>
      </c>
      <c r="N399" s="31">
        <f t="shared" si="31"/>
        <v>0.45</v>
      </c>
      <c r="O399" s="22">
        <v>652</v>
      </c>
      <c r="R399" s="9">
        <f t="shared" si="32"/>
        <v>652</v>
      </c>
      <c r="S399" s="9">
        <f t="shared" si="33"/>
        <v>652.5</v>
      </c>
      <c r="T399" s="3">
        <f t="shared" si="34"/>
        <v>-0.5</v>
      </c>
    </row>
    <row r="400" spans="1:20">
      <c r="A400" s="2" t="s">
        <v>23</v>
      </c>
      <c r="B400" s="6" t="s">
        <v>320</v>
      </c>
      <c r="C400" s="26" t="s">
        <v>87</v>
      </c>
      <c r="D400" s="26">
        <v>11</v>
      </c>
      <c r="E400" s="7">
        <v>1777</v>
      </c>
      <c r="F400" s="22" t="s">
        <v>45</v>
      </c>
      <c r="G400" s="20" t="s">
        <v>249</v>
      </c>
      <c r="H400" s="8" t="s">
        <v>30</v>
      </c>
      <c r="I400" s="22">
        <v>363730</v>
      </c>
      <c r="J400" s="26" t="s">
        <v>24</v>
      </c>
      <c r="L400" s="22">
        <v>16</v>
      </c>
      <c r="N400" s="31">
        <f t="shared" si="31"/>
        <v>0.8</v>
      </c>
      <c r="O400" s="22">
        <v>290984</v>
      </c>
      <c r="R400" s="9">
        <f t="shared" si="32"/>
        <v>290984</v>
      </c>
      <c r="S400" s="9">
        <f t="shared" si="33"/>
        <v>290984</v>
      </c>
      <c r="T400" s="3">
        <f t="shared" si="34"/>
        <v>0</v>
      </c>
    </row>
    <row r="401" spans="1:20">
      <c r="A401" s="2" t="s">
        <v>23</v>
      </c>
      <c r="B401" s="6" t="s">
        <v>320</v>
      </c>
      <c r="C401" s="26" t="s">
        <v>87</v>
      </c>
      <c r="D401" s="26">
        <v>11</v>
      </c>
      <c r="E401" s="7">
        <v>1777</v>
      </c>
      <c r="F401" s="22" t="s">
        <v>47</v>
      </c>
      <c r="G401" s="20" t="s">
        <v>249</v>
      </c>
      <c r="H401" s="8" t="s">
        <v>30</v>
      </c>
      <c r="I401" s="22">
        <v>137</v>
      </c>
      <c r="J401" s="26" t="s">
        <v>137</v>
      </c>
      <c r="K401" s="22">
        <v>250</v>
      </c>
      <c r="N401" s="31">
        <f t="shared" si="31"/>
        <v>250</v>
      </c>
      <c r="O401" s="22">
        <v>34250</v>
      </c>
      <c r="R401" s="9">
        <f t="shared" si="32"/>
        <v>34250</v>
      </c>
      <c r="S401" s="9">
        <f t="shared" si="33"/>
        <v>34250</v>
      </c>
      <c r="T401" s="3">
        <f t="shared" si="34"/>
        <v>0</v>
      </c>
    </row>
    <row r="402" spans="1:20">
      <c r="A402" s="2" t="s">
        <v>23</v>
      </c>
      <c r="B402" s="6" t="s">
        <v>320</v>
      </c>
      <c r="C402" s="26" t="s">
        <v>87</v>
      </c>
      <c r="D402" s="26">
        <v>11</v>
      </c>
      <c r="E402" s="7">
        <v>1777</v>
      </c>
      <c r="F402" s="22" t="s">
        <v>53</v>
      </c>
      <c r="G402" s="20" t="s">
        <v>249</v>
      </c>
      <c r="H402" s="8" t="s">
        <v>30</v>
      </c>
      <c r="I402" s="22">
        <v>384680</v>
      </c>
      <c r="J402" s="26" t="s">
        <v>24</v>
      </c>
      <c r="L402" s="22">
        <v>16</v>
      </c>
      <c r="N402" s="31">
        <f t="shared" si="31"/>
        <v>0.8</v>
      </c>
      <c r="O402" s="22">
        <v>307744</v>
      </c>
      <c r="R402" s="9">
        <f t="shared" si="32"/>
        <v>307744</v>
      </c>
      <c r="S402" s="9">
        <f t="shared" si="33"/>
        <v>307744</v>
      </c>
      <c r="T402" s="3">
        <f t="shared" si="34"/>
        <v>0</v>
      </c>
    </row>
    <row r="403" spans="1:20">
      <c r="A403" s="2" t="s">
        <v>23</v>
      </c>
      <c r="B403" s="6" t="s">
        <v>320</v>
      </c>
      <c r="C403" s="26" t="s">
        <v>87</v>
      </c>
      <c r="D403" s="26">
        <v>11</v>
      </c>
      <c r="E403" s="7">
        <v>1777</v>
      </c>
      <c r="F403" s="22" t="s">
        <v>39</v>
      </c>
      <c r="G403" s="20" t="s">
        <v>249</v>
      </c>
      <c r="H403" s="8" t="s">
        <v>30</v>
      </c>
      <c r="I403" s="22">
        <v>128</v>
      </c>
      <c r="J403" s="26" t="s">
        <v>250</v>
      </c>
      <c r="K403" s="22">
        <v>300</v>
      </c>
      <c r="N403" s="31">
        <f t="shared" si="31"/>
        <v>300</v>
      </c>
      <c r="O403" s="22">
        <v>38400</v>
      </c>
      <c r="R403" s="9">
        <f t="shared" si="32"/>
        <v>38400</v>
      </c>
      <c r="S403" s="9">
        <f t="shared" si="33"/>
        <v>38400</v>
      </c>
      <c r="T403" s="3">
        <f t="shared" si="34"/>
        <v>0</v>
      </c>
    </row>
    <row r="404" spans="1:20">
      <c r="A404" s="2" t="s">
        <v>23</v>
      </c>
      <c r="B404" s="6" t="s">
        <v>320</v>
      </c>
      <c r="C404" s="26" t="s">
        <v>87</v>
      </c>
      <c r="D404" s="26">
        <v>11</v>
      </c>
      <c r="E404" s="7">
        <v>1777</v>
      </c>
      <c r="F404" s="22" t="s">
        <v>35</v>
      </c>
      <c r="G404" s="20" t="s">
        <v>251</v>
      </c>
      <c r="H404" s="8" t="s">
        <v>30</v>
      </c>
      <c r="I404" s="22">
        <v>1862</v>
      </c>
      <c r="J404" s="26" t="s">
        <v>24</v>
      </c>
      <c r="K404" s="22">
        <v>10</v>
      </c>
      <c r="N404" s="31">
        <f t="shared" si="31"/>
        <v>10</v>
      </c>
      <c r="O404" s="22">
        <v>18620</v>
      </c>
      <c r="R404" s="9">
        <f t="shared" si="32"/>
        <v>18620</v>
      </c>
      <c r="S404" s="9">
        <f t="shared" si="33"/>
        <v>18620</v>
      </c>
      <c r="T404" s="3">
        <f t="shared" si="34"/>
        <v>0</v>
      </c>
    </row>
    <row r="405" spans="1:20">
      <c r="A405" s="2" t="s">
        <v>23</v>
      </c>
      <c r="B405" s="6" t="s">
        <v>320</v>
      </c>
      <c r="C405" s="26" t="s">
        <v>21</v>
      </c>
      <c r="D405" s="26">
        <v>11</v>
      </c>
      <c r="E405" s="7">
        <v>1777</v>
      </c>
      <c r="F405" s="22" t="s">
        <v>35</v>
      </c>
      <c r="G405" s="20" t="s">
        <v>252</v>
      </c>
      <c r="H405" s="8" t="s">
        <v>30</v>
      </c>
      <c r="I405" s="22">
        <v>9370</v>
      </c>
      <c r="J405" s="26" t="s">
        <v>24</v>
      </c>
      <c r="L405" s="22">
        <v>7</v>
      </c>
      <c r="N405" s="31">
        <f t="shared" si="31"/>
        <v>0.35000000000000003</v>
      </c>
      <c r="O405" s="22">
        <v>3279</v>
      </c>
      <c r="R405" s="9">
        <f t="shared" si="32"/>
        <v>3279</v>
      </c>
      <c r="S405" s="9">
        <f t="shared" si="33"/>
        <v>3279.5000000000005</v>
      </c>
      <c r="T405" s="3">
        <f t="shared" si="34"/>
        <v>-0.50000000000045475</v>
      </c>
    </row>
    <row r="406" spans="1:20">
      <c r="A406" s="2" t="s">
        <v>23</v>
      </c>
      <c r="B406" s="6" t="s">
        <v>320</v>
      </c>
      <c r="C406" s="26" t="s">
        <v>21</v>
      </c>
      <c r="D406" s="26">
        <v>11</v>
      </c>
      <c r="E406" s="7">
        <v>1777</v>
      </c>
      <c r="F406" s="22" t="s">
        <v>47</v>
      </c>
      <c r="G406" s="20" t="s">
        <v>253</v>
      </c>
      <c r="H406" s="8" t="s">
        <v>30</v>
      </c>
      <c r="I406" s="22">
        <v>198000</v>
      </c>
      <c r="J406" s="26" t="s">
        <v>24</v>
      </c>
      <c r="L406" s="22">
        <v>15</v>
      </c>
      <c r="N406" s="31">
        <f t="shared" si="31"/>
        <v>0.75</v>
      </c>
      <c r="O406" s="22">
        <v>148500</v>
      </c>
      <c r="R406" s="9">
        <f t="shared" si="32"/>
        <v>148500</v>
      </c>
      <c r="S406" s="9">
        <f t="shared" si="33"/>
        <v>148500</v>
      </c>
      <c r="T406" s="3">
        <f t="shared" si="34"/>
        <v>0</v>
      </c>
    </row>
    <row r="407" spans="1:20">
      <c r="A407" s="2" t="s">
        <v>23</v>
      </c>
      <c r="B407" s="6" t="s">
        <v>320</v>
      </c>
      <c r="C407" s="26" t="s">
        <v>21</v>
      </c>
      <c r="D407" s="26">
        <v>11</v>
      </c>
      <c r="E407" s="7">
        <v>1777</v>
      </c>
      <c r="F407" s="22" t="s">
        <v>53</v>
      </c>
      <c r="G407" s="20" t="s">
        <v>253</v>
      </c>
      <c r="H407" s="8" t="s">
        <v>30</v>
      </c>
      <c r="I407" s="22">
        <v>29275</v>
      </c>
      <c r="J407" s="26" t="s">
        <v>24</v>
      </c>
      <c r="L407" s="22">
        <v>3</v>
      </c>
      <c r="N407" s="31">
        <f t="shared" si="31"/>
        <v>0.15000000000000002</v>
      </c>
      <c r="O407" s="22">
        <v>4391</v>
      </c>
      <c r="R407" s="9">
        <f t="shared" si="32"/>
        <v>4391</v>
      </c>
      <c r="S407" s="9">
        <f t="shared" si="33"/>
        <v>4391.2500000000009</v>
      </c>
      <c r="T407" s="3">
        <f t="shared" si="34"/>
        <v>-0.25000000000090949</v>
      </c>
    </row>
    <row r="408" spans="1:20">
      <c r="A408" s="2" t="s">
        <v>23</v>
      </c>
      <c r="B408" s="6" t="s">
        <v>320</v>
      </c>
      <c r="C408" s="26" t="s">
        <v>21</v>
      </c>
      <c r="D408" s="26">
        <v>11</v>
      </c>
      <c r="E408" s="7">
        <v>1777</v>
      </c>
      <c r="F408" s="22" t="s">
        <v>39</v>
      </c>
      <c r="G408" s="20" t="s">
        <v>253</v>
      </c>
      <c r="H408" s="8" t="s">
        <v>30</v>
      </c>
      <c r="I408" s="22">
        <v>127924</v>
      </c>
      <c r="J408" s="26" t="s">
        <v>24</v>
      </c>
      <c r="L408" s="22">
        <v>2</v>
      </c>
      <c r="M408" s="22">
        <v>6</v>
      </c>
      <c r="N408" s="31">
        <f t="shared" si="31"/>
        <v>0.125</v>
      </c>
      <c r="O408" s="22">
        <v>15990</v>
      </c>
      <c r="R408" s="9">
        <f t="shared" si="32"/>
        <v>15990</v>
      </c>
      <c r="S408" s="9">
        <f t="shared" si="33"/>
        <v>15990.5</v>
      </c>
      <c r="T408" s="3">
        <f t="shared" si="34"/>
        <v>-0.5</v>
      </c>
    </row>
    <row r="409" spans="1:20">
      <c r="A409" s="2" t="s">
        <v>23</v>
      </c>
      <c r="B409" s="6" t="s">
        <v>320</v>
      </c>
      <c r="C409" s="26" t="s">
        <v>21</v>
      </c>
      <c r="D409" s="26">
        <v>11</v>
      </c>
      <c r="E409" s="7">
        <v>1777</v>
      </c>
      <c r="F409" s="22" t="s">
        <v>57</v>
      </c>
      <c r="G409" s="20" t="s">
        <v>254</v>
      </c>
      <c r="H409" s="8" t="s">
        <v>30</v>
      </c>
      <c r="I409" s="22">
        <v>2150</v>
      </c>
      <c r="J409" s="26" t="s">
        <v>25</v>
      </c>
      <c r="L409" s="22">
        <v>50</v>
      </c>
      <c r="N409" s="31">
        <f t="shared" si="31"/>
        <v>2.5</v>
      </c>
      <c r="O409" s="22">
        <v>5375</v>
      </c>
      <c r="R409" s="9">
        <f t="shared" si="32"/>
        <v>5375</v>
      </c>
      <c r="S409" s="9">
        <f t="shared" si="33"/>
        <v>5375</v>
      </c>
      <c r="T409" s="3">
        <f t="shared" si="34"/>
        <v>0</v>
      </c>
    </row>
    <row r="410" spans="1:20">
      <c r="A410" s="2" t="s">
        <v>23</v>
      </c>
      <c r="B410" s="6" t="s">
        <v>320</v>
      </c>
      <c r="C410" s="26" t="s">
        <v>21</v>
      </c>
      <c r="D410" s="26">
        <v>11</v>
      </c>
      <c r="E410" s="7">
        <v>1777</v>
      </c>
      <c r="F410" s="22" t="s">
        <v>29</v>
      </c>
      <c r="G410" s="20" t="s">
        <v>242</v>
      </c>
      <c r="H410" s="8" t="s">
        <v>30</v>
      </c>
      <c r="I410" s="22">
        <v>104015</v>
      </c>
      <c r="J410" s="26" t="s">
        <v>24</v>
      </c>
      <c r="L410" s="22">
        <v>4</v>
      </c>
      <c r="N410" s="31">
        <f t="shared" si="31"/>
        <v>0.2</v>
      </c>
      <c r="O410" s="22">
        <v>20803</v>
      </c>
      <c r="R410" s="9">
        <f t="shared" si="32"/>
        <v>20803</v>
      </c>
      <c r="S410" s="9">
        <f t="shared" si="33"/>
        <v>20803</v>
      </c>
      <c r="T410" s="3">
        <f t="shared" si="34"/>
        <v>0</v>
      </c>
    </row>
    <row r="411" spans="1:20">
      <c r="A411" s="2" t="s">
        <v>23</v>
      </c>
      <c r="B411" s="6" t="s">
        <v>320</v>
      </c>
      <c r="C411" s="26" t="s">
        <v>21</v>
      </c>
      <c r="D411" s="26">
        <v>11</v>
      </c>
      <c r="E411" s="7">
        <v>1777</v>
      </c>
      <c r="F411" s="22" t="s">
        <v>39</v>
      </c>
      <c r="G411" s="20" t="s">
        <v>255</v>
      </c>
      <c r="H411" s="8" t="s">
        <v>30</v>
      </c>
      <c r="I411" s="22">
        <v>25</v>
      </c>
      <c r="J411" s="26" t="s">
        <v>24</v>
      </c>
      <c r="K411" s="22">
        <v>7</v>
      </c>
      <c r="N411" s="31">
        <f t="shared" si="31"/>
        <v>7</v>
      </c>
      <c r="O411" s="22">
        <v>175</v>
      </c>
      <c r="R411" s="9">
        <f t="shared" si="32"/>
        <v>175</v>
      </c>
      <c r="S411" s="9">
        <f t="shared" si="33"/>
        <v>175</v>
      </c>
      <c r="T411" s="3">
        <f t="shared" si="34"/>
        <v>0</v>
      </c>
    </row>
    <row r="412" spans="1:20">
      <c r="A412" s="2" t="s">
        <v>23</v>
      </c>
      <c r="B412" s="6" t="s">
        <v>320</v>
      </c>
      <c r="C412" s="26" t="s">
        <v>21</v>
      </c>
      <c r="D412" s="26">
        <v>11</v>
      </c>
      <c r="E412" s="7">
        <v>1777</v>
      </c>
      <c r="F412" s="22" t="s">
        <v>35</v>
      </c>
      <c r="G412" s="20" t="s">
        <v>256</v>
      </c>
      <c r="H412" s="8" t="s">
        <v>30</v>
      </c>
      <c r="I412" s="22">
        <v>31.5</v>
      </c>
      <c r="J412" s="26" t="s">
        <v>24</v>
      </c>
      <c r="K412" s="22">
        <v>60</v>
      </c>
      <c r="N412" s="31">
        <f t="shared" si="31"/>
        <v>60</v>
      </c>
      <c r="O412" s="22">
        <v>1890</v>
      </c>
      <c r="R412" s="9">
        <f t="shared" si="32"/>
        <v>1890</v>
      </c>
      <c r="S412" s="9">
        <f t="shared" si="33"/>
        <v>1890</v>
      </c>
      <c r="T412" s="3">
        <f t="shared" si="34"/>
        <v>0</v>
      </c>
    </row>
    <row r="413" spans="1:20">
      <c r="A413" s="2" t="s">
        <v>23</v>
      </c>
      <c r="B413" s="6" t="s">
        <v>320</v>
      </c>
      <c r="C413" s="26" t="s">
        <v>21</v>
      </c>
      <c r="D413" s="26">
        <v>11</v>
      </c>
      <c r="E413" s="7">
        <v>1777</v>
      </c>
      <c r="F413" s="22" t="s">
        <v>35</v>
      </c>
      <c r="G413" s="20" t="s">
        <v>257</v>
      </c>
      <c r="H413" s="8" t="s">
        <v>30</v>
      </c>
      <c r="I413" s="22">
        <v>1090</v>
      </c>
      <c r="J413" s="26" t="s">
        <v>24</v>
      </c>
      <c r="L413" s="22">
        <v>10</v>
      </c>
      <c r="N413" s="31">
        <f t="shared" si="31"/>
        <v>0.5</v>
      </c>
      <c r="O413" s="22">
        <v>545</v>
      </c>
      <c r="R413" s="9">
        <f t="shared" si="32"/>
        <v>545</v>
      </c>
      <c r="S413" s="9">
        <f t="shared" si="33"/>
        <v>545</v>
      </c>
      <c r="T413" s="3">
        <f t="shared" si="34"/>
        <v>0</v>
      </c>
    </row>
    <row r="414" spans="1:20">
      <c r="A414" s="2" t="s">
        <v>23</v>
      </c>
      <c r="B414" s="6" t="s">
        <v>320</v>
      </c>
      <c r="C414" s="26" t="s">
        <v>21</v>
      </c>
      <c r="D414" s="26">
        <v>11</v>
      </c>
      <c r="E414" s="7">
        <v>1777</v>
      </c>
      <c r="F414" s="22" t="s">
        <v>29</v>
      </c>
      <c r="G414" s="20" t="s">
        <v>257</v>
      </c>
      <c r="H414" s="8" t="s">
        <v>30</v>
      </c>
      <c r="I414" s="22">
        <v>26500</v>
      </c>
      <c r="J414" s="26" t="s">
        <v>24</v>
      </c>
      <c r="L414" s="22">
        <v>8</v>
      </c>
      <c r="N414" s="31">
        <f t="shared" si="31"/>
        <v>0.4</v>
      </c>
      <c r="O414" s="22">
        <v>10600</v>
      </c>
      <c r="R414" s="9">
        <f t="shared" si="32"/>
        <v>10600</v>
      </c>
      <c r="S414" s="9">
        <f t="shared" si="33"/>
        <v>10600</v>
      </c>
      <c r="T414" s="3">
        <f t="shared" si="34"/>
        <v>0</v>
      </c>
    </row>
    <row r="415" spans="1:20">
      <c r="A415" s="2" t="s">
        <v>23</v>
      </c>
      <c r="B415" s="6" t="s">
        <v>320</v>
      </c>
      <c r="C415" s="26" t="s">
        <v>21</v>
      </c>
      <c r="D415" s="26">
        <v>11</v>
      </c>
      <c r="E415" s="7">
        <v>1777</v>
      </c>
      <c r="F415" s="22" t="s">
        <v>53</v>
      </c>
      <c r="G415" s="20" t="s">
        <v>257</v>
      </c>
      <c r="H415" s="8" t="s">
        <v>30</v>
      </c>
      <c r="I415" s="22">
        <v>101</v>
      </c>
      <c r="J415" s="28" t="s">
        <v>350</v>
      </c>
      <c r="K415" s="22">
        <v>75</v>
      </c>
      <c r="N415" s="31">
        <f t="shared" si="31"/>
        <v>75</v>
      </c>
      <c r="O415" s="22">
        <v>7575</v>
      </c>
      <c r="R415" s="9">
        <f t="shared" si="32"/>
        <v>7575</v>
      </c>
      <c r="S415" s="9">
        <f t="shared" si="33"/>
        <v>7575</v>
      </c>
      <c r="T415" s="3">
        <f t="shared" si="34"/>
        <v>0</v>
      </c>
    </row>
    <row r="416" spans="1:20">
      <c r="A416" s="2" t="s">
        <v>23</v>
      </c>
      <c r="B416" s="6" t="s">
        <v>320</v>
      </c>
      <c r="C416" s="26" t="s">
        <v>21</v>
      </c>
      <c r="D416" s="26">
        <v>11</v>
      </c>
      <c r="E416" s="7">
        <v>1777</v>
      </c>
      <c r="F416" s="22" t="s">
        <v>46</v>
      </c>
      <c r="G416" s="20" t="s">
        <v>258</v>
      </c>
      <c r="H416" s="8" t="s">
        <v>30</v>
      </c>
      <c r="I416" s="22">
        <v>215</v>
      </c>
      <c r="J416" s="26" t="s">
        <v>135</v>
      </c>
      <c r="K416" s="22">
        <v>28</v>
      </c>
      <c r="N416" s="31">
        <f t="shared" si="31"/>
        <v>28</v>
      </c>
      <c r="O416" s="22">
        <v>6020</v>
      </c>
      <c r="R416" s="9">
        <f t="shared" si="32"/>
        <v>6020</v>
      </c>
      <c r="S416" s="9">
        <f t="shared" si="33"/>
        <v>6020</v>
      </c>
      <c r="T416" s="3">
        <f t="shared" si="34"/>
        <v>0</v>
      </c>
    </row>
    <row r="417" spans="1:20">
      <c r="A417" s="2" t="s">
        <v>23</v>
      </c>
      <c r="B417" s="6" t="s">
        <v>320</v>
      </c>
      <c r="C417" s="26" t="s">
        <v>21</v>
      </c>
      <c r="D417" s="26">
        <v>11</v>
      </c>
      <c r="E417" s="7">
        <v>1777</v>
      </c>
      <c r="F417" s="22" t="s">
        <v>47</v>
      </c>
      <c r="G417" s="20" t="s">
        <v>258</v>
      </c>
      <c r="H417" s="8" t="s">
        <v>30</v>
      </c>
      <c r="I417" s="22">
        <v>14</v>
      </c>
      <c r="J417" s="26" t="s">
        <v>135</v>
      </c>
      <c r="K417" s="22">
        <v>40</v>
      </c>
      <c r="N417" s="31">
        <f t="shared" si="31"/>
        <v>40</v>
      </c>
      <c r="O417" s="22">
        <v>560</v>
      </c>
      <c r="R417" s="9">
        <f t="shared" si="32"/>
        <v>560</v>
      </c>
      <c r="S417" s="9">
        <f t="shared" si="33"/>
        <v>560</v>
      </c>
      <c r="T417" s="3">
        <f t="shared" si="34"/>
        <v>0</v>
      </c>
    </row>
    <row r="418" spans="1:20">
      <c r="A418" s="2" t="s">
        <v>23</v>
      </c>
      <c r="B418" s="6" t="s">
        <v>320</v>
      </c>
      <c r="C418" s="26" t="s">
        <v>21</v>
      </c>
      <c r="D418" s="26">
        <v>11</v>
      </c>
      <c r="E418" s="7">
        <v>1777</v>
      </c>
      <c r="F418" s="22" t="s">
        <v>29</v>
      </c>
      <c r="G418" s="20" t="s">
        <v>259</v>
      </c>
      <c r="H418" s="8" t="s">
        <v>30</v>
      </c>
      <c r="I418" s="22">
        <v>46964</v>
      </c>
      <c r="J418" s="26" t="s">
        <v>24</v>
      </c>
      <c r="L418" s="22">
        <v>4</v>
      </c>
      <c r="N418" s="31">
        <f t="shared" si="31"/>
        <v>0.2</v>
      </c>
      <c r="O418" s="22">
        <v>9392</v>
      </c>
      <c r="R418" s="9">
        <f t="shared" si="32"/>
        <v>9392</v>
      </c>
      <c r="S418" s="9">
        <f t="shared" si="33"/>
        <v>9392.8000000000011</v>
      </c>
      <c r="T418" s="3">
        <f t="shared" si="34"/>
        <v>-0.80000000000109139</v>
      </c>
    </row>
    <row r="419" spans="1:20">
      <c r="A419" s="2" t="s">
        <v>23</v>
      </c>
      <c r="B419" s="6" t="s">
        <v>320</v>
      </c>
      <c r="C419" s="26" t="s">
        <v>21</v>
      </c>
      <c r="D419" s="26">
        <v>11</v>
      </c>
      <c r="E419" s="7">
        <v>1777</v>
      </c>
      <c r="F419" s="22" t="s">
        <v>35</v>
      </c>
      <c r="G419" s="20" t="s">
        <v>260</v>
      </c>
      <c r="H419" s="8" t="s">
        <v>30</v>
      </c>
      <c r="I419" s="22">
        <v>625</v>
      </c>
      <c r="J419" s="26" t="s">
        <v>207</v>
      </c>
      <c r="K419" s="22">
        <v>4</v>
      </c>
      <c r="N419" s="31">
        <f t="shared" si="31"/>
        <v>4</v>
      </c>
      <c r="O419" s="22">
        <v>2500</v>
      </c>
      <c r="R419" s="9">
        <f t="shared" si="32"/>
        <v>2500</v>
      </c>
      <c r="S419" s="9">
        <f t="shared" si="33"/>
        <v>2500</v>
      </c>
      <c r="T419" s="3">
        <f t="shared" si="34"/>
        <v>0</v>
      </c>
    </row>
    <row r="420" spans="1:20">
      <c r="A420" s="2" t="s">
        <v>23</v>
      </c>
      <c r="B420" s="6" t="s">
        <v>320</v>
      </c>
      <c r="C420" s="26" t="s">
        <v>21</v>
      </c>
      <c r="D420" s="26">
        <v>11</v>
      </c>
      <c r="E420" s="7">
        <v>1777</v>
      </c>
      <c r="F420" s="22" t="s">
        <v>31</v>
      </c>
      <c r="G420" s="20" t="s">
        <v>260</v>
      </c>
      <c r="H420" s="8" t="s">
        <v>30</v>
      </c>
      <c r="I420" s="22">
        <v>8</v>
      </c>
      <c r="J420" s="26" t="s">
        <v>27</v>
      </c>
      <c r="K420" s="22">
        <v>48</v>
      </c>
      <c r="N420" s="31">
        <f t="shared" si="31"/>
        <v>48</v>
      </c>
      <c r="O420" s="22">
        <v>384</v>
      </c>
      <c r="R420" s="9">
        <f t="shared" si="32"/>
        <v>384</v>
      </c>
      <c r="S420" s="9">
        <f t="shared" si="33"/>
        <v>384</v>
      </c>
      <c r="T420" s="3">
        <f t="shared" si="34"/>
        <v>0</v>
      </c>
    </row>
    <row r="421" spans="1:20">
      <c r="A421" s="2" t="s">
        <v>23</v>
      </c>
      <c r="B421" s="6" t="s">
        <v>320</v>
      </c>
      <c r="C421" s="26" t="s">
        <v>21</v>
      </c>
      <c r="D421" s="26">
        <v>11</v>
      </c>
      <c r="E421" s="7">
        <v>1777</v>
      </c>
      <c r="F421" s="22" t="s">
        <v>45</v>
      </c>
      <c r="G421" s="20" t="s">
        <v>261</v>
      </c>
      <c r="H421" s="8" t="s">
        <v>30</v>
      </c>
      <c r="I421" s="22">
        <v>17882</v>
      </c>
      <c r="J421" s="26" t="s">
        <v>24</v>
      </c>
      <c r="L421" s="22">
        <v>10</v>
      </c>
      <c r="N421" s="31">
        <f t="shared" si="31"/>
        <v>0.5</v>
      </c>
      <c r="O421" s="22">
        <v>8941</v>
      </c>
      <c r="R421" s="9">
        <f t="shared" si="32"/>
        <v>8941</v>
      </c>
      <c r="S421" s="9">
        <f t="shared" si="33"/>
        <v>8941</v>
      </c>
      <c r="T421" s="3">
        <f t="shared" si="34"/>
        <v>0</v>
      </c>
    </row>
    <row r="422" spans="1:20">
      <c r="A422" s="2" t="s">
        <v>23</v>
      </c>
      <c r="B422" s="6" t="s">
        <v>320</v>
      </c>
      <c r="C422" s="26" t="s">
        <v>21</v>
      </c>
      <c r="D422" s="26">
        <v>11</v>
      </c>
      <c r="E422" s="7">
        <v>1777</v>
      </c>
      <c r="F422" s="22" t="s">
        <v>29</v>
      </c>
      <c r="G422" s="20" t="s">
        <v>261</v>
      </c>
      <c r="H422" s="8" t="s">
        <v>30</v>
      </c>
      <c r="I422" s="22">
        <v>32373</v>
      </c>
      <c r="J422" s="26" t="s">
        <v>24</v>
      </c>
      <c r="L422" s="22">
        <v>10</v>
      </c>
      <c r="N422" s="31">
        <f t="shared" si="31"/>
        <v>0.5</v>
      </c>
      <c r="O422" s="22">
        <v>16186</v>
      </c>
      <c r="R422" s="9">
        <f t="shared" si="32"/>
        <v>16186</v>
      </c>
      <c r="S422" s="9">
        <f t="shared" si="33"/>
        <v>16186.5</v>
      </c>
      <c r="T422" s="3">
        <f t="shared" si="34"/>
        <v>-0.5</v>
      </c>
    </row>
    <row r="423" spans="1:20">
      <c r="A423" s="2" t="s">
        <v>23</v>
      </c>
      <c r="B423" s="6" t="s">
        <v>320</v>
      </c>
      <c r="C423" s="26" t="s">
        <v>21</v>
      </c>
      <c r="D423" s="26">
        <v>11</v>
      </c>
      <c r="E423" s="7">
        <v>1777</v>
      </c>
      <c r="F423" s="22" t="s">
        <v>53</v>
      </c>
      <c r="G423" s="20" t="s">
        <v>261</v>
      </c>
      <c r="H423" s="8" t="s">
        <v>30</v>
      </c>
      <c r="I423" s="22">
        <v>180030</v>
      </c>
      <c r="J423" s="26" t="s">
        <v>24</v>
      </c>
      <c r="L423" s="22">
        <v>18</v>
      </c>
      <c r="N423" s="31">
        <f t="shared" si="31"/>
        <v>0.9</v>
      </c>
      <c r="O423" s="22">
        <v>162027</v>
      </c>
      <c r="R423" s="9">
        <f t="shared" si="32"/>
        <v>162027</v>
      </c>
      <c r="S423" s="9">
        <f t="shared" si="33"/>
        <v>162027</v>
      </c>
      <c r="T423" s="3">
        <f t="shared" si="34"/>
        <v>0</v>
      </c>
    </row>
    <row r="424" spans="1:20">
      <c r="A424" s="2" t="s">
        <v>23</v>
      </c>
      <c r="B424" s="6" t="s">
        <v>320</v>
      </c>
      <c r="C424" s="26" t="s">
        <v>21</v>
      </c>
      <c r="D424" s="26">
        <v>11</v>
      </c>
      <c r="E424" s="7">
        <v>1777</v>
      </c>
      <c r="F424" s="22" t="s">
        <v>47</v>
      </c>
      <c r="G424" s="20" t="s">
        <v>262</v>
      </c>
      <c r="H424" s="8" t="s">
        <v>30</v>
      </c>
      <c r="I424" s="22">
        <v>1200</v>
      </c>
      <c r="J424" s="26" t="s">
        <v>24</v>
      </c>
      <c r="L424" s="22">
        <v>15</v>
      </c>
      <c r="N424" s="31">
        <f t="shared" si="31"/>
        <v>0.75</v>
      </c>
      <c r="O424" s="22">
        <v>900</v>
      </c>
      <c r="R424" s="9">
        <f t="shared" si="32"/>
        <v>900</v>
      </c>
      <c r="S424" s="9">
        <f t="shared" si="33"/>
        <v>900</v>
      </c>
      <c r="T424" s="3">
        <f t="shared" si="34"/>
        <v>0</v>
      </c>
    </row>
    <row r="425" spans="1:20">
      <c r="A425" s="2" t="s">
        <v>23</v>
      </c>
      <c r="B425" s="6" t="s">
        <v>320</v>
      </c>
      <c r="C425" s="26" t="s">
        <v>21</v>
      </c>
      <c r="D425" s="26">
        <v>11</v>
      </c>
      <c r="E425" s="7">
        <v>1777</v>
      </c>
      <c r="F425" s="22" t="s">
        <v>47</v>
      </c>
      <c r="G425" s="20" t="s">
        <v>263</v>
      </c>
      <c r="H425" s="8" t="s">
        <v>30</v>
      </c>
      <c r="I425" s="22">
        <v>16200</v>
      </c>
      <c r="J425" s="26" t="s">
        <v>24</v>
      </c>
      <c r="L425" s="22">
        <v>9</v>
      </c>
      <c r="N425" s="31">
        <f t="shared" si="31"/>
        <v>0.45</v>
      </c>
      <c r="O425" s="22">
        <v>7290</v>
      </c>
      <c r="R425" s="9">
        <f t="shared" si="32"/>
        <v>7290</v>
      </c>
      <c r="S425" s="9">
        <f t="shared" si="33"/>
        <v>7290</v>
      </c>
      <c r="T425" s="3">
        <f t="shared" si="34"/>
        <v>0</v>
      </c>
    </row>
    <row r="426" spans="1:20">
      <c r="A426" s="2" t="s">
        <v>23</v>
      </c>
      <c r="B426" s="6" t="s">
        <v>320</v>
      </c>
      <c r="C426" s="26" t="s">
        <v>21</v>
      </c>
      <c r="D426" s="26">
        <v>11</v>
      </c>
      <c r="E426" s="7">
        <v>1777</v>
      </c>
      <c r="F426" s="22" t="s">
        <v>53</v>
      </c>
      <c r="G426" s="20" t="s">
        <v>263</v>
      </c>
      <c r="H426" s="8" t="s">
        <v>30</v>
      </c>
      <c r="I426" s="22">
        <v>35875</v>
      </c>
      <c r="J426" s="26" t="s">
        <v>24</v>
      </c>
      <c r="L426" s="22">
        <v>10</v>
      </c>
      <c r="N426" s="31">
        <f t="shared" si="31"/>
        <v>0.5</v>
      </c>
      <c r="O426" s="22">
        <v>17937</v>
      </c>
      <c r="R426" s="9">
        <f t="shared" si="32"/>
        <v>17937</v>
      </c>
      <c r="S426" s="9">
        <f t="shared" si="33"/>
        <v>17937.5</v>
      </c>
      <c r="T426" s="3">
        <f t="shared" si="34"/>
        <v>-0.5</v>
      </c>
    </row>
    <row r="427" spans="1:20">
      <c r="A427" s="2" t="s">
        <v>23</v>
      </c>
      <c r="B427" s="6" t="s">
        <v>320</v>
      </c>
      <c r="C427" s="26" t="s">
        <v>21</v>
      </c>
      <c r="D427" s="26">
        <v>11</v>
      </c>
      <c r="E427" s="7">
        <v>1777</v>
      </c>
      <c r="F427" s="22" t="s">
        <v>57</v>
      </c>
      <c r="G427" s="20" t="s">
        <v>248</v>
      </c>
      <c r="H427" s="8" t="s">
        <v>30</v>
      </c>
      <c r="I427" s="22">
        <v>350</v>
      </c>
      <c r="J427" s="26" t="s">
        <v>24</v>
      </c>
      <c r="L427" s="22">
        <v>9</v>
      </c>
      <c r="N427" s="31">
        <f t="shared" si="31"/>
        <v>0.45</v>
      </c>
      <c r="O427" s="22">
        <v>157</v>
      </c>
      <c r="R427" s="9">
        <f t="shared" si="32"/>
        <v>157</v>
      </c>
      <c r="S427" s="9">
        <f t="shared" si="33"/>
        <v>157.5</v>
      </c>
      <c r="T427" s="3">
        <f t="shared" si="34"/>
        <v>-0.5</v>
      </c>
    </row>
    <row r="428" spans="1:20">
      <c r="A428" s="2" t="s">
        <v>23</v>
      </c>
      <c r="B428" s="6" t="s">
        <v>320</v>
      </c>
      <c r="C428" s="26" t="s">
        <v>21</v>
      </c>
      <c r="D428" s="26">
        <v>11</v>
      </c>
      <c r="E428" s="7">
        <v>1777</v>
      </c>
      <c r="F428" s="22" t="s">
        <v>53</v>
      </c>
      <c r="G428" s="20" t="s">
        <v>248</v>
      </c>
      <c r="H428" s="8" t="s">
        <v>30</v>
      </c>
      <c r="I428" s="22">
        <v>1915</v>
      </c>
      <c r="J428" s="26" t="s">
        <v>24</v>
      </c>
      <c r="L428" s="22">
        <v>9</v>
      </c>
      <c r="N428" s="31">
        <f t="shared" si="31"/>
        <v>0.45</v>
      </c>
      <c r="O428" s="22">
        <v>861</v>
      </c>
      <c r="R428" s="9">
        <f t="shared" si="32"/>
        <v>861</v>
      </c>
      <c r="S428" s="9">
        <f t="shared" si="33"/>
        <v>861.75</v>
      </c>
      <c r="T428" s="3">
        <f t="shared" si="34"/>
        <v>-0.75</v>
      </c>
    </row>
    <row r="429" spans="1:20">
      <c r="A429" s="2" t="s">
        <v>23</v>
      </c>
      <c r="B429" s="6" t="s">
        <v>320</v>
      </c>
      <c r="C429" s="26" t="s">
        <v>21</v>
      </c>
      <c r="D429" s="26">
        <v>11</v>
      </c>
      <c r="E429" s="7">
        <v>1777</v>
      </c>
      <c r="F429" s="22" t="s">
        <v>35</v>
      </c>
      <c r="G429" s="20" t="s">
        <v>264</v>
      </c>
      <c r="H429" s="8" t="s">
        <v>30</v>
      </c>
      <c r="I429" s="22">
        <v>50</v>
      </c>
      <c r="J429" s="26" t="s">
        <v>27</v>
      </c>
      <c r="K429" s="22">
        <v>12</v>
      </c>
      <c r="N429" s="31">
        <f t="shared" si="31"/>
        <v>12</v>
      </c>
      <c r="O429" s="22">
        <v>600</v>
      </c>
      <c r="R429" s="9">
        <f t="shared" si="32"/>
        <v>600</v>
      </c>
      <c r="S429" s="9">
        <f t="shared" si="33"/>
        <v>600</v>
      </c>
      <c r="T429" s="3">
        <f t="shared" si="34"/>
        <v>0</v>
      </c>
    </row>
    <row r="430" spans="1:20">
      <c r="A430" s="2" t="s">
        <v>23</v>
      </c>
      <c r="B430" s="6" t="s">
        <v>320</v>
      </c>
      <c r="C430" s="26" t="s">
        <v>21</v>
      </c>
      <c r="D430" s="26">
        <v>11</v>
      </c>
      <c r="E430" s="7">
        <v>1777</v>
      </c>
      <c r="F430" s="22" t="s">
        <v>39</v>
      </c>
      <c r="G430" s="20" t="s">
        <v>265</v>
      </c>
      <c r="H430" s="8" t="s">
        <v>30</v>
      </c>
      <c r="I430" s="22">
        <v>2606</v>
      </c>
      <c r="J430" s="26" t="s">
        <v>188</v>
      </c>
      <c r="L430" s="22">
        <v>25</v>
      </c>
      <c r="N430" s="31">
        <f t="shared" si="31"/>
        <v>1.25</v>
      </c>
      <c r="O430" s="22">
        <v>3257</v>
      </c>
      <c r="R430" s="9">
        <f t="shared" si="32"/>
        <v>3257</v>
      </c>
      <c r="S430" s="9">
        <f t="shared" si="33"/>
        <v>3257.5</v>
      </c>
      <c r="T430" s="3">
        <f t="shared" si="34"/>
        <v>-0.5</v>
      </c>
    </row>
    <row r="431" spans="1:20">
      <c r="A431" s="2" t="s">
        <v>23</v>
      </c>
      <c r="B431" s="6" t="s">
        <v>320</v>
      </c>
      <c r="C431" s="26" t="s">
        <v>21</v>
      </c>
      <c r="D431" s="26">
        <v>11</v>
      </c>
      <c r="E431" s="7">
        <v>1777</v>
      </c>
      <c r="F431" s="22" t="s">
        <v>76</v>
      </c>
      <c r="G431" s="20" t="s">
        <v>266</v>
      </c>
      <c r="H431" s="8" t="s">
        <v>30</v>
      </c>
      <c r="I431" s="22">
        <v>188100</v>
      </c>
      <c r="J431" s="26" t="s">
        <v>24</v>
      </c>
      <c r="L431" s="22">
        <v>2</v>
      </c>
      <c r="M431" s="22">
        <v>6</v>
      </c>
      <c r="N431" s="31">
        <f t="shared" si="31"/>
        <v>0.125</v>
      </c>
      <c r="O431" s="22">
        <v>23512</v>
      </c>
      <c r="R431" s="9">
        <f t="shared" si="32"/>
        <v>23512</v>
      </c>
      <c r="S431" s="9">
        <f t="shared" si="33"/>
        <v>23512.5</v>
      </c>
      <c r="T431" s="3">
        <f t="shared" si="34"/>
        <v>-0.5</v>
      </c>
    </row>
    <row r="432" spans="1:20">
      <c r="A432" s="2" t="s">
        <v>23</v>
      </c>
      <c r="B432" s="6" t="s">
        <v>320</v>
      </c>
      <c r="C432" s="26" t="s">
        <v>21</v>
      </c>
      <c r="D432" s="26">
        <v>11</v>
      </c>
      <c r="E432" s="7">
        <v>1777</v>
      </c>
      <c r="F432" s="22" t="s">
        <v>35</v>
      </c>
      <c r="G432" s="20" t="s">
        <v>267</v>
      </c>
      <c r="H432" s="8" t="s">
        <v>30</v>
      </c>
      <c r="I432" s="22">
        <v>363985.5</v>
      </c>
      <c r="J432" s="26" t="s">
        <v>24</v>
      </c>
      <c r="L432" s="22">
        <v>40</v>
      </c>
      <c r="N432" s="31">
        <f t="shared" si="31"/>
        <v>2</v>
      </c>
      <c r="O432" s="22">
        <v>727971</v>
      </c>
      <c r="R432" s="9">
        <f t="shared" si="32"/>
        <v>727971</v>
      </c>
      <c r="S432" s="9">
        <f t="shared" si="33"/>
        <v>727971</v>
      </c>
      <c r="T432" s="3">
        <f t="shared" si="34"/>
        <v>0</v>
      </c>
    </row>
    <row r="433" spans="1:22">
      <c r="A433" s="2" t="s">
        <v>23</v>
      </c>
      <c r="B433" s="6" t="s">
        <v>320</v>
      </c>
      <c r="C433" s="26" t="s">
        <v>21</v>
      </c>
      <c r="D433" s="26">
        <v>11</v>
      </c>
      <c r="E433" s="7">
        <v>1777</v>
      </c>
      <c r="F433" s="22" t="s">
        <v>47</v>
      </c>
      <c r="G433" s="20" t="s">
        <v>267</v>
      </c>
      <c r="H433" s="8" t="s">
        <v>30</v>
      </c>
      <c r="I433" s="22">
        <v>5440</v>
      </c>
      <c r="J433" s="26" t="s">
        <v>24</v>
      </c>
      <c r="L433" s="22">
        <v>35</v>
      </c>
      <c r="N433" s="31">
        <f t="shared" si="31"/>
        <v>1.75</v>
      </c>
      <c r="O433" s="22">
        <v>9520</v>
      </c>
      <c r="R433" s="9">
        <f t="shared" si="32"/>
        <v>9520</v>
      </c>
      <c r="S433" s="9">
        <f t="shared" si="33"/>
        <v>9520</v>
      </c>
      <c r="T433" s="3">
        <f t="shared" si="34"/>
        <v>0</v>
      </c>
    </row>
    <row r="434" spans="1:22">
      <c r="A434" s="2" t="s">
        <v>23</v>
      </c>
      <c r="B434" s="6" t="s">
        <v>320</v>
      </c>
      <c r="C434" s="26" t="s">
        <v>21</v>
      </c>
      <c r="D434" s="26">
        <v>11</v>
      </c>
      <c r="E434" s="7">
        <v>1777</v>
      </c>
      <c r="F434" s="22" t="s">
        <v>53</v>
      </c>
      <c r="G434" s="20" t="s">
        <v>267</v>
      </c>
      <c r="H434" s="8" t="s">
        <v>30</v>
      </c>
      <c r="I434" s="22">
        <v>217067</v>
      </c>
      <c r="J434" s="26" t="s">
        <v>24</v>
      </c>
      <c r="L434" s="22">
        <v>45</v>
      </c>
      <c r="N434" s="31">
        <f t="shared" si="31"/>
        <v>2.25</v>
      </c>
      <c r="O434" s="22">
        <v>488400</v>
      </c>
      <c r="R434" s="9">
        <f t="shared" si="32"/>
        <v>488400</v>
      </c>
      <c r="S434" s="9">
        <f t="shared" si="33"/>
        <v>488400.75</v>
      </c>
      <c r="T434" s="3">
        <f t="shared" si="34"/>
        <v>-0.75</v>
      </c>
    </row>
    <row r="435" spans="1:22">
      <c r="A435" s="2" t="s">
        <v>23</v>
      </c>
      <c r="B435" s="6" t="s">
        <v>320</v>
      </c>
      <c r="C435" s="26" t="s">
        <v>21</v>
      </c>
      <c r="D435" s="26">
        <v>11</v>
      </c>
      <c r="E435" s="7">
        <v>1777</v>
      </c>
      <c r="F435" s="22" t="s">
        <v>39</v>
      </c>
      <c r="G435" s="20" t="s">
        <v>267</v>
      </c>
      <c r="H435" s="8" t="s">
        <v>30</v>
      </c>
      <c r="I435" s="22">
        <v>494171</v>
      </c>
      <c r="J435" s="26" t="s">
        <v>24</v>
      </c>
      <c r="L435" s="22">
        <v>30</v>
      </c>
      <c r="N435" s="31">
        <f t="shared" si="31"/>
        <v>1.5</v>
      </c>
      <c r="O435" s="22">
        <v>741256</v>
      </c>
      <c r="R435" s="9">
        <f t="shared" si="32"/>
        <v>741256</v>
      </c>
      <c r="S435" s="9">
        <f t="shared" si="33"/>
        <v>741256.5</v>
      </c>
      <c r="T435" s="3">
        <f t="shared" si="34"/>
        <v>-0.5</v>
      </c>
      <c r="V435" s="22" t="s">
        <v>28</v>
      </c>
    </row>
    <row r="436" spans="1:22">
      <c r="A436" s="2" t="s">
        <v>23</v>
      </c>
      <c r="B436" s="6" t="s">
        <v>320</v>
      </c>
      <c r="C436" s="26" t="s">
        <v>87</v>
      </c>
      <c r="D436" s="26">
        <v>12</v>
      </c>
      <c r="E436" s="7">
        <v>1777</v>
      </c>
      <c r="F436" s="22" t="s">
        <v>35</v>
      </c>
      <c r="G436" s="20" t="s">
        <v>268</v>
      </c>
      <c r="H436" s="8" t="s">
        <v>30</v>
      </c>
      <c r="I436" s="22">
        <v>638</v>
      </c>
      <c r="J436" s="26" t="s">
        <v>24</v>
      </c>
      <c r="L436" s="22">
        <v>20</v>
      </c>
      <c r="N436" s="31">
        <f t="shared" si="31"/>
        <v>1</v>
      </c>
      <c r="O436" s="22">
        <v>638</v>
      </c>
      <c r="R436" s="9">
        <f t="shared" si="32"/>
        <v>638</v>
      </c>
      <c r="S436" s="9">
        <f t="shared" si="33"/>
        <v>638</v>
      </c>
      <c r="T436" s="3">
        <f t="shared" si="34"/>
        <v>0</v>
      </c>
    </row>
    <row r="437" spans="1:22">
      <c r="A437" s="2" t="s">
        <v>23</v>
      </c>
      <c r="B437" s="6" t="s">
        <v>320</v>
      </c>
      <c r="C437" s="26" t="s">
        <v>21</v>
      </c>
      <c r="D437" s="26">
        <v>12</v>
      </c>
      <c r="E437" s="7">
        <v>1777</v>
      </c>
      <c r="F437" s="22" t="s">
        <v>45</v>
      </c>
      <c r="G437" s="20" t="s">
        <v>269</v>
      </c>
      <c r="H437" s="8" t="s">
        <v>30</v>
      </c>
      <c r="I437" s="22">
        <v>1895</v>
      </c>
      <c r="J437" s="26" t="s">
        <v>209</v>
      </c>
      <c r="K437" s="22">
        <v>3</v>
      </c>
      <c r="N437" s="31">
        <f t="shared" si="31"/>
        <v>3</v>
      </c>
      <c r="O437" s="22">
        <v>5685</v>
      </c>
      <c r="R437" s="9">
        <f t="shared" si="32"/>
        <v>5685</v>
      </c>
      <c r="S437" s="9">
        <f t="shared" si="33"/>
        <v>5685</v>
      </c>
      <c r="T437" s="3">
        <f t="shared" si="34"/>
        <v>0</v>
      </c>
    </row>
    <row r="438" spans="1:22">
      <c r="A438" s="2" t="s">
        <v>23</v>
      </c>
      <c r="B438" s="6" t="s">
        <v>320</v>
      </c>
      <c r="C438" s="26" t="s">
        <v>21</v>
      </c>
      <c r="D438" s="26">
        <v>12</v>
      </c>
      <c r="E438" s="7">
        <v>1777</v>
      </c>
      <c r="F438" s="22" t="s">
        <v>53</v>
      </c>
      <c r="G438" s="20" t="s">
        <v>270</v>
      </c>
      <c r="H438" s="8" t="s">
        <v>30</v>
      </c>
      <c r="I438" s="22">
        <v>96</v>
      </c>
      <c r="J438" s="26" t="s">
        <v>209</v>
      </c>
      <c r="K438" s="22">
        <v>2</v>
      </c>
      <c r="N438" s="31">
        <f t="shared" si="31"/>
        <v>2</v>
      </c>
      <c r="O438" s="22">
        <v>192</v>
      </c>
      <c r="R438" s="9">
        <f t="shared" si="32"/>
        <v>192</v>
      </c>
      <c r="S438" s="9">
        <f t="shared" si="33"/>
        <v>192</v>
      </c>
      <c r="T438" s="3">
        <f t="shared" si="34"/>
        <v>0</v>
      </c>
    </row>
    <row r="439" spans="1:22">
      <c r="A439" s="2" t="s">
        <v>23</v>
      </c>
      <c r="B439" s="6" t="s">
        <v>320</v>
      </c>
      <c r="C439" s="26" t="s">
        <v>21</v>
      </c>
      <c r="D439" s="26">
        <v>12</v>
      </c>
      <c r="E439" s="7">
        <v>1777</v>
      </c>
      <c r="F439" s="22" t="s">
        <v>53</v>
      </c>
      <c r="G439" s="20" t="s">
        <v>271</v>
      </c>
      <c r="H439" s="8" t="s">
        <v>30</v>
      </c>
      <c r="I439" s="22">
        <v>16058</v>
      </c>
      <c r="J439" s="26" t="s">
        <v>209</v>
      </c>
      <c r="L439" s="22">
        <v>25</v>
      </c>
      <c r="N439" s="31">
        <f t="shared" si="31"/>
        <v>1.25</v>
      </c>
      <c r="O439" s="22">
        <v>20072</v>
      </c>
      <c r="R439" s="9">
        <f t="shared" si="32"/>
        <v>20072</v>
      </c>
      <c r="S439" s="9">
        <f t="shared" si="33"/>
        <v>20072.5</v>
      </c>
      <c r="T439" s="3">
        <f t="shared" si="34"/>
        <v>-0.5</v>
      </c>
    </row>
    <row r="440" spans="1:22">
      <c r="A440" s="2" t="s">
        <v>23</v>
      </c>
      <c r="B440" s="6" t="s">
        <v>320</v>
      </c>
      <c r="C440" s="26" t="s">
        <v>21</v>
      </c>
      <c r="D440" s="26">
        <v>12</v>
      </c>
      <c r="E440" s="7">
        <v>1777</v>
      </c>
      <c r="F440" s="22" t="s">
        <v>39</v>
      </c>
      <c r="G440" s="20" t="s">
        <v>351</v>
      </c>
      <c r="H440" s="8" t="s">
        <v>30</v>
      </c>
      <c r="I440" s="22">
        <v>80</v>
      </c>
      <c r="J440" s="26" t="s">
        <v>209</v>
      </c>
      <c r="L440" s="22">
        <v>50</v>
      </c>
      <c r="N440" s="31">
        <f t="shared" si="31"/>
        <v>2.5</v>
      </c>
      <c r="O440" s="22">
        <v>200</v>
      </c>
      <c r="R440" s="9">
        <f t="shared" si="32"/>
        <v>200</v>
      </c>
      <c r="S440" s="9">
        <f t="shared" si="33"/>
        <v>200</v>
      </c>
      <c r="T440" s="3">
        <f t="shared" si="34"/>
        <v>0</v>
      </c>
    </row>
    <row r="441" spans="1:22">
      <c r="A441" s="2" t="s">
        <v>23</v>
      </c>
      <c r="B441" s="6" t="s">
        <v>320</v>
      </c>
      <c r="C441" s="26" t="s">
        <v>21</v>
      </c>
      <c r="D441" s="26">
        <v>12</v>
      </c>
      <c r="E441" s="7">
        <v>1777</v>
      </c>
      <c r="F441" s="22" t="s">
        <v>53</v>
      </c>
      <c r="G441" s="20" t="s">
        <v>272</v>
      </c>
      <c r="H441" s="8" t="s">
        <v>30</v>
      </c>
      <c r="I441" s="22">
        <v>85</v>
      </c>
      <c r="J441" s="26" t="s">
        <v>273</v>
      </c>
      <c r="K441" s="22">
        <v>7</v>
      </c>
      <c r="L441" s="22">
        <v>10</v>
      </c>
      <c r="N441" s="31">
        <f t="shared" si="31"/>
        <v>7.5</v>
      </c>
      <c r="O441" s="22">
        <v>637</v>
      </c>
      <c r="R441" s="9">
        <f t="shared" si="32"/>
        <v>637</v>
      </c>
      <c r="S441" s="9">
        <f t="shared" si="33"/>
        <v>637.5</v>
      </c>
      <c r="T441" s="3">
        <f t="shared" si="34"/>
        <v>-0.5</v>
      </c>
    </row>
    <row r="442" spans="1:22">
      <c r="A442" s="2" t="s">
        <v>23</v>
      </c>
      <c r="B442" s="6" t="s">
        <v>320</v>
      </c>
      <c r="C442" s="26" t="s">
        <v>21</v>
      </c>
      <c r="D442" s="26">
        <v>12</v>
      </c>
      <c r="E442" s="7">
        <v>1777</v>
      </c>
      <c r="F442" s="22" t="s">
        <v>39</v>
      </c>
      <c r="G442" s="20" t="s">
        <v>272</v>
      </c>
      <c r="H442" s="8" t="s">
        <v>30</v>
      </c>
      <c r="I442" s="22">
        <v>340</v>
      </c>
      <c r="J442" s="26" t="s">
        <v>209</v>
      </c>
      <c r="L442" s="22">
        <v>30</v>
      </c>
      <c r="N442" s="31">
        <f t="shared" si="31"/>
        <v>1.5</v>
      </c>
      <c r="O442" s="22">
        <v>510</v>
      </c>
      <c r="R442" s="9">
        <f t="shared" si="32"/>
        <v>510</v>
      </c>
      <c r="S442" s="9">
        <f t="shared" si="33"/>
        <v>510</v>
      </c>
      <c r="T442" s="3">
        <f t="shared" si="34"/>
        <v>0</v>
      </c>
    </row>
    <row r="443" spans="1:22">
      <c r="A443" s="2" t="s">
        <v>23</v>
      </c>
      <c r="B443" s="6" t="s">
        <v>320</v>
      </c>
      <c r="C443" s="26" t="s">
        <v>21</v>
      </c>
      <c r="D443" s="26">
        <v>12</v>
      </c>
      <c r="E443" s="7">
        <v>1777</v>
      </c>
      <c r="F443" s="22" t="s">
        <v>39</v>
      </c>
      <c r="G443" s="20" t="s">
        <v>272</v>
      </c>
      <c r="H443" s="8" t="s">
        <v>30</v>
      </c>
      <c r="I443" s="22">
        <v>1</v>
      </c>
      <c r="J443" s="26" t="s">
        <v>26</v>
      </c>
      <c r="K443" s="22">
        <v>15583</v>
      </c>
      <c r="N443" s="31">
        <f t="shared" si="31"/>
        <v>15583</v>
      </c>
      <c r="O443" s="22">
        <v>15583</v>
      </c>
      <c r="R443" s="9">
        <f t="shared" si="32"/>
        <v>15583</v>
      </c>
      <c r="S443" s="9">
        <f t="shared" si="33"/>
        <v>15583</v>
      </c>
      <c r="T443" s="3">
        <f t="shared" si="34"/>
        <v>0</v>
      </c>
    </row>
    <row r="444" spans="1:22">
      <c r="A444" s="2" t="s">
        <v>23</v>
      </c>
      <c r="B444" s="6" t="s">
        <v>320</v>
      </c>
      <c r="C444" s="26" t="s">
        <v>21</v>
      </c>
      <c r="D444" s="26">
        <v>12</v>
      </c>
      <c r="E444" s="7">
        <v>1777</v>
      </c>
      <c r="F444" s="22" t="s">
        <v>35</v>
      </c>
      <c r="G444" s="20" t="s">
        <v>274</v>
      </c>
      <c r="H444" s="8" t="s">
        <v>30</v>
      </c>
      <c r="I444" s="22">
        <v>115</v>
      </c>
      <c r="J444" s="26" t="s">
        <v>209</v>
      </c>
      <c r="K444" s="22">
        <v>5</v>
      </c>
      <c r="N444" s="31">
        <f t="shared" si="31"/>
        <v>5</v>
      </c>
      <c r="O444" s="22">
        <v>575</v>
      </c>
      <c r="R444" s="9">
        <f t="shared" si="32"/>
        <v>575</v>
      </c>
      <c r="S444" s="9">
        <f t="shared" si="33"/>
        <v>575</v>
      </c>
      <c r="T444" s="3">
        <f t="shared" si="34"/>
        <v>0</v>
      </c>
    </row>
    <row r="445" spans="1:22">
      <c r="A445" s="2" t="s">
        <v>23</v>
      </c>
      <c r="B445" s="6" t="s">
        <v>320</v>
      </c>
      <c r="C445" s="26" t="s">
        <v>21</v>
      </c>
      <c r="D445" s="26">
        <v>12</v>
      </c>
      <c r="E445" s="7">
        <v>1777</v>
      </c>
      <c r="F445" s="22" t="s">
        <v>57</v>
      </c>
      <c r="G445" s="20" t="s">
        <v>275</v>
      </c>
      <c r="H445" s="8" t="s">
        <v>30</v>
      </c>
      <c r="I445" s="22">
        <v>1397</v>
      </c>
      <c r="J445" s="26" t="s">
        <v>209</v>
      </c>
      <c r="L445" s="22">
        <v>45</v>
      </c>
      <c r="N445" s="31">
        <f t="shared" si="31"/>
        <v>2.25</v>
      </c>
      <c r="O445" s="22">
        <v>3143</v>
      </c>
      <c r="R445" s="9">
        <f t="shared" si="32"/>
        <v>3143</v>
      </c>
      <c r="S445" s="9">
        <f t="shared" si="33"/>
        <v>3143.25</v>
      </c>
      <c r="T445" s="3">
        <f t="shared" si="34"/>
        <v>-0.25</v>
      </c>
    </row>
    <row r="446" spans="1:22">
      <c r="A446" s="2" t="s">
        <v>23</v>
      </c>
      <c r="B446" s="6" t="s">
        <v>320</v>
      </c>
      <c r="C446" s="26" t="s">
        <v>21</v>
      </c>
      <c r="D446" s="26">
        <v>12</v>
      </c>
      <c r="E446" s="7">
        <v>1777</v>
      </c>
      <c r="F446" s="22" t="s">
        <v>57</v>
      </c>
      <c r="G446" s="20" t="s">
        <v>276</v>
      </c>
      <c r="H446" s="8" t="s">
        <v>30</v>
      </c>
      <c r="I446" s="22">
        <v>57</v>
      </c>
      <c r="J446" s="26" t="s">
        <v>24</v>
      </c>
      <c r="K446" s="22">
        <v>5</v>
      </c>
      <c r="N446" s="31">
        <f t="shared" si="31"/>
        <v>5</v>
      </c>
      <c r="O446" s="22">
        <v>285</v>
      </c>
      <c r="R446" s="9">
        <f t="shared" si="32"/>
        <v>285</v>
      </c>
      <c r="S446" s="9">
        <f t="shared" si="33"/>
        <v>285</v>
      </c>
      <c r="T446" s="3">
        <f t="shared" si="34"/>
        <v>0</v>
      </c>
    </row>
    <row r="447" spans="1:22">
      <c r="A447" s="2" t="s">
        <v>23</v>
      </c>
      <c r="B447" s="6" t="s">
        <v>320</v>
      </c>
      <c r="C447" s="26" t="s">
        <v>21</v>
      </c>
      <c r="D447" s="26">
        <v>12</v>
      </c>
      <c r="E447" s="7">
        <v>1777</v>
      </c>
      <c r="F447" s="22" t="s">
        <v>57</v>
      </c>
      <c r="G447" s="20" t="s">
        <v>277</v>
      </c>
      <c r="H447" s="8" t="s">
        <v>30</v>
      </c>
      <c r="I447" s="22">
        <v>21953</v>
      </c>
      <c r="J447" s="26" t="s">
        <v>24</v>
      </c>
      <c r="L447" s="22">
        <v>30</v>
      </c>
      <c r="N447" s="31">
        <f t="shared" si="31"/>
        <v>1.5</v>
      </c>
      <c r="O447" s="22">
        <v>32929</v>
      </c>
      <c r="R447" s="9">
        <f t="shared" si="32"/>
        <v>32929</v>
      </c>
      <c r="S447" s="9">
        <f t="shared" si="33"/>
        <v>32929.5</v>
      </c>
      <c r="T447" s="3">
        <f t="shared" si="34"/>
        <v>-0.5</v>
      </c>
    </row>
    <row r="448" spans="1:22">
      <c r="A448" s="2" t="s">
        <v>23</v>
      </c>
      <c r="B448" s="6" t="s">
        <v>320</v>
      </c>
      <c r="C448" s="26" t="s">
        <v>21</v>
      </c>
      <c r="D448" s="26">
        <v>12</v>
      </c>
      <c r="E448" s="7">
        <v>1777</v>
      </c>
      <c r="F448" s="22" t="s">
        <v>57</v>
      </c>
      <c r="G448" s="20" t="s">
        <v>278</v>
      </c>
      <c r="H448" s="8" t="s">
        <v>30</v>
      </c>
      <c r="I448" s="22">
        <v>4456</v>
      </c>
      <c r="J448" s="26" t="s">
        <v>24</v>
      </c>
      <c r="L448" s="22">
        <v>30</v>
      </c>
      <c r="N448" s="31">
        <f t="shared" si="31"/>
        <v>1.5</v>
      </c>
      <c r="O448" s="22">
        <v>6684</v>
      </c>
      <c r="R448" s="9">
        <f t="shared" si="32"/>
        <v>6684</v>
      </c>
      <c r="S448" s="9">
        <f t="shared" si="33"/>
        <v>6684</v>
      </c>
      <c r="T448" s="3">
        <f t="shared" si="34"/>
        <v>0</v>
      </c>
    </row>
    <row r="449" spans="1:20">
      <c r="A449" s="2" t="s">
        <v>23</v>
      </c>
      <c r="B449" s="6" t="s">
        <v>320</v>
      </c>
      <c r="C449" s="26" t="s">
        <v>21</v>
      </c>
      <c r="D449" s="26">
        <v>12</v>
      </c>
      <c r="E449" s="7">
        <v>1777</v>
      </c>
      <c r="F449" s="22" t="s">
        <v>45</v>
      </c>
      <c r="G449" s="20" t="s">
        <v>279</v>
      </c>
      <c r="H449" s="8" t="s">
        <v>30</v>
      </c>
      <c r="I449" s="22">
        <v>1</v>
      </c>
      <c r="J449" s="26" t="s">
        <v>26</v>
      </c>
      <c r="K449" s="22">
        <v>37768</v>
      </c>
      <c r="N449" s="31">
        <f t="shared" si="31"/>
        <v>37768</v>
      </c>
      <c r="O449" s="22">
        <v>37768</v>
      </c>
      <c r="R449" s="9">
        <f t="shared" si="32"/>
        <v>37768</v>
      </c>
      <c r="S449" s="9">
        <f t="shared" si="33"/>
        <v>37768</v>
      </c>
      <c r="T449" s="3">
        <f t="shared" si="34"/>
        <v>0</v>
      </c>
    </row>
    <row r="450" spans="1:20">
      <c r="A450" s="2" t="s">
        <v>23</v>
      </c>
      <c r="B450" s="6" t="s">
        <v>320</v>
      </c>
      <c r="C450" s="26" t="s">
        <v>21</v>
      </c>
      <c r="D450" s="26">
        <v>12</v>
      </c>
      <c r="E450" s="7">
        <v>1777</v>
      </c>
      <c r="F450" s="22" t="s">
        <v>39</v>
      </c>
      <c r="G450" s="20" t="s">
        <v>280</v>
      </c>
      <c r="H450" s="8" t="s">
        <v>30</v>
      </c>
      <c r="I450" s="22">
        <v>1666</v>
      </c>
      <c r="J450" s="26" t="s">
        <v>24</v>
      </c>
      <c r="K450" s="22">
        <v>5</v>
      </c>
      <c r="N450" s="31">
        <f t="shared" si="31"/>
        <v>5</v>
      </c>
      <c r="O450" s="22">
        <v>8330</v>
      </c>
      <c r="R450" s="9">
        <f t="shared" si="32"/>
        <v>8330</v>
      </c>
      <c r="S450" s="9">
        <f t="shared" si="33"/>
        <v>8330</v>
      </c>
      <c r="T450" s="3">
        <f t="shared" si="34"/>
        <v>0</v>
      </c>
    </row>
    <row r="451" spans="1:20">
      <c r="A451" s="2" t="s">
        <v>23</v>
      </c>
      <c r="B451" s="6" t="s">
        <v>320</v>
      </c>
      <c r="C451" s="26" t="s">
        <v>21</v>
      </c>
      <c r="D451" s="26">
        <v>12</v>
      </c>
      <c r="E451" s="7">
        <v>1777</v>
      </c>
      <c r="F451" s="22" t="s">
        <v>35</v>
      </c>
      <c r="G451" s="20" t="s">
        <v>281</v>
      </c>
      <c r="H451" s="8" t="s">
        <v>30</v>
      </c>
      <c r="I451" s="22">
        <v>142</v>
      </c>
      <c r="J451" s="26" t="s">
        <v>24</v>
      </c>
      <c r="K451" s="22">
        <v>10</v>
      </c>
      <c r="N451" s="31">
        <f t="shared" si="31"/>
        <v>10</v>
      </c>
      <c r="O451" s="22">
        <v>1420</v>
      </c>
      <c r="R451" s="9">
        <f t="shared" si="32"/>
        <v>1420</v>
      </c>
      <c r="S451" s="9">
        <f t="shared" si="33"/>
        <v>1420</v>
      </c>
      <c r="T451" s="3">
        <f t="shared" si="34"/>
        <v>0</v>
      </c>
    </row>
    <row r="452" spans="1:20">
      <c r="A452" s="2" t="s">
        <v>23</v>
      </c>
      <c r="B452" s="6" t="s">
        <v>320</v>
      </c>
      <c r="C452" s="26" t="s">
        <v>21</v>
      </c>
      <c r="D452" s="26">
        <v>12</v>
      </c>
      <c r="E452" s="7">
        <v>1777</v>
      </c>
      <c r="F452" s="22" t="s">
        <v>45</v>
      </c>
      <c r="G452" s="20" t="s">
        <v>282</v>
      </c>
      <c r="H452" s="8" t="s">
        <v>30</v>
      </c>
      <c r="I452" s="22">
        <v>1513</v>
      </c>
      <c r="J452" s="28" t="s">
        <v>209</v>
      </c>
      <c r="K452" s="22">
        <v>8</v>
      </c>
      <c r="N452" s="31">
        <f t="shared" si="31"/>
        <v>8</v>
      </c>
      <c r="O452" s="22">
        <v>12104</v>
      </c>
      <c r="R452" s="9">
        <f t="shared" si="32"/>
        <v>12104</v>
      </c>
      <c r="S452" s="9">
        <f t="shared" si="33"/>
        <v>12104</v>
      </c>
      <c r="T452" s="3">
        <f t="shared" si="34"/>
        <v>0</v>
      </c>
    </row>
    <row r="453" spans="1:20">
      <c r="A453" s="2" t="s">
        <v>23</v>
      </c>
      <c r="B453" s="6" t="s">
        <v>320</v>
      </c>
      <c r="C453" s="26" t="s">
        <v>21</v>
      </c>
      <c r="D453" s="26">
        <v>12</v>
      </c>
      <c r="E453" s="7">
        <v>1777</v>
      </c>
      <c r="F453" s="22" t="s">
        <v>47</v>
      </c>
      <c r="G453" s="20" t="s">
        <v>283</v>
      </c>
      <c r="H453" s="8" t="s">
        <v>30</v>
      </c>
      <c r="I453" s="22">
        <v>15000</v>
      </c>
      <c r="J453" s="26" t="s">
        <v>24</v>
      </c>
      <c r="K453" s="22">
        <v>10</v>
      </c>
      <c r="N453" s="31">
        <f t="shared" si="31"/>
        <v>10</v>
      </c>
      <c r="O453" s="22">
        <v>150000</v>
      </c>
      <c r="R453" s="9">
        <f t="shared" si="32"/>
        <v>150000</v>
      </c>
      <c r="S453" s="9">
        <f t="shared" si="33"/>
        <v>150000</v>
      </c>
      <c r="T453" s="3">
        <f t="shared" si="34"/>
        <v>0</v>
      </c>
    </row>
    <row r="454" spans="1:20">
      <c r="A454" s="2" t="s">
        <v>23</v>
      </c>
      <c r="B454" s="6" t="s">
        <v>320</v>
      </c>
      <c r="C454" s="26" t="s">
        <v>21</v>
      </c>
      <c r="D454" s="26">
        <v>12</v>
      </c>
      <c r="E454" s="7">
        <v>1777</v>
      </c>
      <c r="F454" s="22" t="s">
        <v>126</v>
      </c>
      <c r="G454" s="20" t="s">
        <v>284</v>
      </c>
      <c r="H454" s="8" t="s">
        <v>30</v>
      </c>
      <c r="I454" s="22">
        <v>135</v>
      </c>
      <c r="J454" s="26" t="s">
        <v>24</v>
      </c>
      <c r="K454" s="22">
        <v>28</v>
      </c>
      <c r="N454" s="31">
        <f t="shared" ref="N454:N497" si="35">K454+(0.05*L454)+(M454/240)</f>
        <v>28</v>
      </c>
      <c r="O454" s="22">
        <v>3780</v>
      </c>
      <c r="R454" s="9">
        <f t="shared" si="32"/>
        <v>3780</v>
      </c>
      <c r="S454" s="9">
        <f t="shared" si="33"/>
        <v>3780</v>
      </c>
      <c r="T454" s="3">
        <f t="shared" si="34"/>
        <v>0</v>
      </c>
    </row>
    <row r="455" spans="1:20">
      <c r="A455" s="2" t="s">
        <v>23</v>
      </c>
      <c r="B455" s="6" t="s">
        <v>320</v>
      </c>
      <c r="C455" s="26" t="s">
        <v>21</v>
      </c>
      <c r="D455" s="26">
        <v>12</v>
      </c>
      <c r="E455" s="7">
        <v>1777</v>
      </c>
      <c r="F455" s="22" t="s">
        <v>128</v>
      </c>
      <c r="G455" s="29" t="s">
        <v>352</v>
      </c>
      <c r="H455" s="8" t="s">
        <v>30</v>
      </c>
      <c r="I455" s="22">
        <v>129783</v>
      </c>
      <c r="J455" s="26" t="s">
        <v>209</v>
      </c>
      <c r="K455" s="22">
        <v>4</v>
      </c>
      <c r="N455" s="31">
        <f t="shared" si="35"/>
        <v>4</v>
      </c>
      <c r="O455" s="22">
        <v>519132</v>
      </c>
      <c r="R455" s="9">
        <f t="shared" si="32"/>
        <v>519132</v>
      </c>
      <c r="S455" s="9">
        <f t="shared" si="33"/>
        <v>519132</v>
      </c>
      <c r="T455" s="3">
        <f t="shared" si="34"/>
        <v>0</v>
      </c>
    </row>
    <row r="456" spans="1:20">
      <c r="A456" s="2" t="s">
        <v>23</v>
      </c>
      <c r="B456" s="6" t="s">
        <v>320</v>
      </c>
      <c r="C456" s="26" t="s">
        <v>21</v>
      </c>
      <c r="D456" s="26">
        <v>12</v>
      </c>
      <c r="E456" s="7">
        <v>1777</v>
      </c>
      <c r="F456" s="22" t="s">
        <v>35</v>
      </c>
      <c r="G456" s="20" t="s">
        <v>285</v>
      </c>
      <c r="H456" s="8" t="s">
        <v>30</v>
      </c>
      <c r="I456" s="22">
        <v>32</v>
      </c>
      <c r="J456" s="26" t="s">
        <v>24</v>
      </c>
      <c r="K456" s="22">
        <v>5</v>
      </c>
      <c r="N456" s="31">
        <f t="shared" si="35"/>
        <v>5</v>
      </c>
      <c r="O456" s="22">
        <v>160</v>
      </c>
      <c r="R456" s="9">
        <f t="shared" si="32"/>
        <v>160</v>
      </c>
      <c r="S456" s="9">
        <f t="shared" si="33"/>
        <v>160</v>
      </c>
      <c r="T456" s="3">
        <f t="shared" si="34"/>
        <v>0</v>
      </c>
    </row>
    <row r="457" spans="1:20">
      <c r="A457" s="2" t="s">
        <v>23</v>
      </c>
      <c r="B457" s="6" t="s">
        <v>320</v>
      </c>
      <c r="C457" s="26" t="s">
        <v>21</v>
      </c>
      <c r="D457" s="26">
        <v>12</v>
      </c>
      <c r="E457" s="7">
        <v>1777</v>
      </c>
      <c r="F457" s="22" t="s">
        <v>31</v>
      </c>
      <c r="G457" s="20" t="s">
        <v>285</v>
      </c>
      <c r="H457" s="8" t="s">
        <v>30</v>
      </c>
      <c r="I457" s="22">
        <v>500</v>
      </c>
      <c r="J457" s="26" t="s">
        <v>24</v>
      </c>
      <c r="K457" s="22">
        <v>5</v>
      </c>
      <c r="N457" s="31">
        <f t="shared" si="35"/>
        <v>5</v>
      </c>
      <c r="O457" s="22">
        <v>2500</v>
      </c>
      <c r="R457" s="9">
        <f t="shared" si="32"/>
        <v>2500</v>
      </c>
      <c r="S457" s="9">
        <f t="shared" si="33"/>
        <v>2500</v>
      </c>
      <c r="T457" s="3">
        <f t="shared" si="34"/>
        <v>0</v>
      </c>
    </row>
    <row r="458" spans="1:20">
      <c r="A458" s="2" t="s">
        <v>23</v>
      </c>
      <c r="B458" s="6" t="s">
        <v>320</v>
      </c>
      <c r="C458" s="26" t="s">
        <v>21</v>
      </c>
      <c r="D458" s="26">
        <v>12</v>
      </c>
      <c r="E458" s="7">
        <v>1777</v>
      </c>
      <c r="F458" s="22" t="s">
        <v>53</v>
      </c>
      <c r="G458" s="20" t="s">
        <v>286</v>
      </c>
      <c r="H458" s="8" t="s">
        <v>30</v>
      </c>
      <c r="I458" s="22">
        <v>180</v>
      </c>
      <c r="J458" s="26" t="s">
        <v>325</v>
      </c>
      <c r="L458" s="22">
        <v>15</v>
      </c>
      <c r="N458" s="31">
        <f t="shared" si="35"/>
        <v>0.75</v>
      </c>
      <c r="O458" s="22">
        <v>135</v>
      </c>
      <c r="R458" s="9">
        <f t="shared" si="32"/>
        <v>135</v>
      </c>
      <c r="S458" s="9">
        <f t="shared" si="33"/>
        <v>135</v>
      </c>
      <c r="T458" s="3">
        <f t="shared" si="34"/>
        <v>0</v>
      </c>
    </row>
    <row r="459" spans="1:20">
      <c r="A459" s="2" t="s">
        <v>23</v>
      </c>
      <c r="B459" s="6" t="s">
        <v>320</v>
      </c>
      <c r="C459" s="26" t="s">
        <v>21</v>
      </c>
      <c r="D459" s="26">
        <v>12</v>
      </c>
      <c r="E459" s="7">
        <v>1777</v>
      </c>
      <c r="F459" s="22" t="s">
        <v>39</v>
      </c>
      <c r="G459" s="20" t="s">
        <v>287</v>
      </c>
      <c r="H459" s="8" t="s">
        <v>30</v>
      </c>
      <c r="I459" s="22">
        <v>329</v>
      </c>
      <c r="J459" s="26" t="s">
        <v>325</v>
      </c>
      <c r="K459" s="22">
        <v>5</v>
      </c>
      <c r="N459" s="31">
        <f t="shared" si="35"/>
        <v>5</v>
      </c>
      <c r="O459" s="22">
        <v>1645</v>
      </c>
      <c r="R459" s="9">
        <f t="shared" ref="R459:R497" si="36">O459+(P459*0.05)+(Q459/240)</f>
        <v>1645</v>
      </c>
      <c r="S459" s="9">
        <f t="shared" ref="S459:S497" si="37">I459*N459</f>
        <v>1645</v>
      </c>
      <c r="T459" s="3">
        <f t="shared" ref="T459:T497" si="38">R459-S459</f>
        <v>0</v>
      </c>
    </row>
    <row r="460" spans="1:20">
      <c r="A460" s="2" t="s">
        <v>23</v>
      </c>
      <c r="B460" s="6" t="s">
        <v>320</v>
      </c>
      <c r="C460" s="26" t="s">
        <v>21</v>
      </c>
      <c r="D460" s="26">
        <v>12</v>
      </c>
      <c r="E460" s="7">
        <v>1777</v>
      </c>
      <c r="F460" s="22" t="s">
        <v>57</v>
      </c>
      <c r="G460" s="20" t="s">
        <v>288</v>
      </c>
      <c r="H460" s="8" t="s">
        <v>30</v>
      </c>
      <c r="I460" s="22">
        <v>298</v>
      </c>
      <c r="J460" s="26" t="s">
        <v>325</v>
      </c>
      <c r="K460" s="22">
        <v>100</v>
      </c>
      <c r="N460" s="31">
        <f t="shared" si="35"/>
        <v>100</v>
      </c>
      <c r="O460" s="22">
        <v>29800</v>
      </c>
      <c r="R460" s="9">
        <f t="shared" si="36"/>
        <v>29800</v>
      </c>
      <c r="S460" s="9">
        <f t="shared" si="37"/>
        <v>29800</v>
      </c>
      <c r="T460" s="3">
        <f t="shared" si="38"/>
        <v>0</v>
      </c>
    </row>
    <row r="461" spans="1:20">
      <c r="A461" s="2" t="s">
        <v>23</v>
      </c>
      <c r="B461" s="6" t="s">
        <v>320</v>
      </c>
      <c r="C461" s="26" t="s">
        <v>21</v>
      </c>
      <c r="D461" s="26">
        <v>12</v>
      </c>
      <c r="E461" s="7">
        <v>1777</v>
      </c>
      <c r="F461" s="22" t="s">
        <v>57</v>
      </c>
      <c r="G461" s="20" t="s">
        <v>356</v>
      </c>
      <c r="H461" s="8" t="s">
        <v>30</v>
      </c>
      <c r="I461" s="22">
        <v>10</v>
      </c>
      <c r="J461" s="26" t="s">
        <v>325</v>
      </c>
      <c r="K461" s="22">
        <v>60</v>
      </c>
      <c r="N461" s="31">
        <f t="shared" si="35"/>
        <v>60</v>
      </c>
      <c r="O461" s="22">
        <v>600</v>
      </c>
      <c r="R461" s="9">
        <f t="shared" si="36"/>
        <v>600</v>
      </c>
      <c r="S461" s="9">
        <f t="shared" si="37"/>
        <v>600</v>
      </c>
      <c r="T461" s="3">
        <f t="shared" si="38"/>
        <v>0</v>
      </c>
    </row>
    <row r="462" spans="1:20">
      <c r="A462" s="2" t="s">
        <v>23</v>
      </c>
      <c r="B462" s="6" t="s">
        <v>320</v>
      </c>
      <c r="C462" s="26" t="s">
        <v>21</v>
      </c>
      <c r="D462" s="26">
        <v>12</v>
      </c>
      <c r="E462" s="7">
        <v>1777</v>
      </c>
      <c r="F462" s="22" t="s">
        <v>57</v>
      </c>
      <c r="G462" s="20" t="s">
        <v>289</v>
      </c>
      <c r="H462" s="8" t="s">
        <v>30</v>
      </c>
      <c r="I462" s="22">
        <v>2</v>
      </c>
      <c r="J462" s="26" t="s">
        <v>325</v>
      </c>
      <c r="K462" s="22">
        <v>150</v>
      </c>
      <c r="N462" s="31">
        <f t="shared" si="35"/>
        <v>150</v>
      </c>
      <c r="O462" s="22">
        <v>300</v>
      </c>
      <c r="R462" s="9">
        <f t="shared" si="36"/>
        <v>300</v>
      </c>
      <c r="S462" s="9">
        <f t="shared" si="37"/>
        <v>300</v>
      </c>
      <c r="T462" s="3">
        <f t="shared" si="38"/>
        <v>0</v>
      </c>
    </row>
    <row r="463" spans="1:20">
      <c r="A463" s="2" t="s">
        <v>23</v>
      </c>
      <c r="B463" s="6" t="s">
        <v>320</v>
      </c>
      <c r="C463" s="26" t="s">
        <v>21</v>
      </c>
      <c r="D463" s="26">
        <v>12</v>
      </c>
      <c r="E463" s="7">
        <v>1777</v>
      </c>
      <c r="F463" s="22" t="s">
        <v>35</v>
      </c>
      <c r="G463" s="20" t="s">
        <v>290</v>
      </c>
      <c r="H463" s="8" t="s">
        <v>30</v>
      </c>
      <c r="I463" s="22">
        <v>126</v>
      </c>
      <c r="J463" s="26" t="s">
        <v>325</v>
      </c>
      <c r="L463" s="22">
        <v>25</v>
      </c>
      <c r="N463" s="31">
        <f t="shared" si="35"/>
        <v>1.25</v>
      </c>
      <c r="O463" s="22">
        <v>157</v>
      </c>
      <c r="R463" s="9">
        <f t="shared" si="36"/>
        <v>157</v>
      </c>
      <c r="S463" s="9">
        <f t="shared" si="37"/>
        <v>157.5</v>
      </c>
      <c r="T463" s="3">
        <f t="shared" si="38"/>
        <v>-0.5</v>
      </c>
    </row>
    <row r="464" spans="1:20">
      <c r="A464" s="2" t="s">
        <v>23</v>
      </c>
      <c r="B464" s="6" t="s">
        <v>320</v>
      </c>
      <c r="C464" s="26" t="s">
        <v>21</v>
      </c>
      <c r="D464" s="26">
        <v>12</v>
      </c>
      <c r="E464" s="7">
        <v>1777</v>
      </c>
      <c r="F464" s="22" t="s">
        <v>57</v>
      </c>
      <c r="G464" s="20" t="s">
        <v>291</v>
      </c>
      <c r="H464" s="8" t="s">
        <v>30</v>
      </c>
      <c r="I464" s="22">
        <v>53</v>
      </c>
      <c r="J464" s="26" t="s">
        <v>325</v>
      </c>
      <c r="K464" s="22">
        <v>15</v>
      </c>
      <c r="N464" s="31">
        <f t="shared" si="35"/>
        <v>15</v>
      </c>
      <c r="O464" s="22">
        <v>795</v>
      </c>
      <c r="R464" s="9">
        <f t="shared" si="36"/>
        <v>795</v>
      </c>
      <c r="S464" s="9">
        <f t="shared" si="37"/>
        <v>795</v>
      </c>
      <c r="T464" s="3">
        <f t="shared" si="38"/>
        <v>0</v>
      </c>
    </row>
    <row r="465" spans="1:22">
      <c r="A465" s="2" t="s">
        <v>23</v>
      </c>
      <c r="B465" s="6" t="s">
        <v>320</v>
      </c>
      <c r="C465" s="26" t="s">
        <v>21</v>
      </c>
      <c r="D465" s="26">
        <v>12</v>
      </c>
      <c r="E465" s="7">
        <v>1777</v>
      </c>
      <c r="F465" s="22" t="s">
        <v>52</v>
      </c>
      <c r="G465" s="20" t="s">
        <v>353</v>
      </c>
      <c r="H465" s="8" t="s">
        <v>30</v>
      </c>
      <c r="I465" s="22">
        <v>28683</v>
      </c>
      <c r="J465" s="26" t="s">
        <v>24</v>
      </c>
      <c r="L465" s="22">
        <v>16</v>
      </c>
      <c r="N465" s="31">
        <f t="shared" si="35"/>
        <v>0.8</v>
      </c>
      <c r="O465" s="22">
        <v>22946</v>
      </c>
      <c r="R465" s="9">
        <f t="shared" si="36"/>
        <v>22946</v>
      </c>
      <c r="S465" s="9">
        <f t="shared" si="37"/>
        <v>22946.400000000001</v>
      </c>
      <c r="T465" s="3">
        <f t="shared" si="38"/>
        <v>-0.40000000000145519</v>
      </c>
    </row>
    <row r="466" spans="1:22">
      <c r="A466" s="2" t="s">
        <v>23</v>
      </c>
      <c r="B466" s="6" t="s">
        <v>320</v>
      </c>
      <c r="C466" s="26" t="s">
        <v>21</v>
      </c>
      <c r="D466" s="26">
        <v>12</v>
      </c>
      <c r="E466" s="7">
        <v>1777</v>
      </c>
      <c r="F466" s="22" t="s">
        <v>35</v>
      </c>
      <c r="G466" s="20" t="s">
        <v>292</v>
      </c>
      <c r="H466" s="8" t="s">
        <v>30</v>
      </c>
      <c r="I466" s="22">
        <v>734</v>
      </c>
      <c r="J466" s="26" t="s">
        <v>135</v>
      </c>
      <c r="K466" s="22">
        <v>500</v>
      </c>
      <c r="N466" s="31">
        <f t="shared" si="35"/>
        <v>500</v>
      </c>
      <c r="O466" s="22">
        <v>367000</v>
      </c>
      <c r="R466" s="9">
        <f t="shared" si="36"/>
        <v>367000</v>
      </c>
      <c r="S466" s="9">
        <f t="shared" si="37"/>
        <v>367000</v>
      </c>
      <c r="T466" s="3">
        <f t="shared" si="38"/>
        <v>0</v>
      </c>
    </row>
    <row r="467" spans="1:22">
      <c r="A467" s="2" t="s">
        <v>23</v>
      </c>
      <c r="B467" s="6" t="s">
        <v>320</v>
      </c>
      <c r="C467" s="26" t="s">
        <v>21</v>
      </c>
      <c r="D467" s="26">
        <v>12</v>
      </c>
      <c r="E467" s="7">
        <v>1777</v>
      </c>
      <c r="F467" s="22" t="s">
        <v>53</v>
      </c>
      <c r="G467" s="20" t="s">
        <v>292</v>
      </c>
      <c r="H467" s="8" t="s">
        <v>30</v>
      </c>
      <c r="I467" s="22">
        <v>7</v>
      </c>
      <c r="J467" s="26" t="s">
        <v>137</v>
      </c>
      <c r="K467" s="22">
        <v>100</v>
      </c>
      <c r="N467" s="31">
        <f t="shared" si="35"/>
        <v>100</v>
      </c>
      <c r="O467" s="22">
        <v>700</v>
      </c>
      <c r="R467" s="9">
        <f t="shared" si="36"/>
        <v>700</v>
      </c>
      <c r="S467" s="9">
        <f t="shared" si="37"/>
        <v>700</v>
      </c>
      <c r="T467" s="3">
        <f t="shared" si="38"/>
        <v>0</v>
      </c>
    </row>
    <row r="468" spans="1:22">
      <c r="A468" s="2" t="s">
        <v>23</v>
      </c>
      <c r="B468" s="6" t="s">
        <v>320</v>
      </c>
      <c r="C468" s="26" t="s">
        <v>21</v>
      </c>
      <c r="D468" s="26">
        <v>12</v>
      </c>
      <c r="E468" s="7">
        <v>1777</v>
      </c>
      <c r="F468" s="22" t="s">
        <v>45</v>
      </c>
      <c r="G468" s="20" t="s">
        <v>293</v>
      </c>
      <c r="H468" s="8" t="s">
        <v>30</v>
      </c>
      <c r="I468" s="22">
        <f>898+(1/3)</f>
        <v>898.33333333333337</v>
      </c>
      <c r="J468" s="26" t="s">
        <v>92</v>
      </c>
      <c r="K468" s="22">
        <v>300</v>
      </c>
      <c r="N468" s="31">
        <f t="shared" si="35"/>
        <v>300</v>
      </c>
      <c r="O468" s="22">
        <v>269500</v>
      </c>
      <c r="R468" s="9">
        <f t="shared" si="36"/>
        <v>269500</v>
      </c>
      <c r="S468" s="9">
        <f t="shared" si="37"/>
        <v>269500</v>
      </c>
      <c r="T468" s="3">
        <f t="shared" si="38"/>
        <v>0</v>
      </c>
    </row>
    <row r="469" spans="1:22">
      <c r="A469" s="2" t="s">
        <v>23</v>
      </c>
      <c r="B469" s="6" t="s">
        <v>320</v>
      </c>
      <c r="C469" s="26" t="s">
        <v>21</v>
      </c>
      <c r="D469" s="26">
        <v>12</v>
      </c>
      <c r="E469" s="7">
        <v>1777</v>
      </c>
      <c r="F469" s="22" t="s">
        <v>45</v>
      </c>
      <c r="G469" s="20" t="s">
        <v>294</v>
      </c>
      <c r="H469" s="8" t="s">
        <v>30</v>
      </c>
      <c r="I469" s="22">
        <v>1942.75</v>
      </c>
      <c r="J469" s="26" t="s">
        <v>92</v>
      </c>
      <c r="K469" s="22">
        <v>1000</v>
      </c>
      <c r="N469" s="31">
        <f t="shared" si="35"/>
        <v>1000</v>
      </c>
      <c r="O469" s="22">
        <v>1942750</v>
      </c>
      <c r="R469" s="9">
        <f t="shared" si="36"/>
        <v>1942750</v>
      </c>
      <c r="S469" s="9">
        <f t="shared" si="37"/>
        <v>1942750</v>
      </c>
      <c r="T469" s="3">
        <f t="shared" si="38"/>
        <v>0</v>
      </c>
    </row>
    <row r="470" spans="1:22">
      <c r="A470" s="2" t="s">
        <v>23</v>
      </c>
      <c r="B470" s="6" t="s">
        <v>320</v>
      </c>
      <c r="C470" s="26" t="s">
        <v>21</v>
      </c>
      <c r="D470" s="26">
        <v>12</v>
      </c>
      <c r="E470" s="7">
        <v>1777</v>
      </c>
      <c r="F470" s="22" t="s">
        <v>35</v>
      </c>
      <c r="G470" s="20" t="s">
        <v>295</v>
      </c>
      <c r="H470" s="8" t="s">
        <v>30</v>
      </c>
      <c r="I470" s="22">
        <v>85.25</v>
      </c>
      <c r="J470" s="26" t="s">
        <v>135</v>
      </c>
      <c r="K470" s="22">
        <v>400</v>
      </c>
      <c r="N470" s="31">
        <f t="shared" si="35"/>
        <v>400</v>
      </c>
      <c r="O470" s="22">
        <v>34100</v>
      </c>
      <c r="R470" s="9">
        <f t="shared" si="36"/>
        <v>34100</v>
      </c>
      <c r="S470" s="9">
        <f t="shared" si="37"/>
        <v>34100</v>
      </c>
      <c r="T470" s="3">
        <f t="shared" si="38"/>
        <v>0</v>
      </c>
    </row>
    <row r="471" spans="1:22">
      <c r="A471" s="2" t="s">
        <v>23</v>
      </c>
      <c r="B471" s="6" t="s">
        <v>320</v>
      </c>
      <c r="C471" s="26" t="s">
        <v>21</v>
      </c>
      <c r="D471" s="26">
        <v>12</v>
      </c>
      <c r="E471" s="7">
        <v>1777</v>
      </c>
      <c r="F471" s="22" t="s">
        <v>39</v>
      </c>
      <c r="G471" s="20" t="s">
        <v>295</v>
      </c>
      <c r="H471" s="8" t="s">
        <v>30</v>
      </c>
      <c r="I471" s="22">
        <f>35+(1/6)</f>
        <v>35.166666666666664</v>
      </c>
      <c r="J471" s="26" t="s">
        <v>135</v>
      </c>
      <c r="K471" s="22">
        <v>300</v>
      </c>
      <c r="N471" s="31">
        <f t="shared" si="35"/>
        <v>300</v>
      </c>
      <c r="O471" s="22">
        <v>10550</v>
      </c>
      <c r="R471" s="9">
        <f t="shared" si="36"/>
        <v>10550</v>
      </c>
      <c r="S471" s="9">
        <f t="shared" si="37"/>
        <v>10550</v>
      </c>
      <c r="T471" s="3">
        <f t="shared" si="38"/>
        <v>0</v>
      </c>
    </row>
    <row r="472" spans="1:22">
      <c r="A472" s="2" t="s">
        <v>23</v>
      </c>
      <c r="B472" s="6" t="s">
        <v>320</v>
      </c>
      <c r="C472" s="26" t="s">
        <v>21</v>
      </c>
      <c r="D472" s="26">
        <v>12</v>
      </c>
      <c r="E472" s="7">
        <v>1777</v>
      </c>
      <c r="F472" s="22" t="s">
        <v>297</v>
      </c>
      <c r="G472" s="20" t="s">
        <v>296</v>
      </c>
      <c r="H472" s="8" t="s">
        <v>30</v>
      </c>
      <c r="I472" s="22">
        <v>580</v>
      </c>
      <c r="J472" s="26" t="s">
        <v>60</v>
      </c>
      <c r="L472" s="22">
        <v>20</v>
      </c>
      <c r="N472" s="31">
        <f t="shared" si="35"/>
        <v>1</v>
      </c>
      <c r="O472" s="22">
        <v>580</v>
      </c>
      <c r="R472" s="9">
        <f t="shared" si="36"/>
        <v>580</v>
      </c>
      <c r="S472" s="9">
        <f t="shared" si="37"/>
        <v>580</v>
      </c>
      <c r="T472" s="3">
        <f t="shared" si="38"/>
        <v>0</v>
      </c>
    </row>
    <row r="473" spans="1:22">
      <c r="A473" s="2" t="s">
        <v>23</v>
      </c>
      <c r="B473" s="6" t="s">
        <v>320</v>
      </c>
      <c r="C473" s="26" t="s">
        <v>21</v>
      </c>
      <c r="D473" s="26">
        <v>12</v>
      </c>
      <c r="E473" s="7">
        <v>1777</v>
      </c>
      <c r="F473" s="22" t="s">
        <v>297</v>
      </c>
      <c r="G473" s="29" t="s">
        <v>298</v>
      </c>
      <c r="H473" s="8" t="s">
        <v>30</v>
      </c>
      <c r="I473" s="22">
        <v>4</v>
      </c>
      <c r="J473" s="28" t="s">
        <v>354</v>
      </c>
      <c r="K473" s="22">
        <v>125</v>
      </c>
      <c r="N473" s="31">
        <f t="shared" si="35"/>
        <v>125</v>
      </c>
      <c r="O473" s="22">
        <v>500</v>
      </c>
      <c r="R473" s="9">
        <f t="shared" si="36"/>
        <v>500</v>
      </c>
      <c r="S473" s="9">
        <f t="shared" si="37"/>
        <v>500</v>
      </c>
      <c r="T473" s="3">
        <f t="shared" si="38"/>
        <v>0</v>
      </c>
    </row>
    <row r="474" spans="1:22">
      <c r="A474" s="2" t="s">
        <v>23</v>
      </c>
      <c r="B474" s="6" t="s">
        <v>320</v>
      </c>
      <c r="C474" s="26" t="s">
        <v>21</v>
      </c>
      <c r="D474" s="26">
        <v>12</v>
      </c>
      <c r="E474" s="7">
        <v>1777</v>
      </c>
      <c r="F474" s="22" t="s">
        <v>35</v>
      </c>
      <c r="G474" s="20" t="s">
        <v>299</v>
      </c>
      <c r="H474" s="8" t="s">
        <v>30</v>
      </c>
      <c r="I474" s="22">
        <v>251.5</v>
      </c>
      <c r="J474" s="26" t="s">
        <v>135</v>
      </c>
      <c r="K474" s="22">
        <v>400</v>
      </c>
      <c r="N474" s="31">
        <f t="shared" si="35"/>
        <v>400</v>
      </c>
      <c r="O474" s="22">
        <v>100600</v>
      </c>
      <c r="R474" s="9">
        <f t="shared" si="36"/>
        <v>100600</v>
      </c>
      <c r="S474" s="9">
        <f t="shared" si="37"/>
        <v>100600</v>
      </c>
      <c r="T474" s="3">
        <f t="shared" si="38"/>
        <v>0</v>
      </c>
    </row>
    <row r="475" spans="1:22">
      <c r="A475" s="2" t="s">
        <v>23</v>
      </c>
      <c r="B475" s="6" t="s">
        <v>320</v>
      </c>
      <c r="C475" s="26" t="s">
        <v>21</v>
      </c>
      <c r="D475" s="26">
        <v>12</v>
      </c>
      <c r="E475" s="7">
        <v>1777</v>
      </c>
      <c r="F475" s="22" t="s">
        <v>300</v>
      </c>
      <c r="G475" s="20" t="s">
        <v>299</v>
      </c>
      <c r="H475" s="8" t="s">
        <v>30</v>
      </c>
      <c r="I475" s="22">
        <v>241336</v>
      </c>
      <c r="J475" s="26" t="s">
        <v>60</v>
      </c>
      <c r="L475" s="22">
        <v>35</v>
      </c>
      <c r="N475" s="31">
        <f t="shared" si="35"/>
        <v>1.75</v>
      </c>
      <c r="O475" s="22">
        <v>422338</v>
      </c>
      <c r="R475" s="9">
        <f t="shared" si="36"/>
        <v>422338</v>
      </c>
      <c r="S475" s="9">
        <f t="shared" si="37"/>
        <v>422338</v>
      </c>
      <c r="T475" s="3">
        <f t="shared" si="38"/>
        <v>0</v>
      </c>
    </row>
    <row r="476" spans="1:22">
      <c r="A476" s="2" t="s">
        <v>23</v>
      </c>
      <c r="B476" s="6" t="s">
        <v>320</v>
      </c>
      <c r="C476" s="26" t="s">
        <v>21</v>
      </c>
      <c r="D476" s="26">
        <v>12</v>
      </c>
      <c r="E476" s="7">
        <v>1777</v>
      </c>
      <c r="F476" s="22" t="s">
        <v>39</v>
      </c>
      <c r="G476" s="20" t="s">
        <v>299</v>
      </c>
      <c r="H476" s="8" t="s">
        <v>30</v>
      </c>
      <c r="I476" s="22">
        <v>13</v>
      </c>
      <c r="J476" s="26" t="s">
        <v>135</v>
      </c>
      <c r="K476" s="22">
        <v>400</v>
      </c>
      <c r="N476" s="31">
        <f t="shared" si="35"/>
        <v>400</v>
      </c>
      <c r="O476" s="22">
        <v>5200</v>
      </c>
      <c r="R476" s="9">
        <f t="shared" si="36"/>
        <v>5200</v>
      </c>
      <c r="S476" s="9">
        <f t="shared" si="37"/>
        <v>5200</v>
      </c>
      <c r="T476" s="3">
        <f t="shared" si="38"/>
        <v>0</v>
      </c>
    </row>
    <row r="477" spans="1:22">
      <c r="A477" s="2" t="s">
        <v>23</v>
      </c>
      <c r="B477" s="6" t="s">
        <v>320</v>
      </c>
      <c r="C477" s="26" t="s">
        <v>21</v>
      </c>
      <c r="D477" s="26">
        <v>12</v>
      </c>
      <c r="E477" s="7">
        <v>1777</v>
      </c>
      <c r="F477" s="22" t="s">
        <v>300</v>
      </c>
      <c r="G477" s="20" t="s">
        <v>301</v>
      </c>
      <c r="H477" s="8" t="s">
        <v>30</v>
      </c>
      <c r="I477" s="22">
        <f>7+(1/3)</f>
        <v>7.333333333333333</v>
      </c>
      <c r="J477" s="26" t="s">
        <v>207</v>
      </c>
      <c r="K477" s="22">
        <v>120</v>
      </c>
      <c r="N477" s="31">
        <f t="shared" si="35"/>
        <v>120</v>
      </c>
      <c r="O477" s="22">
        <v>864</v>
      </c>
      <c r="R477" s="9">
        <f t="shared" si="36"/>
        <v>864</v>
      </c>
      <c r="S477" s="9">
        <f t="shared" si="37"/>
        <v>880</v>
      </c>
      <c r="T477" s="3">
        <f t="shared" si="38"/>
        <v>-16</v>
      </c>
      <c r="V477" s="22" t="s">
        <v>302</v>
      </c>
    </row>
    <row r="478" spans="1:22">
      <c r="A478" s="2" t="s">
        <v>23</v>
      </c>
      <c r="B478" s="6" t="s">
        <v>320</v>
      </c>
      <c r="C478" s="26" t="s">
        <v>21</v>
      </c>
      <c r="D478" s="26">
        <v>12</v>
      </c>
      <c r="E478" s="7">
        <v>1777</v>
      </c>
      <c r="F478" s="22" t="s">
        <v>35</v>
      </c>
      <c r="G478" s="20" t="s">
        <v>303</v>
      </c>
      <c r="H478" s="8" t="s">
        <v>30</v>
      </c>
      <c r="I478" s="22">
        <v>3</v>
      </c>
      <c r="J478" s="26" t="s">
        <v>135</v>
      </c>
      <c r="K478" s="22">
        <v>300</v>
      </c>
      <c r="N478" s="31">
        <f t="shared" si="35"/>
        <v>300</v>
      </c>
      <c r="O478" s="22">
        <v>900</v>
      </c>
      <c r="R478" s="9">
        <f t="shared" si="36"/>
        <v>900</v>
      </c>
      <c r="S478" s="9">
        <f t="shared" si="37"/>
        <v>900</v>
      </c>
      <c r="T478" s="3">
        <f t="shared" si="38"/>
        <v>0</v>
      </c>
    </row>
    <row r="479" spans="1:22">
      <c r="A479" s="2" t="s">
        <v>23</v>
      </c>
      <c r="B479" s="6" t="s">
        <v>320</v>
      </c>
      <c r="C479" s="26" t="s">
        <v>21</v>
      </c>
      <c r="D479" s="26">
        <v>12</v>
      </c>
      <c r="E479" s="7">
        <v>1777</v>
      </c>
      <c r="F479" s="22" t="s">
        <v>31</v>
      </c>
      <c r="G479" s="29" t="s">
        <v>355</v>
      </c>
      <c r="H479" s="8" t="s">
        <v>30</v>
      </c>
      <c r="I479" s="22">
        <v>16</v>
      </c>
      <c r="J479" s="26" t="s">
        <v>135</v>
      </c>
      <c r="K479" s="22">
        <v>150</v>
      </c>
      <c r="N479" s="31">
        <f t="shared" si="35"/>
        <v>150</v>
      </c>
      <c r="O479" s="22">
        <v>2400</v>
      </c>
      <c r="R479" s="9">
        <f t="shared" si="36"/>
        <v>2400</v>
      </c>
      <c r="S479" s="9">
        <f t="shared" si="37"/>
        <v>2400</v>
      </c>
      <c r="T479" s="3">
        <f t="shared" si="38"/>
        <v>0</v>
      </c>
    </row>
    <row r="480" spans="1:22">
      <c r="A480" s="2" t="s">
        <v>23</v>
      </c>
      <c r="B480" s="6" t="s">
        <v>320</v>
      </c>
      <c r="C480" s="26" t="s">
        <v>21</v>
      </c>
      <c r="D480" s="26">
        <v>12</v>
      </c>
      <c r="E480" s="7">
        <v>1777</v>
      </c>
      <c r="F480" s="22" t="s">
        <v>35</v>
      </c>
      <c r="G480" s="20" t="s">
        <v>304</v>
      </c>
      <c r="H480" s="8" t="s">
        <v>30</v>
      </c>
      <c r="I480" s="22">
        <v>1</v>
      </c>
      <c r="J480" s="26" t="s">
        <v>305</v>
      </c>
      <c r="K480" s="22">
        <v>500</v>
      </c>
      <c r="N480" s="31">
        <f t="shared" si="35"/>
        <v>500</v>
      </c>
      <c r="O480" s="22">
        <v>500</v>
      </c>
      <c r="R480" s="9">
        <f t="shared" si="36"/>
        <v>500</v>
      </c>
      <c r="S480" s="9">
        <f t="shared" si="37"/>
        <v>500</v>
      </c>
      <c r="T480" s="3">
        <f t="shared" si="38"/>
        <v>0</v>
      </c>
    </row>
    <row r="481" spans="1:22">
      <c r="A481" s="2" t="s">
        <v>23</v>
      </c>
      <c r="B481" s="6" t="s">
        <v>320</v>
      </c>
      <c r="C481" s="26" t="s">
        <v>21</v>
      </c>
      <c r="D481" s="26">
        <v>12</v>
      </c>
      <c r="E481" s="7">
        <v>1777</v>
      </c>
      <c r="F481" s="22" t="s">
        <v>47</v>
      </c>
      <c r="G481" s="20" t="s">
        <v>306</v>
      </c>
      <c r="H481" s="8" t="s">
        <v>30</v>
      </c>
      <c r="I481" s="22">
        <v>200</v>
      </c>
      <c r="J481" s="26" t="s">
        <v>60</v>
      </c>
      <c r="L481" s="22">
        <v>15</v>
      </c>
      <c r="N481" s="31">
        <f t="shared" si="35"/>
        <v>0.75</v>
      </c>
      <c r="O481" s="22">
        <v>150</v>
      </c>
      <c r="R481" s="9">
        <f t="shared" si="36"/>
        <v>150</v>
      </c>
      <c r="S481" s="9">
        <f t="shared" si="37"/>
        <v>150</v>
      </c>
      <c r="T481" s="3">
        <f t="shared" si="38"/>
        <v>0</v>
      </c>
    </row>
    <row r="482" spans="1:22">
      <c r="A482" s="2" t="s">
        <v>23</v>
      </c>
      <c r="B482" s="6" t="s">
        <v>320</v>
      </c>
      <c r="C482" s="26" t="s">
        <v>87</v>
      </c>
      <c r="D482" s="26">
        <v>13</v>
      </c>
      <c r="E482" s="7">
        <v>1777</v>
      </c>
      <c r="F482" s="22" t="s">
        <v>31</v>
      </c>
      <c r="G482" s="20" t="s">
        <v>308</v>
      </c>
      <c r="H482" s="8" t="s">
        <v>30</v>
      </c>
      <c r="I482" s="22">
        <v>1500</v>
      </c>
      <c r="J482" s="26" t="s">
        <v>33</v>
      </c>
      <c r="L482" s="22">
        <v>40</v>
      </c>
      <c r="N482" s="31">
        <f t="shared" si="35"/>
        <v>2</v>
      </c>
      <c r="O482" s="22">
        <v>3100</v>
      </c>
      <c r="R482" s="9">
        <f t="shared" si="36"/>
        <v>3100</v>
      </c>
      <c r="S482" s="9">
        <f t="shared" si="37"/>
        <v>3000</v>
      </c>
      <c r="T482" s="3">
        <f t="shared" si="38"/>
        <v>100</v>
      </c>
      <c r="V482" s="22" t="s">
        <v>28</v>
      </c>
    </row>
    <row r="483" spans="1:22">
      <c r="A483" s="2" t="s">
        <v>23</v>
      </c>
      <c r="B483" s="6" t="s">
        <v>320</v>
      </c>
      <c r="C483" s="26" t="s">
        <v>87</v>
      </c>
      <c r="D483" s="26">
        <v>13</v>
      </c>
      <c r="E483" s="7">
        <v>1777</v>
      </c>
      <c r="F483" s="22" t="s">
        <v>53</v>
      </c>
      <c r="G483" s="20" t="s">
        <v>309</v>
      </c>
      <c r="H483" s="8" t="s">
        <v>30</v>
      </c>
      <c r="I483" s="22">
        <v>77</v>
      </c>
      <c r="J483" s="26" t="s">
        <v>136</v>
      </c>
      <c r="K483" s="22">
        <v>150</v>
      </c>
      <c r="N483" s="31">
        <f t="shared" si="35"/>
        <v>150</v>
      </c>
      <c r="O483" s="22">
        <v>11550</v>
      </c>
      <c r="R483" s="9">
        <f t="shared" si="36"/>
        <v>11550</v>
      </c>
      <c r="S483" s="9">
        <f t="shared" si="37"/>
        <v>11550</v>
      </c>
      <c r="T483" s="3">
        <f t="shared" si="38"/>
        <v>0</v>
      </c>
    </row>
    <row r="484" spans="1:22">
      <c r="A484" s="2" t="s">
        <v>23</v>
      </c>
      <c r="B484" s="6" t="s">
        <v>320</v>
      </c>
      <c r="C484" s="26" t="s">
        <v>87</v>
      </c>
      <c r="D484" s="26">
        <v>13</v>
      </c>
      <c r="E484" s="7">
        <v>1777</v>
      </c>
      <c r="F484" s="22" t="s">
        <v>29</v>
      </c>
      <c r="G484" s="20" t="s">
        <v>310</v>
      </c>
      <c r="H484" s="8" t="s">
        <v>30</v>
      </c>
      <c r="I484" s="22">
        <v>8000</v>
      </c>
      <c r="J484" s="26" t="s">
        <v>24</v>
      </c>
      <c r="L484" s="22">
        <v>14</v>
      </c>
      <c r="N484" s="31">
        <f t="shared" si="35"/>
        <v>0.70000000000000007</v>
      </c>
      <c r="O484" s="22">
        <v>5600</v>
      </c>
      <c r="R484" s="9">
        <f t="shared" si="36"/>
        <v>5600</v>
      </c>
      <c r="S484" s="9">
        <f t="shared" si="37"/>
        <v>5600.0000000000009</v>
      </c>
      <c r="T484" s="3">
        <f t="shared" si="38"/>
        <v>0</v>
      </c>
    </row>
    <row r="485" spans="1:22">
      <c r="A485" s="2" t="s">
        <v>23</v>
      </c>
      <c r="B485" s="6" t="s">
        <v>320</v>
      </c>
      <c r="C485" s="26" t="s">
        <v>21</v>
      </c>
      <c r="D485" s="26">
        <v>13</v>
      </c>
      <c r="E485" s="7">
        <v>1777</v>
      </c>
      <c r="F485" s="22" t="s">
        <v>52</v>
      </c>
      <c r="G485" s="20" t="s">
        <v>311</v>
      </c>
      <c r="H485" s="8" t="s">
        <v>30</v>
      </c>
      <c r="I485" s="22">
        <v>2893</v>
      </c>
      <c r="J485" s="26" t="s">
        <v>135</v>
      </c>
      <c r="K485" s="22">
        <v>100</v>
      </c>
      <c r="N485" s="31">
        <f t="shared" si="35"/>
        <v>100</v>
      </c>
      <c r="O485" s="22">
        <v>289300</v>
      </c>
      <c r="R485" s="9">
        <f t="shared" si="36"/>
        <v>289300</v>
      </c>
      <c r="S485" s="9">
        <f t="shared" si="37"/>
        <v>289300</v>
      </c>
      <c r="T485" s="3">
        <f t="shared" si="38"/>
        <v>0</v>
      </c>
    </row>
    <row r="486" spans="1:22">
      <c r="A486" s="2" t="s">
        <v>23</v>
      </c>
      <c r="B486" s="6" t="s">
        <v>320</v>
      </c>
      <c r="C486" s="26" t="s">
        <v>21</v>
      </c>
      <c r="D486" s="26">
        <v>13</v>
      </c>
      <c r="E486" s="7">
        <v>1777</v>
      </c>
      <c r="F486" s="22" t="s">
        <v>39</v>
      </c>
      <c r="G486" s="20" t="s">
        <v>308</v>
      </c>
      <c r="H486" s="8" t="s">
        <v>30</v>
      </c>
      <c r="I486" s="22">
        <v>36</v>
      </c>
      <c r="J486" s="26" t="s">
        <v>188</v>
      </c>
      <c r="K486" s="22">
        <v>4</v>
      </c>
      <c r="N486" s="31">
        <f t="shared" si="35"/>
        <v>4</v>
      </c>
      <c r="O486" s="22">
        <v>144</v>
      </c>
      <c r="R486" s="9">
        <f t="shared" si="36"/>
        <v>144</v>
      </c>
      <c r="S486" s="9">
        <f t="shared" si="37"/>
        <v>144</v>
      </c>
      <c r="T486" s="3">
        <f t="shared" si="38"/>
        <v>0</v>
      </c>
    </row>
    <row r="487" spans="1:22">
      <c r="A487" s="2" t="s">
        <v>23</v>
      </c>
      <c r="B487" s="6" t="s">
        <v>320</v>
      </c>
      <c r="C487" s="26" t="s">
        <v>21</v>
      </c>
      <c r="D487" s="26">
        <v>13</v>
      </c>
      <c r="E487" s="7">
        <v>1777</v>
      </c>
      <c r="F487" s="22" t="s">
        <v>39</v>
      </c>
      <c r="G487" s="20" t="s">
        <v>312</v>
      </c>
      <c r="H487" s="8" t="s">
        <v>30</v>
      </c>
      <c r="I487" s="22">
        <f>46+(1/3)</f>
        <v>46.333333333333336</v>
      </c>
      <c r="J487" s="26" t="s">
        <v>135</v>
      </c>
      <c r="K487" s="22">
        <v>150</v>
      </c>
      <c r="N487" s="31">
        <f t="shared" si="35"/>
        <v>150</v>
      </c>
      <c r="O487" s="22">
        <v>6950</v>
      </c>
      <c r="R487" s="9">
        <f t="shared" si="36"/>
        <v>6950</v>
      </c>
      <c r="S487" s="9">
        <f t="shared" si="37"/>
        <v>6950</v>
      </c>
      <c r="T487" s="3">
        <f t="shared" si="38"/>
        <v>0</v>
      </c>
    </row>
    <row r="488" spans="1:22">
      <c r="A488" s="2" t="s">
        <v>23</v>
      </c>
      <c r="B488" s="6" t="s">
        <v>320</v>
      </c>
      <c r="C488" s="26" t="s">
        <v>21</v>
      </c>
      <c r="D488" s="26">
        <v>13</v>
      </c>
      <c r="E488" s="7">
        <v>1777</v>
      </c>
      <c r="F488" s="22" t="s">
        <v>126</v>
      </c>
      <c r="G488" s="20" t="s">
        <v>312</v>
      </c>
      <c r="H488" s="8" t="s">
        <v>30</v>
      </c>
      <c r="I488" s="22">
        <v>42.5</v>
      </c>
      <c r="J488" s="26" t="s">
        <v>135</v>
      </c>
      <c r="K488" s="22">
        <v>100</v>
      </c>
      <c r="N488" s="31">
        <f t="shared" si="35"/>
        <v>100</v>
      </c>
      <c r="O488" s="22">
        <v>4240</v>
      </c>
      <c r="R488" s="9">
        <f t="shared" si="36"/>
        <v>4240</v>
      </c>
      <c r="S488" s="9">
        <f t="shared" si="37"/>
        <v>4250</v>
      </c>
      <c r="T488" s="3">
        <f t="shared" si="38"/>
        <v>-10</v>
      </c>
      <c r="V488" s="22" t="s">
        <v>28</v>
      </c>
    </row>
    <row r="489" spans="1:22">
      <c r="A489" s="2" t="s">
        <v>23</v>
      </c>
      <c r="B489" s="6" t="s">
        <v>320</v>
      </c>
      <c r="C489" s="26" t="s">
        <v>21</v>
      </c>
      <c r="D489" s="26">
        <v>13</v>
      </c>
      <c r="E489" s="7">
        <v>1777</v>
      </c>
      <c r="F489" s="22" t="s">
        <v>35</v>
      </c>
      <c r="G489" s="20" t="s">
        <v>313</v>
      </c>
      <c r="H489" s="8" t="s">
        <v>30</v>
      </c>
      <c r="I489" s="22">
        <v>2</v>
      </c>
      <c r="J489" s="26" t="s">
        <v>135</v>
      </c>
      <c r="K489" s="22">
        <v>300</v>
      </c>
      <c r="N489" s="31">
        <f t="shared" si="35"/>
        <v>300</v>
      </c>
      <c r="O489" s="22">
        <v>600</v>
      </c>
      <c r="R489" s="9">
        <f t="shared" si="36"/>
        <v>600</v>
      </c>
      <c r="S489" s="9">
        <f t="shared" si="37"/>
        <v>600</v>
      </c>
      <c r="T489" s="3">
        <f t="shared" si="38"/>
        <v>0</v>
      </c>
    </row>
    <row r="490" spans="1:22">
      <c r="A490" s="2" t="s">
        <v>23</v>
      </c>
      <c r="B490" s="6" t="s">
        <v>320</v>
      </c>
      <c r="C490" s="26" t="s">
        <v>21</v>
      </c>
      <c r="D490" s="26">
        <v>13</v>
      </c>
      <c r="E490" s="7">
        <v>1777</v>
      </c>
      <c r="F490" s="22" t="s">
        <v>29</v>
      </c>
      <c r="G490" s="20" t="s">
        <v>314</v>
      </c>
      <c r="H490" s="8" t="s">
        <v>30</v>
      </c>
      <c r="I490" s="22">
        <v>70600</v>
      </c>
      <c r="J490" s="26" t="s">
        <v>24</v>
      </c>
      <c r="L490" s="22">
        <v>2</v>
      </c>
      <c r="N490" s="31">
        <f t="shared" si="35"/>
        <v>0.1</v>
      </c>
      <c r="O490" s="22">
        <v>7060</v>
      </c>
      <c r="R490" s="9">
        <f t="shared" si="36"/>
        <v>7060</v>
      </c>
      <c r="S490" s="9">
        <f t="shared" si="37"/>
        <v>7060</v>
      </c>
      <c r="T490" s="3">
        <f t="shared" si="38"/>
        <v>0</v>
      </c>
    </row>
    <row r="491" spans="1:22">
      <c r="A491" s="2" t="s">
        <v>23</v>
      </c>
      <c r="B491" s="6" t="s">
        <v>320</v>
      </c>
      <c r="C491" s="26" t="s">
        <v>21</v>
      </c>
      <c r="D491" s="26">
        <v>13</v>
      </c>
      <c r="E491" s="7">
        <v>1777</v>
      </c>
      <c r="F491" s="22" t="s">
        <v>316</v>
      </c>
      <c r="G491" s="20" t="s">
        <v>315</v>
      </c>
      <c r="H491" s="8" t="s">
        <v>30</v>
      </c>
      <c r="I491" s="22">
        <v>565</v>
      </c>
      <c r="J491" s="26" t="s">
        <v>317</v>
      </c>
      <c r="K491" s="22">
        <v>20</v>
      </c>
      <c r="N491" s="31">
        <f t="shared" si="35"/>
        <v>20</v>
      </c>
      <c r="O491" s="22">
        <v>11300</v>
      </c>
      <c r="R491" s="9">
        <f t="shared" si="36"/>
        <v>11300</v>
      </c>
      <c r="S491" s="9">
        <f t="shared" si="37"/>
        <v>11300</v>
      </c>
      <c r="T491" s="3">
        <f t="shared" si="38"/>
        <v>0</v>
      </c>
    </row>
    <row r="492" spans="1:22">
      <c r="A492" s="2" t="s">
        <v>23</v>
      </c>
      <c r="B492" s="6" t="s">
        <v>320</v>
      </c>
      <c r="C492" s="26" t="s">
        <v>21</v>
      </c>
      <c r="D492" s="26">
        <v>13</v>
      </c>
      <c r="E492" s="7">
        <v>1777</v>
      </c>
      <c r="F492" s="22" t="s">
        <v>35</v>
      </c>
      <c r="G492" s="20" t="s">
        <v>318</v>
      </c>
      <c r="H492" s="8" t="s">
        <v>30</v>
      </c>
      <c r="I492" s="22">
        <v>3</v>
      </c>
      <c r="J492" s="26" t="s">
        <v>135</v>
      </c>
      <c r="K492" s="22">
        <v>100</v>
      </c>
      <c r="N492" s="31">
        <f t="shared" si="35"/>
        <v>100</v>
      </c>
      <c r="O492" s="22">
        <v>300</v>
      </c>
      <c r="R492" s="9">
        <f t="shared" si="36"/>
        <v>300</v>
      </c>
      <c r="S492" s="9">
        <f t="shared" si="37"/>
        <v>300</v>
      </c>
      <c r="T492" s="3">
        <f t="shared" si="38"/>
        <v>0</v>
      </c>
    </row>
    <row r="493" spans="1:22">
      <c r="A493" s="2" t="s">
        <v>23</v>
      </c>
      <c r="B493" s="6" t="s">
        <v>320</v>
      </c>
      <c r="C493" s="26" t="s">
        <v>21</v>
      </c>
      <c r="D493" s="26">
        <v>13</v>
      </c>
      <c r="E493" s="7">
        <v>1777</v>
      </c>
      <c r="F493" s="22" t="s">
        <v>45</v>
      </c>
      <c r="G493" s="20" t="s">
        <v>318</v>
      </c>
      <c r="H493" s="8" t="s">
        <v>30</v>
      </c>
      <c r="I493" s="22">
        <v>108.5</v>
      </c>
      <c r="J493" s="26" t="s">
        <v>92</v>
      </c>
      <c r="K493" s="22">
        <v>200</v>
      </c>
      <c r="N493" s="31">
        <f t="shared" si="35"/>
        <v>200</v>
      </c>
      <c r="O493" s="22">
        <v>21700</v>
      </c>
      <c r="R493" s="9">
        <f t="shared" si="36"/>
        <v>21700</v>
      </c>
      <c r="S493" s="9">
        <f t="shared" si="37"/>
        <v>21700</v>
      </c>
      <c r="T493" s="3">
        <f t="shared" si="38"/>
        <v>0</v>
      </c>
    </row>
    <row r="494" spans="1:22">
      <c r="A494" s="2" t="s">
        <v>23</v>
      </c>
      <c r="B494" s="6" t="s">
        <v>320</v>
      </c>
      <c r="C494" s="26" t="s">
        <v>21</v>
      </c>
      <c r="D494" s="26">
        <v>13</v>
      </c>
      <c r="E494" s="7">
        <v>1777</v>
      </c>
      <c r="F494" s="22" t="s">
        <v>57</v>
      </c>
      <c r="G494" s="20" t="s">
        <v>318</v>
      </c>
      <c r="H494" s="8" t="s">
        <v>30</v>
      </c>
      <c r="I494" s="22">
        <v>4.25</v>
      </c>
      <c r="J494" s="26" t="s">
        <v>135</v>
      </c>
      <c r="K494" s="22">
        <v>80</v>
      </c>
      <c r="N494" s="31">
        <f t="shared" si="35"/>
        <v>80</v>
      </c>
      <c r="O494" s="22">
        <v>340</v>
      </c>
      <c r="R494" s="9">
        <f t="shared" si="36"/>
        <v>340</v>
      </c>
      <c r="S494" s="9">
        <f t="shared" si="37"/>
        <v>340</v>
      </c>
      <c r="T494" s="3">
        <f t="shared" si="38"/>
        <v>0</v>
      </c>
    </row>
    <row r="495" spans="1:22">
      <c r="A495" s="2" t="s">
        <v>23</v>
      </c>
      <c r="B495" s="6" t="s">
        <v>320</v>
      </c>
      <c r="C495" s="26" t="s">
        <v>21</v>
      </c>
      <c r="D495" s="26">
        <v>13</v>
      </c>
      <c r="E495" s="7">
        <v>1777</v>
      </c>
      <c r="F495" s="22" t="s">
        <v>35</v>
      </c>
      <c r="G495" s="20" t="s">
        <v>319</v>
      </c>
      <c r="H495" s="8" t="s">
        <v>30</v>
      </c>
      <c r="I495" s="22">
        <v>10987</v>
      </c>
      <c r="J495" s="26" t="s">
        <v>25</v>
      </c>
      <c r="L495" s="22">
        <v>20</v>
      </c>
      <c r="N495" s="31">
        <f t="shared" si="35"/>
        <v>1</v>
      </c>
      <c r="O495" s="22">
        <v>10987</v>
      </c>
      <c r="R495" s="9">
        <f t="shared" si="36"/>
        <v>10987</v>
      </c>
      <c r="S495" s="9">
        <f t="shared" si="37"/>
        <v>10987</v>
      </c>
      <c r="T495" s="3">
        <f t="shared" si="38"/>
        <v>0</v>
      </c>
    </row>
    <row r="496" spans="1:22">
      <c r="A496" s="2" t="s">
        <v>23</v>
      </c>
      <c r="B496" s="6" t="s">
        <v>320</v>
      </c>
      <c r="C496" s="26" t="s">
        <v>21</v>
      </c>
      <c r="D496" s="26">
        <v>13</v>
      </c>
      <c r="E496" s="7">
        <v>1777</v>
      </c>
      <c r="F496" s="22" t="s">
        <v>57</v>
      </c>
      <c r="G496" s="20" t="s">
        <v>319</v>
      </c>
      <c r="H496" s="8" t="s">
        <v>30</v>
      </c>
      <c r="I496" s="22">
        <v>271</v>
      </c>
      <c r="J496" s="26" t="s">
        <v>27</v>
      </c>
      <c r="K496" s="22">
        <v>18</v>
      </c>
      <c r="N496" s="31">
        <f t="shared" si="35"/>
        <v>18</v>
      </c>
      <c r="O496" s="22">
        <v>4887</v>
      </c>
      <c r="R496" s="9">
        <f t="shared" si="36"/>
        <v>4887</v>
      </c>
      <c r="S496" s="9">
        <f t="shared" si="37"/>
        <v>4878</v>
      </c>
      <c r="T496" s="3">
        <f t="shared" si="38"/>
        <v>9</v>
      </c>
      <c r="V496" s="22" t="s">
        <v>28</v>
      </c>
    </row>
    <row r="497" spans="1:20">
      <c r="A497" s="2" t="s">
        <v>23</v>
      </c>
      <c r="B497" s="6" t="s">
        <v>320</v>
      </c>
      <c r="C497" s="26" t="s">
        <v>21</v>
      </c>
      <c r="D497" s="26">
        <v>13</v>
      </c>
      <c r="E497" s="7">
        <v>1777</v>
      </c>
      <c r="F497" s="22" t="s">
        <v>39</v>
      </c>
      <c r="G497" s="20" t="s">
        <v>319</v>
      </c>
      <c r="H497" s="8" t="s">
        <v>30</v>
      </c>
      <c r="I497" s="22">
        <v>744</v>
      </c>
      <c r="J497" s="26" t="s">
        <v>207</v>
      </c>
      <c r="L497" s="22">
        <v>40</v>
      </c>
      <c r="N497" s="31">
        <f t="shared" si="35"/>
        <v>2</v>
      </c>
      <c r="O497" s="22">
        <v>1488</v>
      </c>
      <c r="R497" s="9">
        <f t="shared" si="36"/>
        <v>1488</v>
      </c>
      <c r="S497" s="9">
        <f t="shared" si="37"/>
        <v>1488</v>
      </c>
      <c r="T497" s="3">
        <f t="shared" si="38"/>
        <v>0</v>
      </c>
    </row>
    <row r="498" spans="1:20">
      <c r="F498" s="22"/>
      <c r="N498" s="31">
        <f t="shared" ref="N498:N522" si="39">K498+(0.05*L498)+(M498/240)</f>
        <v>0</v>
      </c>
      <c r="R498" s="9">
        <f t="shared" ref="R498:R527" si="40">O498+(P498*0.05)+(Q498/240)</f>
        <v>0</v>
      </c>
      <c r="S498" s="9">
        <f t="shared" ref="S498:S527" si="41">I498*N498</f>
        <v>0</v>
      </c>
      <c r="T498" s="3">
        <f t="shared" ref="T498:T527" si="42">R498-S498</f>
        <v>0</v>
      </c>
    </row>
    <row r="499" spans="1:20">
      <c r="F499" s="22"/>
      <c r="N499" s="31">
        <f t="shared" si="39"/>
        <v>0</v>
      </c>
      <c r="R499" s="9">
        <f t="shared" si="40"/>
        <v>0</v>
      </c>
      <c r="S499" s="9">
        <f t="shared" si="41"/>
        <v>0</v>
      </c>
      <c r="T499" s="3">
        <f t="shared" si="42"/>
        <v>0</v>
      </c>
    </row>
    <row r="500" spans="1:20">
      <c r="F500" s="22"/>
      <c r="N500" s="31">
        <f t="shared" si="39"/>
        <v>0</v>
      </c>
      <c r="R500" s="9">
        <f t="shared" si="40"/>
        <v>0</v>
      </c>
      <c r="S500" s="9">
        <f t="shared" si="41"/>
        <v>0</v>
      </c>
      <c r="T500" s="3">
        <f t="shared" si="42"/>
        <v>0</v>
      </c>
    </row>
    <row r="501" spans="1:20">
      <c r="F501" s="22"/>
      <c r="N501" s="31">
        <f t="shared" si="39"/>
        <v>0</v>
      </c>
      <c r="R501" s="9">
        <f t="shared" si="40"/>
        <v>0</v>
      </c>
      <c r="S501" s="9">
        <f t="shared" si="41"/>
        <v>0</v>
      </c>
      <c r="T501" s="3">
        <f t="shared" si="42"/>
        <v>0</v>
      </c>
    </row>
    <row r="502" spans="1:20">
      <c r="F502" s="22"/>
      <c r="N502" s="31">
        <f t="shared" si="39"/>
        <v>0</v>
      </c>
      <c r="R502" s="9">
        <f t="shared" si="40"/>
        <v>0</v>
      </c>
      <c r="S502" s="9">
        <f t="shared" si="41"/>
        <v>0</v>
      </c>
      <c r="T502" s="3">
        <f t="shared" si="42"/>
        <v>0</v>
      </c>
    </row>
    <row r="503" spans="1:20">
      <c r="F503" s="22"/>
      <c r="N503" s="31">
        <f t="shared" si="39"/>
        <v>0</v>
      </c>
      <c r="R503" s="9">
        <f t="shared" si="40"/>
        <v>0</v>
      </c>
      <c r="S503" s="9">
        <f t="shared" si="41"/>
        <v>0</v>
      </c>
      <c r="T503" s="3">
        <f t="shared" si="42"/>
        <v>0</v>
      </c>
    </row>
    <row r="504" spans="1:20">
      <c r="F504" s="22"/>
      <c r="N504" s="31">
        <f t="shared" si="39"/>
        <v>0</v>
      </c>
      <c r="R504" s="9">
        <f t="shared" si="40"/>
        <v>0</v>
      </c>
      <c r="S504" s="9">
        <f t="shared" si="41"/>
        <v>0</v>
      </c>
      <c r="T504" s="3">
        <f t="shared" si="42"/>
        <v>0</v>
      </c>
    </row>
    <row r="505" spans="1:20">
      <c r="N505" s="31">
        <f t="shared" si="39"/>
        <v>0</v>
      </c>
      <c r="R505" s="9">
        <f t="shared" si="40"/>
        <v>0</v>
      </c>
      <c r="S505" s="9">
        <f t="shared" si="41"/>
        <v>0</v>
      </c>
      <c r="T505" s="3">
        <f t="shared" si="42"/>
        <v>0</v>
      </c>
    </row>
    <row r="506" spans="1:20">
      <c r="N506" s="31">
        <f t="shared" si="39"/>
        <v>0</v>
      </c>
      <c r="R506" s="9">
        <f t="shared" si="40"/>
        <v>0</v>
      </c>
      <c r="S506" s="9">
        <f t="shared" si="41"/>
        <v>0</v>
      </c>
      <c r="T506" s="3">
        <f t="shared" si="42"/>
        <v>0</v>
      </c>
    </row>
    <row r="507" spans="1:20">
      <c r="N507" s="31">
        <f t="shared" si="39"/>
        <v>0</v>
      </c>
      <c r="R507" s="9">
        <f t="shared" si="40"/>
        <v>0</v>
      </c>
      <c r="S507" s="9">
        <f t="shared" si="41"/>
        <v>0</v>
      </c>
      <c r="T507" s="3">
        <f t="shared" si="42"/>
        <v>0</v>
      </c>
    </row>
    <row r="508" spans="1:20">
      <c r="N508" s="31">
        <f t="shared" si="39"/>
        <v>0</v>
      </c>
      <c r="R508" s="9">
        <f t="shared" si="40"/>
        <v>0</v>
      </c>
      <c r="S508" s="9">
        <f t="shared" si="41"/>
        <v>0</v>
      </c>
      <c r="T508" s="3">
        <f t="shared" si="42"/>
        <v>0</v>
      </c>
    </row>
    <row r="509" spans="1:20">
      <c r="N509" s="31">
        <f t="shared" si="39"/>
        <v>0</v>
      </c>
      <c r="R509" s="9">
        <f t="shared" si="40"/>
        <v>0</v>
      </c>
      <c r="S509" s="9">
        <f t="shared" si="41"/>
        <v>0</v>
      </c>
      <c r="T509" s="3">
        <f t="shared" si="42"/>
        <v>0</v>
      </c>
    </row>
    <row r="510" spans="1:20">
      <c r="N510" s="31">
        <f t="shared" si="39"/>
        <v>0</v>
      </c>
      <c r="R510" s="9">
        <f t="shared" si="40"/>
        <v>0</v>
      </c>
      <c r="S510" s="9">
        <f t="shared" si="41"/>
        <v>0</v>
      </c>
      <c r="T510" s="3">
        <f t="shared" si="42"/>
        <v>0</v>
      </c>
    </row>
    <row r="511" spans="1:20">
      <c r="N511" s="31">
        <f t="shared" si="39"/>
        <v>0</v>
      </c>
      <c r="R511" s="9">
        <f t="shared" si="40"/>
        <v>0</v>
      </c>
      <c r="S511" s="9">
        <f t="shared" si="41"/>
        <v>0</v>
      </c>
      <c r="T511" s="3">
        <f t="shared" si="42"/>
        <v>0</v>
      </c>
    </row>
    <row r="512" spans="1:20">
      <c r="N512" s="31">
        <f t="shared" si="39"/>
        <v>0</v>
      </c>
      <c r="R512" s="9">
        <f t="shared" si="40"/>
        <v>0</v>
      </c>
      <c r="S512" s="9">
        <f t="shared" si="41"/>
        <v>0</v>
      </c>
      <c r="T512" s="3">
        <f t="shared" si="42"/>
        <v>0</v>
      </c>
    </row>
    <row r="513" spans="14:20">
      <c r="N513" s="31">
        <f t="shared" si="39"/>
        <v>0</v>
      </c>
      <c r="R513" s="9">
        <f t="shared" si="40"/>
        <v>0</v>
      </c>
      <c r="S513" s="9">
        <f t="shared" si="41"/>
        <v>0</v>
      </c>
      <c r="T513" s="3">
        <f t="shared" si="42"/>
        <v>0</v>
      </c>
    </row>
    <row r="514" spans="14:20">
      <c r="N514" s="31">
        <f t="shared" si="39"/>
        <v>0</v>
      </c>
      <c r="R514" s="9">
        <f t="shared" si="40"/>
        <v>0</v>
      </c>
      <c r="S514" s="9">
        <f t="shared" si="41"/>
        <v>0</v>
      </c>
      <c r="T514" s="3">
        <f t="shared" si="42"/>
        <v>0</v>
      </c>
    </row>
    <row r="515" spans="14:20">
      <c r="N515" s="31">
        <f t="shared" si="39"/>
        <v>0</v>
      </c>
      <c r="R515" s="9">
        <f t="shared" si="40"/>
        <v>0</v>
      </c>
      <c r="S515" s="9">
        <f t="shared" si="41"/>
        <v>0</v>
      </c>
      <c r="T515" s="3">
        <f t="shared" si="42"/>
        <v>0</v>
      </c>
    </row>
    <row r="516" spans="14:20">
      <c r="N516" s="31">
        <f t="shared" si="39"/>
        <v>0</v>
      </c>
      <c r="R516" s="9">
        <f t="shared" si="40"/>
        <v>0</v>
      </c>
      <c r="S516" s="9">
        <f t="shared" si="41"/>
        <v>0</v>
      </c>
      <c r="T516" s="3">
        <f t="shared" si="42"/>
        <v>0</v>
      </c>
    </row>
    <row r="517" spans="14:20">
      <c r="N517" s="31">
        <f t="shared" si="39"/>
        <v>0</v>
      </c>
      <c r="R517" s="9">
        <f t="shared" si="40"/>
        <v>0</v>
      </c>
      <c r="S517" s="9">
        <f t="shared" si="41"/>
        <v>0</v>
      </c>
      <c r="T517" s="3">
        <f t="shared" si="42"/>
        <v>0</v>
      </c>
    </row>
    <row r="518" spans="14:20">
      <c r="N518" s="31">
        <f t="shared" si="39"/>
        <v>0</v>
      </c>
      <c r="R518" s="9">
        <f t="shared" si="40"/>
        <v>0</v>
      </c>
      <c r="S518" s="9">
        <f t="shared" si="41"/>
        <v>0</v>
      </c>
      <c r="T518" s="3">
        <f t="shared" si="42"/>
        <v>0</v>
      </c>
    </row>
    <row r="519" spans="14:20">
      <c r="N519" s="31">
        <f t="shared" si="39"/>
        <v>0</v>
      </c>
      <c r="R519" s="9">
        <f t="shared" si="40"/>
        <v>0</v>
      </c>
      <c r="S519" s="9">
        <f t="shared" si="41"/>
        <v>0</v>
      </c>
      <c r="T519" s="3">
        <f t="shared" si="42"/>
        <v>0</v>
      </c>
    </row>
    <row r="520" spans="14:20">
      <c r="N520" s="31">
        <f t="shared" si="39"/>
        <v>0</v>
      </c>
      <c r="R520" s="9">
        <f t="shared" si="40"/>
        <v>0</v>
      </c>
      <c r="S520" s="9">
        <f t="shared" si="41"/>
        <v>0</v>
      </c>
      <c r="T520" s="3">
        <f t="shared" si="42"/>
        <v>0</v>
      </c>
    </row>
    <row r="521" spans="14:20">
      <c r="N521" s="31">
        <f t="shared" si="39"/>
        <v>0</v>
      </c>
      <c r="R521" s="9">
        <f t="shared" si="40"/>
        <v>0</v>
      </c>
      <c r="S521" s="9">
        <f t="shared" si="41"/>
        <v>0</v>
      </c>
      <c r="T521" s="3">
        <f t="shared" si="42"/>
        <v>0</v>
      </c>
    </row>
    <row r="522" spans="14:20">
      <c r="N522" s="31">
        <f t="shared" si="39"/>
        <v>0</v>
      </c>
      <c r="R522" s="9">
        <f t="shared" si="40"/>
        <v>0</v>
      </c>
      <c r="S522" s="9">
        <f t="shared" si="41"/>
        <v>0</v>
      </c>
      <c r="T522" s="3">
        <f t="shared" si="42"/>
        <v>0</v>
      </c>
    </row>
    <row r="523" spans="14:20">
      <c r="N523" s="31">
        <f t="shared" ref="N523:N586" si="43">K523+(0.05*L523)+(M523/240)</f>
        <v>0</v>
      </c>
      <c r="R523" s="9">
        <f t="shared" si="40"/>
        <v>0</v>
      </c>
      <c r="S523" s="9">
        <f t="shared" si="41"/>
        <v>0</v>
      </c>
      <c r="T523" s="3">
        <f t="shared" si="42"/>
        <v>0</v>
      </c>
    </row>
    <row r="524" spans="14:20">
      <c r="N524" s="31">
        <f t="shared" si="43"/>
        <v>0</v>
      </c>
      <c r="R524" s="9">
        <f t="shared" si="40"/>
        <v>0</v>
      </c>
      <c r="S524" s="9">
        <f t="shared" si="41"/>
        <v>0</v>
      </c>
      <c r="T524" s="3">
        <f t="shared" si="42"/>
        <v>0</v>
      </c>
    </row>
    <row r="525" spans="14:20">
      <c r="N525" s="31">
        <f t="shared" si="43"/>
        <v>0</v>
      </c>
      <c r="R525" s="9">
        <f t="shared" si="40"/>
        <v>0</v>
      </c>
      <c r="S525" s="9">
        <f t="shared" si="41"/>
        <v>0</v>
      </c>
      <c r="T525" s="3">
        <f t="shared" si="42"/>
        <v>0</v>
      </c>
    </row>
    <row r="526" spans="14:20">
      <c r="N526" s="31">
        <f t="shared" si="43"/>
        <v>0</v>
      </c>
      <c r="R526" s="9">
        <f t="shared" si="40"/>
        <v>0</v>
      </c>
      <c r="S526" s="9">
        <f t="shared" si="41"/>
        <v>0</v>
      </c>
      <c r="T526" s="3">
        <f t="shared" si="42"/>
        <v>0</v>
      </c>
    </row>
    <row r="527" spans="14:20">
      <c r="N527" s="31">
        <f t="shared" si="43"/>
        <v>0</v>
      </c>
      <c r="R527" s="9">
        <f t="shared" si="40"/>
        <v>0</v>
      </c>
      <c r="S527" s="9">
        <f t="shared" si="41"/>
        <v>0</v>
      </c>
      <c r="T527" s="3">
        <f t="shared" si="42"/>
        <v>0</v>
      </c>
    </row>
    <row r="528" spans="14:20">
      <c r="N528" s="31">
        <f t="shared" si="43"/>
        <v>0</v>
      </c>
      <c r="R528" s="9">
        <f t="shared" ref="R528:R591" si="44">O528+(P528*0.05)+(Q528/240)</f>
        <v>0</v>
      </c>
      <c r="S528" s="9">
        <f t="shared" ref="S528:S591" si="45">I528*N528</f>
        <v>0</v>
      </c>
      <c r="T528" s="3">
        <f t="shared" ref="T528:T591" si="46">R528-S528</f>
        <v>0</v>
      </c>
    </row>
    <row r="529" spans="14:20">
      <c r="N529" s="31">
        <f t="shared" si="43"/>
        <v>0</v>
      </c>
      <c r="R529" s="9">
        <f t="shared" si="44"/>
        <v>0</v>
      </c>
      <c r="S529" s="9">
        <f t="shared" si="45"/>
        <v>0</v>
      </c>
      <c r="T529" s="3">
        <f t="shared" si="46"/>
        <v>0</v>
      </c>
    </row>
    <row r="530" spans="14:20">
      <c r="N530" s="31">
        <f t="shared" si="43"/>
        <v>0</v>
      </c>
      <c r="R530" s="9">
        <f t="shared" si="44"/>
        <v>0</v>
      </c>
      <c r="S530" s="9">
        <f t="shared" si="45"/>
        <v>0</v>
      </c>
      <c r="T530" s="3">
        <f t="shared" si="46"/>
        <v>0</v>
      </c>
    </row>
    <row r="531" spans="14:20">
      <c r="N531" s="31">
        <f t="shared" si="43"/>
        <v>0</v>
      </c>
      <c r="R531" s="9">
        <f t="shared" si="44"/>
        <v>0</v>
      </c>
      <c r="S531" s="9">
        <f t="shared" si="45"/>
        <v>0</v>
      </c>
      <c r="T531" s="3">
        <f t="shared" si="46"/>
        <v>0</v>
      </c>
    </row>
    <row r="532" spans="14:20">
      <c r="N532" s="31">
        <f t="shared" si="43"/>
        <v>0</v>
      </c>
      <c r="R532" s="9">
        <f t="shared" si="44"/>
        <v>0</v>
      </c>
      <c r="S532" s="9">
        <f t="shared" si="45"/>
        <v>0</v>
      </c>
      <c r="T532" s="3">
        <f t="shared" si="46"/>
        <v>0</v>
      </c>
    </row>
    <row r="533" spans="14:20">
      <c r="N533" s="31">
        <f t="shared" si="43"/>
        <v>0</v>
      </c>
      <c r="R533" s="9">
        <f t="shared" si="44"/>
        <v>0</v>
      </c>
      <c r="S533" s="9">
        <f t="shared" si="45"/>
        <v>0</v>
      </c>
      <c r="T533" s="3">
        <f t="shared" si="46"/>
        <v>0</v>
      </c>
    </row>
    <row r="534" spans="14:20">
      <c r="N534" s="31">
        <f t="shared" si="43"/>
        <v>0</v>
      </c>
      <c r="R534" s="9">
        <f t="shared" si="44"/>
        <v>0</v>
      </c>
      <c r="S534" s="9">
        <f t="shared" si="45"/>
        <v>0</v>
      </c>
      <c r="T534" s="3">
        <f t="shared" si="46"/>
        <v>0</v>
      </c>
    </row>
    <row r="535" spans="14:20">
      <c r="N535" s="31">
        <f t="shared" si="43"/>
        <v>0</v>
      </c>
      <c r="R535" s="9">
        <f t="shared" si="44"/>
        <v>0</v>
      </c>
      <c r="S535" s="9">
        <f t="shared" si="45"/>
        <v>0</v>
      </c>
      <c r="T535" s="3">
        <f t="shared" si="46"/>
        <v>0</v>
      </c>
    </row>
    <row r="536" spans="14:20">
      <c r="N536" s="31">
        <f t="shared" si="43"/>
        <v>0</v>
      </c>
      <c r="R536" s="9">
        <f t="shared" si="44"/>
        <v>0</v>
      </c>
      <c r="S536" s="9">
        <f t="shared" si="45"/>
        <v>0</v>
      </c>
      <c r="T536" s="3">
        <f t="shared" si="46"/>
        <v>0</v>
      </c>
    </row>
    <row r="537" spans="14:20">
      <c r="N537" s="31">
        <f t="shared" si="43"/>
        <v>0</v>
      </c>
      <c r="R537" s="9">
        <f t="shared" si="44"/>
        <v>0</v>
      </c>
      <c r="S537" s="9">
        <f t="shared" si="45"/>
        <v>0</v>
      </c>
      <c r="T537" s="3">
        <f t="shared" si="46"/>
        <v>0</v>
      </c>
    </row>
    <row r="538" spans="14:20">
      <c r="N538" s="31">
        <f t="shared" si="43"/>
        <v>0</v>
      </c>
      <c r="R538" s="9">
        <f t="shared" si="44"/>
        <v>0</v>
      </c>
      <c r="S538" s="9">
        <f t="shared" si="45"/>
        <v>0</v>
      </c>
      <c r="T538" s="3">
        <f t="shared" si="46"/>
        <v>0</v>
      </c>
    </row>
    <row r="539" spans="14:20">
      <c r="N539" s="31">
        <f t="shared" si="43"/>
        <v>0</v>
      </c>
      <c r="R539" s="9">
        <f t="shared" si="44"/>
        <v>0</v>
      </c>
      <c r="S539" s="9">
        <f t="shared" si="45"/>
        <v>0</v>
      </c>
      <c r="T539" s="3">
        <f t="shared" si="46"/>
        <v>0</v>
      </c>
    </row>
    <row r="540" spans="14:20">
      <c r="N540" s="31">
        <f t="shared" si="43"/>
        <v>0</v>
      </c>
      <c r="R540" s="9">
        <f t="shared" si="44"/>
        <v>0</v>
      </c>
      <c r="S540" s="9">
        <f t="shared" si="45"/>
        <v>0</v>
      </c>
      <c r="T540" s="3">
        <f t="shared" si="46"/>
        <v>0</v>
      </c>
    </row>
    <row r="541" spans="14:20">
      <c r="N541" s="31">
        <f t="shared" si="43"/>
        <v>0</v>
      </c>
      <c r="R541" s="9">
        <f t="shared" si="44"/>
        <v>0</v>
      </c>
      <c r="S541" s="9">
        <f t="shared" si="45"/>
        <v>0</v>
      </c>
      <c r="T541" s="3">
        <f t="shared" si="46"/>
        <v>0</v>
      </c>
    </row>
    <row r="542" spans="14:20">
      <c r="N542" s="31">
        <f t="shared" si="43"/>
        <v>0</v>
      </c>
      <c r="R542" s="9">
        <f t="shared" si="44"/>
        <v>0</v>
      </c>
      <c r="S542" s="9">
        <f t="shared" si="45"/>
        <v>0</v>
      </c>
      <c r="T542" s="3">
        <f t="shared" si="46"/>
        <v>0</v>
      </c>
    </row>
    <row r="543" spans="14:20">
      <c r="N543" s="31">
        <f t="shared" si="43"/>
        <v>0</v>
      </c>
      <c r="R543" s="9">
        <f t="shared" si="44"/>
        <v>0</v>
      </c>
      <c r="S543" s="9">
        <f t="shared" si="45"/>
        <v>0</v>
      </c>
      <c r="T543" s="3">
        <f t="shared" si="46"/>
        <v>0</v>
      </c>
    </row>
    <row r="544" spans="14:20">
      <c r="N544" s="31">
        <f t="shared" si="43"/>
        <v>0</v>
      </c>
      <c r="R544" s="9">
        <f t="shared" si="44"/>
        <v>0</v>
      </c>
      <c r="S544" s="9">
        <f t="shared" si="45"/>
        <v>0</v>
      </c>
      <c r="T544" s="3">
        <f t="shared" si="46"/>
        <v>0</v>
      </c>
    </row>
    <row r="545" spans="14:20">
      <c r="N545" s="31">
        <f t="shared" si="43"/>
        <v>0</v>
      </c>
      <c r="R545" s="9">
        <f t="shared" si="44"/>
        <v>0</v>
      </c>
      <c r="S545" s="9">
        <f t="shared" si="45"/>
        <v>0</v>
      </c>
      <c r="T545" s="3">
        <f t="shared" si="46"/>
        <v>0</v>
      </c>
    </row>
    <row r="546" spans="14:20">
      <c r="N546" s="31">
        <f t="shared" si="43"/>
        <v>0</v>
      </c>
      <c r="R546" s="9">
        <f t="shared" si="44"/>
        <v>0</v>
      </c>
      <c r="S546" s="9">
        <f t="shared" si="45"/>
        <v>0</v>
      </c>
      <c r="T546" s="3">
        <f t="shared" si="46"/>
        <v>0</v>
      </c>
    </row>
    <row r="547" spans="14:20">
      <c r="N547" s="31">
        <f t="shared" si="43"/>
        <v>0</v>
      </c>
      <c r="R547" s="9">
        <f t="shared" si="44"/>
        <v>0</v>
      </c>
      <c r="S547" s="9">
        <f t="shared" si="45"/>
        <v>0</v>
      </c>
      <c r="T547" s="3">
        <f t="shared" si="46"/>
        <v>0</v>
      </c>
    </row>
    <row r="548" spans="14:20">
      <c r="N548" s="31">
        <f t="shared" si="43"/>
        <v>0</v>
      </c>
      <c r="R548" s="9">
        <f t="shared" si="44"/>
        <v>0</v>
      </c>
      <c r="S548" s="9">
        <f t="shared" si="45"/>
        <v>0</v>
      </c>
      <c r="T548" s="3">
        <f t="shared" si="46"/>
        <v>0</v>
      </c>
    </row>
    <row r="549" spans="14:20">
      <c r="N549" s="31">
        <f t="shared" si="43"/>
        <v>0</v>
      </c>
      <c r="R549" s="9">
        <f t="shared" si="44"/>
        <v>0</v>
      </c>
      <c r="S549" s="9">
        <f t="shared" si="45"/>
        <v>0</v>
      </c>
      <c r="T549" s="3">
        <f t="shared" si="46"/>
        <v>0</v>
      </c>
    </row>
    <row r="550" spans="14:20">
      <c r="N550" s="31">
        <f t="shared" si="43"/>
        <v>0</v>
      </c>
      <c r="R550" s="9">
        <f t="shared" si="44"/>
        <v>0</v>
      </c>
      <c r="S550" s="9">
        <f t="shared" si="45"/>
        <v>0</v>
      </c>
      <c r="T550" s="3">
        <f t="shared" si="46"/>
        <v>0</v>
      </c>
    </row>
    <row r="551" spans="14:20">
      <c r="N551" s="31">
        <f t="shared" si="43"/>
        <v>0</v>
      </c>
      <c r="R551" s="9">
        <f t="shared" si="44"/>
        <v>0</v>
      </c>
      <c r="S551" s="9">
        <f t="shared" si="45"/>
        <v>0</v>
      </c>
      <c r="T551" s="3">
        <f t="shared" si="46"/>
        <v>0</v>
      </c>
    </row>
    <row r="552" spans="14:20">
      <c r="N552" s="31">
        <f t="shared" si="43"/>
        <v>0</v>
      </c>
      <c r="R552" s="9">
        <f t="shared" si="44"/>
        <v>0</v>
      </c>
      <c r="S552" s="9">
        <f t="shared" si="45"/>
        <v>0</v>
      </c>
      <c r="T552" s="3">
        <f t="shared" si="46"/>
        <v>0</v>
      </c>
    </row>
    <row r="553" spans="14:20">
      <c r="N553" s="31">
        <f t="shared" si="43"/>
        <v>0</v>
      </c>
      <c r="R553" s="9">
        <f t="shared" si="44"/>
        <v>0</v>
      </c>
      <c r="S553" s="9">
        <f t="shared" si="45"/>
        <v>0</v>
      </c>
      <c r="T553" s="3">
        <f t="shared" si="46"/>
        <v>0</v>
      </c>
    </row>
    <row r="554" spans="14:20">
      <c r="N554" s="31">
        <f t="shared" si="43"/>
        <v>0</v>
      </c>
      <c r="R554" s="9">
        <f t="shared" si="44"/>
        <v>0</v>
      </c>
      <c r="S554" s="9">
        <f t="shared" si="45"/>
        <v>0</v>
      </c>
      <c r="T554" s="3">
        <f t="shared" si="46"/>
        <v>0</v>
      </c>
    </row>
    <row r="555" spans="14:20">
      <c r="N555" s="31">
        <f t="shared" si="43"/>
        <v>0</v>
      </c>
      <c r="R555" s="9">
        <f t="shared" si="44"/>
        <v>0</v>
      </c>
      <c r="S555" s="9">
        <f t="shared" si="45"/>
        <v>0</v>
      </c>
      <c r="T555" s="3">
        <f t="shared" si="46"/>
        <v>0</v>
      </c>
    </row>
    <row r="556" spans="14:20">
      <c r="N556" s="31">
        <f t="shared" si="43"/>
        <v>0</v>
      </c>
      <c r="R556" s="9">
        <f t="shared" si="44"/>
        <v>0</v>
      </c>
      <c r="S556" s="9">
        <f t="shared" si="45"/>
        <v>0</v>
      </c>
      <c r="T556" s="3">
        <f t="shared" si="46"/>
        <v>0</v>
      </c>
    </row>
    <row r="557" spans="14:20">
      <c r="N557" s="31">
        <f t="shared" si="43"/>
        <v>0</v>
      </c>
      <c r="R557" s="9">
        <f t="shared" si="44"/>
        <v>0</v>
      </c>
      <c r="S557" s="9">
        <f t="shared" si="45"/>
        <v>0</v>
      </c>
      <c r="T557" s="3">
        <f t="shared" si="46"/>
        <v>0</v>
      </c>
    </row>
    <row r="558" spans="14:20">
      <c r="N558" s="31">
        <f t="shared" si="43"/>
        <v>0</v>
      </c>
      <c r="R558" s="9">
        <f t="shared" si="44"/>
        <v>0</v>
      </c>
      <c r="S558" s="9">
        <f t="shared" si="45"/>
        <v>0</v>
      </c>
      <c r="T558" s="3">
        <f t="shared" si="46"/>
        <v>0</v>
      </c>
    </row>
    <row r="559" spans="14:20">
      <c r="N559" s="31">
        <f t="shared" si="43"/>
        <v>0</v>
      </c>
      <c r="R559" s="9">
        <f t="shared" si="44"/>
        <v>0</v>
      </c>
      <c r="S559" s="9">
        <f t="shared" si="45"/>
        <v>0</v>
      </c>
      <c r="T559" s="3">
        <f t="shared" si="46"/>
        <v>0</v>
      </c>
    </row>
    <row r="560" spans="14:20">
      <c r="N560" s="31">
        <f t="shared" si="43"/>
        <v>0</v>
      </c>
      <c r="R560" s="9">
        <f t="shared" si="44"/>
        <v>0</v>
      </c>
      <c r="S560" s="9">
        <f t="shared" si="45"/>
        <v>0</v>
      </c>
      <c r="T560" s="3">
        <f t="shared" si="46"/>
        <v>0</v>
      </c>
    </row>
    <row r="561" spans="14:20">
      <c r="N561" s="31">
        <f t="shared" si="43"/>
        <v>0</v>
      </c>
      <c r="R561" s="9">
        <f t="shared" si="44"/>
        <v>0</v>
      </c>
      <c r="S561" s="9">
        <f t="shared" si="45"/>
        <v>0</v>
      </c>
      <c r="T561" s="3">
        <f t="shared" si="46"/>
        <v>0</v>
      </c>
    </row>
    <row r="562" spans="14:20">
      <c r="N562" s="31">
        <f t="shared" si="43"/>
        <v>0</v>
      </c>
      <c r="R562" s="9">
        <f t="shared" si="44"/>
        <v>0</v>
      </c>
      <c r="S562" s="9">
        <f t="shared" si="45"/>
        <v>0</v>
      </c>
      <c r="T562" s="3">
        <f t="shared" si="46"/>
        <v>0</v>
      </c>
    </row>
    <row r="563" spans="14:20">
      <c r="N563" s="31">
        <f t="shared" si="43"/>
        <v>0</v>
      </c>
      <c r="R563" s="9">
        <f t="shared" si="44"/>
        <v>0</v>
      </c>
      <c r="S563" s="9">
        <f t="shared" si="45"/>
        <v>0</v>
      </c>
      <c r="T563" s="3">
        <f t="shared" si="46"/>
        <v>0</v>
      </c>
    </row>
    <row r="564" spans="14:20">
      <c r="N564" s="31">
        <f t="shared" si="43"/>
        <v>0</v>
      </c>
      <c r="R564" s="9">
        <f t="shared" si="44"/>
        <v>0</v>
      </c>
      <c r="S564" s="9">
        <f t="shared" si="45"/>
        <v>0</v>
      </c>
      <c r="T564" s="3">
        <f t="shared" si="46"/>
        <v>0</v>
      </c>
    </row>
    <row r="565" spans="14:20">
      <c r="N565" s="31">
        <f t="shared" si="43"/>
        <v>0</v>
      </c>
      <c r="R565" s="9">
        <f t="shared" si="44"/>
        <v>0</v>
      </c>
      <c r="S565" s="9">
        <f t="shared" si="45"/>
        <v>0</v>
      </c>
      <c r="T565" s="3">
        <f t="shared" si="46"/>
        <v>0</v>
      </c>
    </row>
    <row r="566" spans="14:20">
      <c r="N566" s="31">
        <f t="shared" si="43"/>
        <v>0</v>
      </c>
      <c r="R566" s="9">
        <f t="shared" si="44"/>
        <v>0</v>
      </c>
      <c r="S566" s="9">
        <f t="shared" si="45"/>
        <v>0</v>
      </c>
      <c r="T566" s="3">
        <f t="shared" si="46"/>
        <v>0</v>
      </c>
    </row>
    <row r="567" spans="14:20">
      <c r="N567" s="31">
        <f t="shared" si="43"/>
        <v>0</v>
      </c>
      <c r="R567" s="9">
        <f t="shared" si="44"/>
        <v>0</v>
      </c>
      <c r="S567" s="9">
        <f t="shared" si="45"/>
        <v>0</v>
      </c>
      <c r="T567" s="3">
        <f t="shared" si="46"/>
        <v>0</v>
      </c>
    </row>
    <row r="568" spans="14:20">
      <c r="N568" s="31">
        <f t="shared" si="43"/>
        <v>0</v>
      </c>
      <c r="R568" s="9">
        <f t="shared" si="44"/>
        <v>0</v>
      </c>
      <c r="S568" s="9">
        <f t="shared" si="45"/>
        <v>0</v>
      </c>
      <c r="T568" s="3">
        <f t="shared" si="46"/>
        <v>0</v>
      </c>
    </row>
    <row r="569" spans="14:20">
      <c r="N569" s="31">
        <f t="shared" si="43"/>
        <v>0</v>
      </c>
      <c r="R569" s="9">
        <f t="shared" si="44"/>
        <v>0</v>
      </c>
      <c r="S569" s="9">
        <f t="shared" si="45"/>
        <v>0</v>
      </c>
      <c r="T569" s="3">
        <f t="shared" si="46"/>
        <v>0</v>
      </c>
    </row>
    <row r="570" spans="14:20">
      <c r="N570" s="31">
        <f t="shared" si="43"/>
        <v>0</v>
      </c>
      <c r="R570" s="9">
        <f t="shared" si="44"/>
        <v>0</v>
      </c>
      <c r="S570" s="9">
        <f t="shared" si="45"/>
        <v>0</v>
      </c>
      <c r="T570" s="3">
        <f t="shared" si="46"/>
        <v>0</v>
      </c>
    </row>
    <row r="571" spans="14:20">
      <c r="N571" s="31">
        <f t="shared" si="43"/>
        <v>0</v>
      </c>
      <c r="R571" s="9">
        <f t="shared" si="44"/>
        <v>0</v>
      </c>
      <c r="S571" s="9">
        <f t="shared" si="45"/>
        <v>0</v>
      </c>
      <c r="T571" s="3">
        <f t="shared" si="46"/>
        <v>0</v>
      </c>
    </row>
    <row r="572" spans="14:20">
      <c r="N572" s="31">
        <f t="shared" si="43"/>
        <v>0</v>
      </c>
      <c r="R572" s="9">
        <f t="shared" si="44"/>
        <v>0</v>
      </c>
      <c r="S572" s="9">
        <f t="shared" si="45"/>
        <v>0</v>
      </c>
      <c r="T572" s="3">
        <f t="shared" si="46"/>
        <v>0</v>
      </c>
    </row>
    <row r="573" spans="14:20">
      <c r="N573" s="31">
        <f t="shared" si="43"/>
        <v>0</v>
      </c>
      <c r="R573" s="9">
        <f t="shared" si="44"/>
        <v>0</v>
      </c>
      <c r="S573" s="9">
        <f t="shared" si="45"/>
        <v>0</v>
      </c>
      <c r="T573" s="3">
        <f t="shared" si="46"/>
        <v>0</v>
      </c>
    </row>
    <row r="574" spans="14:20">
      <c r="N574" s="31">
        <f t="shared" si="43"/>
        <v>0</v>
      </c>
      <c r="R574" s="9">
        <f t="shared" si="44"/>
        <v>0</v>
      </c>
      <c r="S574" s="9">
        <f t="shared" si="45"/>
        <v>0</v>
      </c>
      <c r="T574" s="3">
        <f t="shared" si="46"/>
        <v>0</v>
      </c>
    </row>
    <row r="575" spans="14:20">
      <c r="N575" s="31">
        <f t="shared" si="43"/>
        <v>0</v>
      </c>
      <c r="R575" s="9">
        <f t="shared" si="44"/>
        <v>0</v>
      </c>
      <c r="S575" s="9">
        <f t="shared" si="45"/>
        <v>0</v>
      </c>
      <c r="T575" s="3">
        <f t="shared" si="46"/>
        <v>0</v>
      </c>
    </row>
    <row r="576" spans="14:20">
      <c r="N576" s="31">
        <f t="shared" si="43"/>
        <v>0</v>
      </c>
      <c r="R576" s="9">
        <f t="shared" si="44"/>
        <v>0</v>
      </c>
      <c r="S576" s="9">
        <f t="shared" si="45"/>
        <v>0</v>
      </c>
      <c r="T576" s="3">
        <f t="shared" si="46"/>
        <v>0</v>
      </c>
    </row>
    <row r="577" spans="14:20">
      <c r="N577" s="31">
        <f t="shared" si="43"/>
        <v>0</v>
      </c>
      <c r="R577" s="9">
        <f t="shared" si="44"/>
        <v>0</v>
      </c>
      <c r="S577" s="9">
        <f t="shared" si="45"/>
        <v>0</v>
      </c>
      <c r="T577" s="3">
        <f t="shared" si="46"/>
        <v>0</v>
      </c>
    </row>
    <row r="578" spans="14:20">
      <c r="N578" s="31">
        <f t="shared" si="43"/>
        <v>0</v>
      </c>
      <c r="R578" s="9">
        <f t="shared" si="44"/>
        <v>0</v>
      </c>
      <c r="S578" s="9">
        <f t="shared" si="45"/>
        <v>0</v>
      </c>
      <c r="T578" s="3">
        <f t="shared" si="46"/>
        <v>0</v>
      </c>
    </row>
    <row r="579" spans="14:20">
      <c r="N579" s="31">
        <f t="shared" si="43"/>
        <v>0</v>
      </c>
      <c r="R579" s="9">
        <f t="shared" si="44"/>
        <v>0</v>
      </c>
      <c r="S579" s="9">
        <f t="shared" si="45"/>
        <v>0</v>
      </c>
      <c r="T579" s="3">
        <f t="shared" si="46"/>
        <v>0</v>
      </c>
    </row>
    <row r="580" spans="14:20">
      <c r="N580" s="31">
        <f t="shared" si="43"/>
        <v>0</v>
      </c>
      <c r="R580" s="9">
        <f t="shared" si="44"/>
        <v>0</v>
      </c>
      <c r="S580" s="9">
        <f t="shared" si="45"/>
        <v>0</v>
      </c>
      <c r="T580" s="3">
        <f t="shared" si="46"/>
        <v>0</v>
      </c>
    </row>
    <row r="581" spans="14:20">
      <c r="N581" s="31">
        <f t="shared" si="43"/>
        <v>0</v>
      </c>
      <c r="R581" s="9">
        <f t="shared" si="44"/>
        <v>0</v>
      </c>
      <c r="S581" s="9">
        <f t="shared" si="45"/>
        <v>0</v>
      </c>
      <c r="T581" s="3">
        <f t="shared" si="46"/>
        <v>0</v>
      </c>
    </row>
    <row r="582" spans="14:20">
      <c r="N582" s="31">
        <f t="shared" si="43"/>
        <v>0</v>
      </c>
      <c r="R582" s="9">
        <f t="shared" si="44"/>
        <v>0</v>
      </c>
      <c r="S582" s="9">
        <f t="shared" si="45"/>
        <v>0</v>
      </c>
      <c r="T582" s="3">
        <f t="shared" si="46"/>
        <v>0</v>
      </c>
    </row>
    <row r="583" spans="14:20">
      <c r="N583" s="31">
        <f t="shared" si="43"/>
        <v>0</v>
      </c>
      <c r="R583" s="9">
        <f t="shared" si="44"/>
        <v>0</v>
      </c>
      <c r="S583" s="9">
        <f t="shared" si="45"/>
        <v>0</v>
      </c>
      <c r="T583" s="3">
        <f t="shared" si="46"/>
        <v>0</v>
      </c>
    </row>
    <row r="584" spans="14:20">
      <c r="N584" s="31">
        <f t="shared" si="43"/>
        <v>0</v>
      </c>
      <c r="R584" s="9">
        <f t="shared" si="44"/>
        <v>0</v>
      </c>
      <c r="S584" s="9">
        <f t="shared" si="45"/>
        <v>0</v>
      </c>
      <c r="T584" s="3">
        <f t="shared" si="46"/>
        <v>0</v>
      </c>
    </row>
    <row r="585" spans="14:20">
      <c r="N585" s="31">
        <f t="shared" si="43"/>
        <v>0</v>
      </c>
      <c r="R585" s="9">
        <f t="shared" si="44"/>
        <v>0</v>
      </c>
      <c r="S585" s="9">
        <f t="shared" si="45"/>
        <v>0</v>
      </c>
      <c r="T585" s="3">
        <f t="shared" si="46"/>
        <v>0</v>
      </c>
    </row>
    <row r="586" spans="14:20">
      <c r="N586" s="31">
        <f t="shared" si="43"/>
        <v>0</v>
      </c>
      <c r="R586" s="9">
        <f t="shared" si="44"/>
        <v>0</v>
      </c>
      <c r="S586" s="9">
        <f t="shared" si="45"/>
        <v>0</v>
      </c>
      <c r="T586" s="3">
        <f t="shared" si="46"/>
        <v>0</v>
      </c>
    </row>
    <row r="587" spans="14:20">
      <c r="N587" s="31">
        <f t="shared" ref="N587:N627" si="47">K587+(0.05*L587)+(M587/240)</f>
        <v>0</v>
      </c>
      <c r="R587" s="9">
        <f t="shared" si="44"/>
        <v>0</v>
      </c>
      <c r="S587" s="9">
        <f t="shared" si="45"/>
        <v>0</v>
      </c>
      <c r="T587" s="3">
        <f t="shared" si="46"/>
        <v>0</v>
      </c>
    </row>
    <row r="588" spans="14:20">
      <c r="N588" s="31">
        <f t="shared" si="47"/>
        <v>0</v>
      </c>
      <c r="R588" s="9">
        <f t="shared" si="44"/>
        <v>0</v>
      </c>
      <c r="S588" s="9">
        <f t="shared" si="45"/>
        <v>0</v>
      </c>
      <c r="T588" s="3">
        <f t="shared" si="46"/>
        <v>0</v>
      </c>
    </row>
    <row r="589" spans="14:20">
      <c r="N589" s="31">
        <f t="shared" si="47"/>
        <v>0</v>
      </c>
      <c r="R589" s="9">
        <f t="shared" si="44"/>
        <v>0</v>
      </c>
      <c r="S589" s="9">
        <f t="shared" si="45"/>
        <v>0</v>
      </c>
      <c r="T589" s="3">
        <f t="shared" si="46"/>
        <v>0</v>
      </c>
    </row>
    <row r="590" spans="14:20">
      <c r="N590" s="31">
        <f t="shared" si="47"/>
        <v>0</v>
      </c>
      <c r="R590" s="9">
        <f t="shared" si="44"/>
        <v>0</v>
      </c>
      <c r="S590" s="9">
        <f t="shared" si="45"/>
        <v>0</v>
      </c>
      <c r="T590" s="3">
        <f t="shared" si="46"/>
        <v>0</v>
      </c>
    </row>
    <row r="591" spans="14:20">
      <c r="N591" s="31">
        <f t="shared" si="47"/>
        <v>0</v>
      </c>
      <c r="R591" s="9">
        <f t="shared" si="44"/>
        <v>0</v>
      </c>
      <c r="S591" s="9">
        <f t="shared" si="45"/>
        <v>0</v>
      </c>
      <c r="T591" s="3">
        <f t="shared" si="46"/>
        <v>0</v>
      </c>
    </row>
    <row r="592" spans="14:20">
      <c r="N592" s="31">
        <f t="shared" si="47"/>
        <v>0</v>
      </c>
      <c r="R592" s="9">
        <f t="shared" ref="R592:R627" si="48">O592+(P592*0.05)+(Q592/240)</f>
        <v>0</v>
      </c>
      <c r="S592" s="9">
        <f t="shared" ref="S592:S627" si="49">I592*N592</f>
        <v>0</v>
      </c>
      <c r="T592" s="3">
        <f t="shared" ref="T592:T627" si="50">R592-S592</f>
        <v>0</v>
      </c>
    </row>
    <row r="593" spans="14:20">
      <c r="N593" s="31">
        <f t="shared" si="47"/>
        <v>0</v>
      </c>
      <c r="R593" s="9">
        <f t="shared" si="48"/>
        <v>0</v>
      </c>
      <c r="S593" s="9">
        <f t="shared" si="49"/>
        <v>0</v>
      </c>
      <c r="T593" s="3">
        <f t="shared" si="50"/>
        <v>0</v>
      </c>
    </row>
    <row r="594" spans="14:20">
      <c r="N594" s="31">
        <f t="shared" si="47"/>
        <v>0</v>
      </c>
      <c r="R594" s="9">
        <f t="shared" si="48"/>
        <v>0</v>
      </c>
      <c r="S594" s="9">
        <f t="shared" si="49"/>
        <v>0</v>
      </c>
      <c r="T594" s="3">
        <f t="shared" si="50"/>
        <v>0</v>
      </c>
    </row>
    <row r="595" spans="14:20">
      <c r="N595" s="31">
        <f t="shared" si="47"/>
        <v>0</v>
      </c>
      <c r="R595" s="9">
        <f t="shared" si="48"/>
        <v>0</v>
      </c>
      <c r="S595" s="9">
        <f t="shared" si="49"/>
        <v>0</v>
      </c>
      <c r="T595" s="3">
        <f t="shared" si="50"/>
        <v>0</v>
      </c>
    </row>
    <row r="596" spans="14:20">
      <c r="N596" s="31">
        <f t="shared" si="47"/>
        <v>0</v>
      </c>
      <c r="R596" s="9">
        <f t="shared" si="48"/>
        <v>0</v>
      </c>
      <c r="S596" s="9">
        <f t="shared" si="49"/>
        <v>0</v>
      </c>
      <c r="T596" s="3">
        <f t="shared" si="50"/>
        <v>0</v>
      </c>
    </row>
    <row r="597" spans="14:20">
      <c r="N597" s="31">
        <f t="shared" si="47"/>
        <v>0</v>
      </c>
      <c r="R597" s="9">
        <f t="shared" si="48"/>
        <v>0</v>
      </c>
      <c r="S597" s="9">
        <f t="shared" si="49"/>
        <v>0</v>
      </c>
      <c r="T597" s="3">
        <f t="shared" si="50"/>
        <v>0</v>
      </c>
    </row>
    <row r="598" spans="14:20">
      <c r="N598" s="31">
        <f t="shared" si="47"/>
        <v>0</v>
      </c>
      <c r="R598" s="9">
        <f t="shared" si="48"/>
        <v>0</v>
      </c>
      <c r="S598" s="9">
        <f t="shared" si="49"/>
        <v>0</v>
      </c>
      <c r="T598" s="3">
        <f t="shared" si="50"/>
        <v>0</v>
      </c>
    </row>
    <row r="599" spans="14:20">
      <c r="N599" s="31">
        <f t="shared" si="47"/>
        <v>0</v>
      </c>
      <c r="R599" s="9">
        <f t="shared" si="48"/>
        <v>0</v>
      </c>
      <c r="S599" s="9">
        <f t="shared" si="49"/>
        <v>0</v>
      </c>
      <c r="T599" s="3">
        <f t="shared" si="50"/>
        <v>0</v>
      </c>
    </row>
    <row r="600" spans="14:20">
      <c r="N600" s="31">
        <f t="shared" si="47"/>
        <v>0</v>
      </c>
      <c r="R600" s="9">
        <f t="shared" si="48"/>
        <v>0</v>
      </c>
      <c r="S600" s="9">
        <f t="shared" si="49"/>
        <v>0</v>
      </c>
      <c r="T600" s="3">
        <f t="shared" si="50"/>
        <v>0</v>
      </c>
    </row>
    <row r="601" spans="14:20">
      <c r="N601" s="31">
        <f t="shared" si="47"/>
        <v>0</v>
      </c>
      <c r="R601" s="9">
        <f t="shared" si="48"/>
        <v>0</v>
      </c>
      <c r="S601" s="9">
        <f t="shared" si="49"/>
        <v>0</v>
      </c>
      <c r="T601" s="3">
        <f t="shared" si="50"/>
        <v>0</v>
      </c>
    </row>
    <row r="602" spans="14:20">
      <c r="N602" s="31">
        <f t="shared" si="47"/>
        <v>0</v>
      </c>
      <c r="R602" s="9">
        <f t="shared" si="48"/>
        <v>0</v>
      </c>
      <c r="S602" s="9">
        <f t="shared" si="49"/>
        <v>0</v>
      </c>
      <c r="T602" s="3">
        <f t="shared" si="50"/>
        <v>0</v>
      </c>
    </row>
    <row r="603" spans="14:20">
      <c r="N603" s="31">
        <f t="shared" si="47"/>
        <v>0</v>
      </c>
      <c r="R603" s="9">
        <f t="shared" si="48"/>
        <v>0</v>
      </c>
      <c r="S603" s="9">
        <f t="shared" si="49"/>
        <v>0</v>
      </c>
      <c r="T603" s="3">
        <f t="shared" si="50"/>
        <v>0</v>
      </c>
    </row>
    <row r="604" spans="14:20">
      <c r="N604" s="31">
        <f t="shared" si="47"/>
        <v>0</v>
      </c>
      <c r="R604" s="9">
        <f t="shared" si="48"/>
        <v>0</v>
      </c>
      <c r="S604" s="9">
        <f t="shared" si="49"/>
        <v>0</v>
      </c>
      <c r="T604" s="3">
        <f t="shared" si="50"/>
        <v>0</v>
      </c>
    </row>
    <row r="605" spans="14:20">
      <c r="N605" s="31">
        <f t="shared" si="47"/>
        <v>0</v>
      </c>
      <c r="R605" s="9">
        <f t="shared" si="48"/>
        <v>0</v>
      </c>
      <c r="S605" s="9">
        <f t="shared" si="49"/>
        <v>0</v>
      </c>
      <c r="T605" s="3">
        <f t="shared" si="50"/>
        <v>0</v>
      </c>
    </row>
    <row r="606" spans="14:20">
      <c r="N606" s="31">
        <f t="shared" si="47"/>
        <v>0</v>
      </c>
      <c r="R606" s="9">
        <f t="shared" si="48"/>
        <v>0</v>
      </c>
      <c r="S606" s="9">
        <f t="shared" si="49"/>
        <v>0</v>
      </c>
      <c r="T606" s="3">
        <f t="shared" si="50"/>
        <v>0</v>
      </c>
    </row>
    <row r="607" spans="14:20">
      <c r="N607" s="31">
        <f t="shared" si="47"/>
        <v>0</v>
      </c>
      <c r="R607" s="9">
        <f t="shared" si="48"/>
        <v>0</v>
      </c>
      <c r="S607" s="9">
        <f t="shared" si="49"/>
        <v>0</v>
      </c>
      <c r="T607" s="3">
        <f t="shared" si="50"/>
        <v>0</v>
      </c>
    </row>
    <row r="608" spans="14:20">
      <c r="N608" s="31">
        <f t="shared" si="47"/>
        <v>0</v>
      </c>
      <c r="R608" s="9">
        <f t="shared" si="48"/>
        <v>0</v>
      </c>
      <c r="S608" s="9">
        <f t="shared" si="49"/>
        <v>0</v>
      </c>
      <c r="T608" s="3">
        <f t="shared" si="50"/>
        <v>0</v>
      </c>
    </row>
    <row r="609" spans="14:20">
      <c r="N609" s="31">
        <f t="shared" si="47"/>
        <v>0</v>
      </c>
      <c r="R609" s="9">
        <f t="shared" si="48"/>
        <v>0</v>
      </c>
      <c r="S609" s="9">
        <f t="shared" si="49"/>
        <v>0</v>
      </c>
      <c r="T609" s="3">
        <f t="shared" si="50"/>
        <v>0</v>
      </c>
    </row>
    <row r="610" spans="14:20">
      <c r="N610" s="31">
        <f t="shared" si="47"/>
        <v>0</v>
      </c>
      <c r="R610" s="9">
        <f t="shared" si="48"/>
        <v>0</v>
      </c>
      <c r="S610" s="9">
        <f t="shared" si="49"/>
        <v>0</v>
      </c>
      <c r="T610" s="3">
        <f t="shared" si="50"/>
        <v>0</v>
      </c>
    </row>
    <row r="611" spans="14:20">
      <c r="N611" s="31">
        <f t="shared" si="47"/>
        <v>0</v>
      </c>
      <c r="R611" s="9">
        <f t="shared" si="48"/>
        <v>0</v>
      </c>
      <c r="S611" s="9">
        <f t="shared" si="49"/>
        <v>0</v>
      </c>
      <c r="T611" s="3">
        <f t="shared" si="50"/>
        <v>0</v>
      </c>
    </row>
    <row r="612" spans="14:20">
      <c r="N612" s="31">
        <f t="shared" si="47"/>
        <v>0</v>
      </c>
      <c r="R612" s="9">
        <f t="shared" si="48"/>
        <v>0</v>
      </c>
      <c r="S612" s="9">
        <f t="shared" si="49"/>
        <v>0</v>
      </c>
      <c r="T612" s="3">
        <f t="shared" si="50"/>
        <v>0</v>
      </c>
    </row>
    <row r="613" spans="14:20">
      <c r="N613" s="31">
        <f t="shared" si="47"/>
        <v>0</v>
      </c>
      <c r="R613" s="9">
        <f t="shared" si="48"/>
        <v>0</v>
      </c>
      <c r="S613" s="9">
        <f t="shared" si="49"/>
        <v>0</v>
      </c>
      <c r="T613" s="3">
        <f t="shared" si="50"/>
        <v>0</v>
      </c>
    </row>
    <row r="614" spans="14:20">
      <c r="N614" s="31">
        <f t="shared" si="47"/>
        <v>0</v>
      </c>
      <c r="R614" s="9">
        <f t="shared" si="48"/>
        <v>0</v>
      </c>
      <c r="S614" s="9">
        <f t="shared" si="49"/>
        <v>0</v>
      </c>
      <c r="T614" s="3">
        <f t="shared" si="50"/>
        <v>0</v>
      </c>
    </row>
    <row r="615" spans="14:20">
      <c r="N615" s="31">
        <f t="shared" si="47"/>
        <v>0</v>
      </c>
      <c r="R615" s="9">
        <f t="shared" si="48"/>
        <v>0</v>
      </c>
      <c r="S615" s="9">
        <f t="shared" si="49"/>
        <v>0</v>
      </c>
      <c r="T615" s="3">
        <f t="shared" si="50"/>
        <v>0</v>
      </c>
    </row>
    <row r="616" spans="14:20">
      <c r="N616" s="31">
        <f t="shared" si="47"/>
        <v>0</v>
      </c>
      <c r="R616" s="9">
        <f t="shared" si="48"/>
        <v>0</v>
      </c>
      <c r="S616" s="9">
        <f t="shared" si="49"/>
        <v>0</v>
      </c>
      <c r="T616" s="3">
        <f t="shared" si="50"/>
        <v>0</v>
      </c>
    </row>
    <row r="617" spans="14:20">
      <c r="N617" s="31">
        <f t="shared" si="47"/>
        <v>0</v>
      </c>
      <c r="R617" s="9">
        <f t="shared" si="48"/>
        <v>0</v>
      </c>
      <c r="S617" s="9">
        <f t="shared" si="49"/>
        <v>0</v>
      </c>
      <c r="T617" s="3">
        <f t="shared" si="50"/>
        <v>0</v>
      </c>
    </row>
    <row r="618" spans="14:20">
      <c r="N618" s="31">
        <f t="shared" si="47"/>
        <v>0</v>
      </c>
      <c r="R618" s="9">
        <f t="shared" si="48"/>
        <v>0</v>
      </c>
      <c r="S618" s="9">
        <f t="shared" si="49"/>
        <v>0</v>
      </c>
      <c r="T618" s="3">
        <f t="shared" si="50"/>
        <v>0</v>
      </c>
    </row>
    <row r="619" spans="14:20">
      <c r="N619" s="31">
        <f t="shared" si="47"/>
        <v>0</v>
      </c>
      <c r="R619" s="9">
        <f t="shared" si="48"/>
        <v>0</v>
      </c>
      <c r="S619" s="9">
        <f t="shared" si="49"/>
        <v>0</v>
      </c>
      <c r="T619" s="3">
        <f t="shared" si="50"/>
        <v>0</v>
      </c>
    </row>
    <row r="620" spans="14:20">
      <c r="N620" s="31">
        <f t="shared" si="47"/>
        <v>0</v>
      </c>
      <c r="R620" s="9">
        <f t="shared" si="48"/>
        <v>0</v>
      </c>
      <c r="S620" s="9">
        <f t="shared" si="49"/>
        <v>0</v>
      </c>
      <c r="T620" s="3">
        <f t="shared" si="50"/>
        <v>0</v>
      </c>
    </row>
    <row r="621" spans="14:20">
      <c r="N621" s="31">
        <f t="shared" si="47"/>
        <v>0</v>
      </c>
      <c r="R621" s="9">
        <f t="shared" si="48"/>
        <v>0</v>
      </c>
      <c r="S621" s="9">
        <f t="shared" si="49"/>
        <v>0</v>
      </c>
      <c r="T621" s="3">
        <f t="shared" si="50"/>
        <v>0</v>
      </c>
    </row>
    <row r="622" spans="14:20">
      <c r="N622" s="31">
        <f t="shared" si="47"/>
        <v>0</v>
      </c>
      <c r="R622" s="9">
        <f t="shared" si="48"/>
        <v>0</v>
      </c>
      <c r="S622" s="9">
        <f t="shared" si="49"/>
        <v>0</v>
      </c>
      <c r="T622" s="3">
        <f t="shared" si="50"/>
        <v>0</v>
      </c>
    </row>
    <row r="623" spans="14:20">
      <c r="N623" s="31">
        <f t="shared" si="47"/>
        <v>0</v>
      </c>
      <c r="R623" s="9">
        <f t="shared" si="48"/>
        <v>0</v>
      </c>
      <c r="S623" s="9">
        <f t="shared" si="49"/>
        <v>0</v>
      </c>
      <c r="T623" s="3">
        <f t="shared" si="50"/>
        <v>0</v>
      </c>
    </row>
    <row r="624" spans="14:20">
      <c r="N624" s="31">
        <f t="shared" si="47"/>
        <v>0</v>
      </c>
      <c r="R624" s="9">
        <f t="shared" si="48"/>
        <v>0</v>
      </c>
      <c r="S624" s="9">
        <f t="shared" si="49"/>
        <v>0</v>
      </c>
      <c r="T624" s="3">
        <f t="shared" si="50"/>
        <v>0</v>
      </c>
    </row>
    <row r="625" spans="14:20">
      <c r="N625" s="31">
        <f t="shared" si="47"/>
        <v>0</v>
      </c>
      <c r="R625" s="9">
        <f t="shared" si="48"/>
        <v>0</v>
      </c>
      <c r="S625" s="9">
        <f t="shared" si="49"/>
        <v>0</v>
      </c>
      <c r="T625" s="3">
        <f t="shared" si="50"/>
        <v>0</v>
      </c>
    </row>
    <row r="626" spans="14:20">
      <c r="N626" s="31">
        <f t="shared" si="47"/>
        <v>0</v>
      </c>
      <c r="R626" s="9">
        <f t="shared" si="48"/>
        <v>0</v>
      </c>
      <c r="S626" s="9">
        <f t="shared" si="49"/>
        <v>0</v>
      </c>
      <c r="T626" s="3">
        <f t="shared" si="50"/>
        <v>0</v>
      </c>
    </row>
    <row r="627" spans="14:20">
      <c r="N627" s="31">
        <f t="shared" si="47"/>
        <v>0</v>
      </c>
      <c r="R627" s="9">
        <f t="shared" si="48"/>
        <v>0</v>
      </c>
      <c r="S627" s="9">
        <f t="shared" si="49"/>
        <v>0</v>
      </c>
      <c r="T627" s="3">
        <f t="shared" si="50"/>
        <v>0</v>
      </c>
    </row>
  </sheetData>
  <conditionalFormatting sqref="T1:T627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2016-08-05T12:03:16Z</dcterms:modified>
</cp:coreProperties>
</file>