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" yWindow="480" windowWidth="17840" windowHeight="159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8" i="1" l="1"/>
  <c r="S174" i="1"/>
  <c r="O174" i="1"/>
  <c r="T174" i="1"/>
  <c r="U174" i="1"/>
  <c r="S173" i="1"/>
  <c r="O173" i="1"/>
  <c r="T173" i="1"/>
  <c r="U173" i="1"/>
  <c r="S172" i="1"/>
  <c r="O172" i="1"/>
  <c r="T172" i="1"/>
  <c r="U172" i="1"/>
  <c r="S171" i="1"/>
  <c r="O171" i="1"/>
  <c r="T171" i="1"/>
  <c r="U171" i="1"/>
  <c r="S170" i="1"/>
  <c r="O170" i="1"/>
  <c r="T170" i="1"/>
  <c r="U170" i="1"/>
  <c r="S169" i="1"/>
  <c r="O169" i="1"/>
  <c r="T169" i="1"/>
  <c r="U169" i="1"/>
  <c r="S168" i="1"/>
  <c r="O168" i="1"/>
  <c r="T168" i="1"/>
  <c r="U168" i="1"/>
  <c r="S167" i="1"/>
  <c r="O167" i="1"/>
  <c r="T167" i="1"/>
  <c r="U167" i="1"/>
  <c r="S166" i="1"/>
  <c r="O166" i="1"/>
  <c r="T166" i="1"/>
  <c r="U166" i="1"/>
  <c r="S165" i="1"/>
  <c r="O165" i="1"/>
  <c r="T165" i="1"/>
  <c r="U165" i="1"/>
  <c r="S164" i="1"/>
  <c r="O164" i="1"/>
  <c r="T164" i="1"/>
  <c r="U164" i="1"/>
  <c r="S163" i="1"/>
  <c r="O163" i="1"/>
  <c r="T163" i="1"/>
  <c r="U163" i="1"/>
  <c r="S162" i="1"/>
  <c r="O162" i="1"/>
  <c r="T162" i="1"/>
  <c r="U162" i="1"/>
  <c r="S161" i="1"/>
  <c r="O161" i="1"/>
  <c r="T161" i="1"/>
  <c r="U161" i="1"/>
  <c r="S160" i="1"/>
  <c r="O160" i="1"/>
  <c r="T160" i="1"/>
  <c r="U160" i="1"/>
  <c r="S159" i="1"/>
  <c r="O159" i="1"/>
  <c r="T159" i="1"/>
  <c r="U159" i="1"/>
  <c r="S158" i="1"/>
  <c r="O158" i="1"/>
  <c r="T158" i="1"/>
  <c r="U158" i="1"/>
  <c r="S157" i="1"/>
  <c r="O157" i="1"/>
  <c r="T157" i="1"/>
  <c r="U157" i="1"/>
  <c r="S156" i="1"/>
  <c r="O156" i="1"/>
  <c r="T156" i="1"/>
  <c r="U156" i="1"/>
  <c r="S155" i="1"/>
  <c r="O155" i="1"/>
  <c r="T155" i="1"/>
  <c r="U155" i="1"/>
  <c r="S154" i="1"/>
  <c r="O154" i="1"/>
  <c r="T154" i="1"/>
  <c r="U154" i="1"/>
  <c r="S153" i="1"/>
  <c r="O153" i="1"/>
  <c r="T153" i="1"/>
  <c r="U153" i="1"/>
  <c r="S152" i="1"/>
  <c r="O152" i="1"/>
  <c r="T152" i="1"/>
  <c r="U152" i="1"/>
  <c r="S151" i="1"/>
  <c r="O151" i="1"/>
  <c r="T151" i="1"/>
  <c r="U151" i="1"/>
  <c r="S150" i="1"/>
  <c r="O150" i="1"/>
  <c r="T150" i="1"/>
  <c r="U150" i="1"/>
  <c r="S149" i="1"/>
  <c r="O149" i="1"/>
  <c r="T149" i="1"/>
  <c r="U149" i="1"/>
  <c r="S148" i="1"/>
  <c r="O148" i="1"/>
  <c r="T148" i="1"/>
  <c r="U148" i="1"/>
  <c r="S147" i="1"/>
  <c r="O147" i="1"/>
  <c r="T147" i="1"/>
  <c r="U147" i="1"/>
  <c r="S146" i="1"/>
  <c r="O146" i="1"/>
  <c r="T146" i="1"/>
  <c r="U146" i="1"/>
  <c r="S145" i="1"/>
  <c r="O145" i="1"/>
  <c r="T145" i="1"/>
  <c r="U145" i="1"/>
  <c r="S144" i="1"/>
  <c r="O144" i="1"/>
  <c r="T144" i="1"/>
  <c r="U144" i="1"/>
  <c r="S143" i="1"/>
  <c r="O143" i="1"/>
  <c r="T143" i="1"/>
  <c r="U143" i="1"/>
  <c r="S142" i="1"/>
  <c r="O142" i="1"/>
  <c r="T142" i="1"/>
  <c r="U142" i="1"/>
  <c r="S141" i="1"/>
  <c r="O141" i="1"/>
  <c r="T141" i="1"/>
  <c r="U141" i="1"/>
  <c r="S140" i="1"/>
  <c r="O140" i="1"/>
  <c r="T140" i="1"/>
  <c r="U140" i="1"/>
  <c r="S139" i="1"/>
  <c r="O139" i="1"/>
  <c r="T139" i="1"/>
  <c r="U139" i="1"/>
  <c r="S138" i="1"/>
  <c r="O138" i="1"/>
  <c r="T138" i="1"/>
  <c r="U138" i="1"/>
  <c r="S137" i="1"/>
  <c r="O137" i="1"/>
  <c r="T137" i="1"/>
  <c r="U137" i="1"/>
  <c r="S136" i="1"/>
  <c r="O136" i="1"/>
  <c r="T136" i="1"/>
  <c r="U136" i="1"/>
  <c r="S135" i="1"/>
  <c r="O135" i="1"/>
  <c r="T135" i="1"/>
  <c r="U135" i="1"/>
  <c r="S134" i="1"/>
  <c r="O134" i="1"/>
  <c r="T134" i="1"/>
  <c r="U134" i="1"/>
  <c r="S133" i="1"/>
  <c r="O133" i="1"/>
  <c r="T133" i="1"/>
  <c r="U133" i="1"/>
  <c r="S132" i="1"/>
  <c r="O132" i="1"/>
  <c r="T132" i="1"/>
  <c r="U132" i="1"/>
  <c r="S131" i="1"/>
  <c r="O131" i="1"/>
  <c r="T131" i="1"/>
  <c r="U131" i="1"/>
  <c r="S130" i="1"/>
  <c r="O130" i="1"/>
  <c r="T130" i="1"/>
  <c r="U130" i="1"/>
  <c r="S129" i="1"/>
  <c r="O129" i="1"/>
  <c r="T129" i="1"/>
  <c r="U129" i="1"/>
  <c r="S128" i="1"/>
  <c r="O128" i="1"/>
  <c r="T128" i="1"/>
  <c r="U128" i="1"/>
  <c r="S127" i="1"/>
  <c r="O127" i="1"/>
  <c r="T127" i="1"/>
  <c r="U127" i="1"/>
  <c r="S126" i="1"/>
  <c r="O126" i="1"/>
  <c r="T126" i="1"/>
  <c r="U126" i="1"/>
  <c r="S125" i="1"/>
  <c r="O125" i="1"/>
  <c r="T125" i="1"/>
  <c r="U125" i="1"/>
  <c r="S124" i="1"/>
  <c r="O124" i="1"/>
  <c r="T124" i="1"/>
  <c r="U124" i="1"/>
  <c r="S123" i="1"/>
  <c r="L123" i="1"/>
  <c r="O123" i="1"/>
  <c r="T123" i="1"/>
  <c r="U123" i="1"/>
  <c r="S122" i="1"/>
  <c r="O122" i="1"/>
  <c r="T122" i="1"/>
  <c r="U122" i="1"/>
  <c r="S121" i="1"/>
  <c r="O121" i="1"/>
  <c r="T121" i="1"/>
  <c r="U121" i="1"/>
  <c r="S120" i="1"/>
  <c r="O120" i="1"/>
  <c r="T120" i="1"/>
  <c r="U120" i="1"/>
  <c r="S119" i="1"/>
  <c r="O119" i="1"/>
  <c r="T119" i="1"/>
  <c r="U119" i="1"/>
  <c r="S118" i="1"/>
  <c r="O118" i="1"/>
  <c r="T118" i="1"/>
  <c r="U118" i="1"/>
  <c r="S117" i="1"/>
  <c r="O117" i="1"/>
  <c r="T117" i="1"/>
  <c r="U117" i="1"/>
  <c r="S116" i="1"/>
  <c r="O116" i="1"/>
  <c r="T116" i="1"/>
  <c r="U116" i="1"/>
  <c r="S115" i="1"/>
  <c r="O115" i="1"/>
  <c r="T115" i="1"/>
  <c r="U115" i="1"/>
  <c r="S114" i="1"/>
  <c r="O114" i="1"/>
  <c r="T114" i="1"/>
  <c r="U114" i="1"/>
  <c r="S113" i="1"/>
  <c r="O113" i="1"/>
  <c r="T113" i="1"/>
  <c r="U113" i="1"/>
  <c r="S112" i="1"/>
  <c r="O112" i="1"/>
  <c r="T112" i="1"/>
  <c r="U112" i="1"/>
  <c r="S111" i="1"/>
  <c r="O111" i="1"/>
  <c r="T111" i="1"/>
  <c r="U111" i="1"/>
  <c r="S110" i="1"/>
  <c r="O110" i="1"/>
  <c r="T110" i="1"/>
  <c r="U110" i="1"/>
  <c r="S109" i="1"/>
  <c r="O109" i="1"/>
  <c r="T109" i="1"/>
  <c r="U109" i="1"/>
  <c r="S108" i="1"/>
  <c r="O108" i="1"/>
  <c r="T108" i="1"/>
  <c r="U108" i="1"/>
  <c r="S107" i="1"/>
  <c r="O107" i="1"/>
  <c r="T107" i="1"/>
  <c r="U107" i="1"/>
  <c r="S106" i="1"/>
  <c r="O106" i="1"/>
  <c r="T106" i="1"/>
  <c r="U106" i="1"/>
  <c r="S105" i="1"/>
  <c r="O105" i="1"/>
  <c r="T105" i="1"/>
  <c r="U105" i="1"/>
  <c r="S104" i="1"/>
  <c r="O104" i="1"/>
  <c r="T104" i="1"/>
  <c r="U104" i="1"/>
  <c r="S103" i="1"/>
  <c r="O103" i="1"/>
  <c r="T103" i="1"/>
  <c r="U103" i="1"/>
  <c r="S102" i="1"/>
  <c r="O102" i="1"/>
  <c r="T102" i="1"/>
  <c r="U102" i="1"/>
  <c r="S101" i="1"/>
  <c r="O101" i="1"/>
  <c r="T101" i="1"/>
  <c r="U101" i="1"/>
  <c r="S100" i="1"/>
  <c r="O100" i="1"/>
  <c r="T100" i="1"/>
  <c r="U100" i="1"/>
  <c r="S99" i="1"/>
  <c r="O99" i="1"/>
  <c r="T99" i="1"/>
  <c r="U99" i="1"/>
  <c r="S98" i="1"/>
  <c r="O98" i="1"/>
  <c r="T98" i="1"/>
  <c r="U98" i="1"/>
  <c r="S97" i="1"/>
  <c r="O97" i="1"/>
  <c r="T97" i="1"/>
  <c r="U97" i="1"/>
  <c r="S96" i="1"/>
  <c r="O96" i="1"/>
  <c r="T96" i="1"/>
  <c r="U96" i="1"/>
  <c r="S95" i="1"/>
  <c r="O95" i="1"/>
  <c r="T95" i="1"/>
  <c r="U95" i="1"/>
  <c r="S94" i="1"/>
  <c r="O94" i="1"/>
  <c r="T94" i="1"/>
  <c r="U94" i="1"/>
  <c r="S93" i="1"/>
  <c r="O93" i="1"/>
  <c r="T93" i="1"/>
  <c r="U93" i="1"/>
  <c r="S92" i="1"/>
  <c r="O92" i="1"/>
  <c r="T92" i="1"/>
  <c r="U92" i="1"/>
  <c r="S91" i="1"/>
  <c r="O91" i="1"/>
  <c r="T91" i="1"/>
  <c r="U91" i="1"/>
  <c r="S90" i="1"/>
  <c r="O90" i="1"/>
  <c r="T90" i="1"/>
  <c r="U90" i="1"/>
  <c r="S89" i="1"/>
  <c r="O89" i="1"/>
  <c r="T89" i="1"/>
  <c r="U89" i="1"/>
  <c r="S88" i="1"/>
  <c r="O88" i="1"/>
  <c r="T88" i="1"/>
  <c r="U88" i="1"/>
  <c r="S87" i="1"/>
  <c r="O87" i="1"/>
  <c r="T87" i="1"/>
  <c r="U87" i="1"/>
  <c r="S86" i="1"/>
  <c r="O86" i="1"/>
  <c r="T86" i="1"/>
  <c r="U86" i="1"/>
  <c r="S85" i="1"/>
  <c r="O85" i="1"/>
  <c r="T85" i="1"/>
  <c r="U85" i="1"/>
  <c r="S84" i="1"/>
  <c r="O84" i="1"/>
  <c r="T84" i="1"/>
  <c r="U84" i="1"/>
  <c r="S83" i="1"/>
  <c r="O83" i="1"/>
  <c r="T83" i="1"/>
  <c r="U83" i="1"/>
  <c r="S82" i="1"/>
  <c r="O82" i="1"/>
  <c r="T82" i="1"/>
  <c r="U82" i="1"/>
  <c r="S81" i="1"/>
  <c r="O81" i="1"/>
  <c r="T81" i="1"/>
  <c r="U81" i="1"/>
  <c r="S80" i="1"/>
  <c r="O80" i="1"/>
  <c r="T80" i="1"/>
  <c r="U80" i="1"/>
  <c r="S79" i="1"/>
  <c r="O79" i="1"/>
  <c r="T79" i="1"/>
  <c r="U79" i="1"/>
  <c r="S78" i="1"/>
  <c r="O78" i="1"/>
  <c r="T78" i="1"/>
  <c r="U78" i="1"/>
  <c r="S77" i="1"/>
  <c r="O77" i="1"/>
  <c r="T77" i="1"/>
  <c r="U77" i="1"/>
  <c r="S76" i="1"/>
  <c r="O76" i="1"/>
  <c r="T76" i="1"/>
  <c r="U76" i="1"/>
  <c r="S75" i="1"/>
  <c r="O75" i="1"/>
  <c r="T75" i="1"/>
  <c r="U75" i="1"/>
  <c r="S74" i="1"/>
  <c r="O74" i="1"/>
  <c r="T74" i="1"/>
  <c r="U74" i="1"/>
  <c r="S73" i="1"/>
  <c r="O73" i="1"/>
  <c r="T73" i="1"/>
  <c r="U73" i="1"/>
  <c r="S72" i="1"/>
  <c r="O72" i="1"/>
  <c r="T72" i="1"/>
  <c r="U72" i="1"/>
  <c r="S71" i="1"/>
  <c r="O71" i="1"/>
  <c r="T71" i="1"/>
  <c r="U71" i="1"/>
  <c r="S70" i="1"/>
  <c r="O70" i="1"/>
  <c r="T70" i="1"/>
  <c r="U70" i="1"/>
  <c r="S69" i="1"/>
  <c r="L69" i="1"/>
  <c r="O69" i="1"/>
  <c r="T69" i="1"/>
  <c r="U69" i="1"/>
  <c r="S68" i="1"/>
  <c r="L68" i="1"/>
  <c r="O68" i="1"/>
  <c r="T68" i="1"/>
  <c r="U68" i="1"/>
  <c r="S67" i="1"/>
  <c r="O67" i="1"/>
  <c r="T67" i="1"/>
  <c r="U67" i="1"/>
  <c r="S66" i="1"/>
  <c r="O66" i="1"/>
  <c r="T66" i="1"/>
  <c r="U66" i="1"/>
  <c r="S65" i="1"/>
  <c r="O65" i="1"/>
  <c r="T65" i="1"/>
  <c r="U65" i="1"/>
  <c r="S64" i="1"/>
  <c r="O64" i="1"/>
  <c r="T64" i="1"/>
  <c r="U64" i="1"/>
  <c r="S63" i="1"/>
  <c r="O63" i="1"/>
  <c r="T63" i="1"/>
  <c r="U63" i="1"/>
  <c r="S62" i="1"/>
  <c r="O62" i="1"/>
  <c r="T62" i="1"/>
  <c r="U62" i="1"/>
  <c r="S61" i="1"/>
  <c r="O61" i="1"/>
  <c r="T61" i="1"/>
  <c r="U61" i="1"/>
  <c r="S60" i="1"/>
  <c r="O60" i="1"/>
  <c r="T60" i="1"/>
  <c r="U60" i="1"/>
  <c r="S59" i="1"/>
  <c r="O59" i="1"/>
  <c r="T59" i="1"/>
  <c r="U59" i="1"/>
  <c r="S58" i="1"/>
  <c r="O58" i="1"/>
  <c r="T58" i="1"/>
  <c r="U58" i="1"/>
  <c r="S57" i="1"/>
  <c r="O57" i="1"/>
  <c r="T57" i="1"/>
  <c r="U57" i="1"/>
  <c r="S56" i="1"/>
  <c r="O56" i="1"/>
  <c r="T56" i="1"/>
  <c r="U56" i="1"/>
  <c r="S55" i="1"/>
  <c r="O55" i="1"/>
  <c r="T55" i="1"/>
  <c r="U55" i="1"/>
  <c r="S54" i="1"/>
  <c r="O54" i="1"/>
  <c r="T54" i="1"/>
  <c r="U54" i="1"/>
  <c r="S53" i="1"/>
  <c r="O53" i="1"/>
  <c r="T53" i="1"/>
  <c r="U53" i="1"/>
  <c r="S52" i="1"/>
  <c r="O52" i="1"/>
  <c r="T52" i="1"/>
  <c r="U52" i="1"/>
  <c r="S51" i="1"/>
  <c r="O51" i="1"/>
  <c r="T51" i="1"/>
  <c r="U51" i="1"/>
  <c r="S50" i="1"/>
  <c r="O50" i="1"/>
  <c r="T50" i="1"/>
  <c r="U50" i="1"/>
  <c r="S49" i="1"/>
  <c r="O49" i="1"/>
  <c r="T49" i="1"/>
  <c r="U49" i="1"/>
  <c r="S48" i="1"/>
  <c r="O48" i="1"/>
  <c r="T48" i="1"/>
  <c r="U48" i="1"/>
  <c r="S47" i="1"/>
  <c r="O47" i="1"/>
  <c r="T47" i="1"/>
  <c r="U47" i="1"/>
  <c r="S46" i="1"/>
  <c r="O46" i="1"/>
  <c r="T46" i="1"/>
  <c r="U46" i="1"/>
  <c r="S45" i="1"/>
  <c r="O45" i="1"/>
  <c r="T45" i="1"/>
  <c r="U45" i="1"/>
  <c r="S44" i="1"/>
  <c r="O44" i="1"/>
  <c r="T44" i="1"/>
  <c r="U44" i="1"/>
  <c r="S43" i="1"/>
  <c r="O43" i="1"/>
  <c r="T43" i="1"/>
  <c r="U43" i="1"/>
  <c r="S42" i="1"/>
  <c r="O42" i="1"/>
  <c r="T42" i="1"/>
  <c r="U42" i="1"/>
  <c r="S41" i="1"/>
  <c r="O41" i="1"/>
  <c r="T41" i="1"/>
  <c r="U41" i="1"/>
  <c r="S40" i="1"/>
  <c r="O40" i="1"/>
  <c r="T40" i="1"/>
  <c r="U40" i="1"/>
  <c r="S39" i="1"/>
  <c r="O39" i="1"/>
  <c r="T39" i="1"/>
  <c r="U39" i="1"/>
  <c r="S38" i="1"/>
  <c r="O38" i="1"/>
  <c r="T38" i="1"/>
  <c r="U38" i="1"/>
  <c r="S37" i="1"/>
  <c r="O37" i="1"/>
  <c r="T37" i="1"/>
  <c r="U37" i="1"/>
  <c r="S36" i="1"/>
  <c r="O36" i="1"/>
  <c r="T36" i="1"/>
  <c r="U36" i="1"/>
  <c r="S35" i="1"/>
  <c r="O35" i="1"/>
  <c r="T35" i="1"/>
  <c r="U35" i="1"/>
  <c r="S34" i="1"/>
  <c r="O34" i="1"/>
  <c r="T34" i="1"/>
  <c r="U34" i="1"/>
  <c r="S33" i="1"/>
  <c r="O33" i="1"/>
  <c r="T33" i="1"/>
  <c r="U33" i="1"/>
  <c r="S32" i="1"/>
  <c r="O32" i="1"/>
  <c r="T32" i="1"/>
  <c r="U32" i="1"/>
  <c r="S31" i="1"/>
  <c r="O31" i="1"/>
  <c r="T31" i="1"/>
  <c r="U31" i="1"/>
  <c r="S30" i="1"/>
  <c r="O30" i="1"/>
  <c r="T30" i="1"/>
  <c r="U30" i="1"/>
  <c r="S29" i="1"/>
  <c r="O29" i="1"/>
  <c r="T29" i="1"/>
  <c r="U29" i="1"/>
  <c r="S28" i="1"/>
  <c r="O28" i="1"/>
  <c r="T28" i="1"/>
  <c r="U28" i="1"/>
  <c r="S27" i="1"/>
  <c r="O27" i="1"/>
  <c r="T27" i="1"/>
  <c r="U27" i="1"/>
  <c r="S26" i="1"/>
  <c r="O26" i="1"/>
  <c r="T26" i="1"/>
  <c r="U26" i="1"/>
  <c r="S25" i="1"/>
  <c r="O25" i="1"/>
  <c r="T25" i="1"/>
  <c r="U25" i="1"/>
  <c r="S24" i="1"/>
  <c r="O24" i="1"/>
  <c r="T24" i="1"/>
  <c r="U24" i="1"/>
  <c r="S23" i="1"/>
  <c r="O23" i="1"/>
  <c r="T23" i="1"/>
  <c r="U23" i="1"/>
  <c r="S22" i="1"/>
  <c r="O22" i="1"/>
  <c r="T22" i="1"/>
  <c r="U22" i="1"/>
  <c r="S21" i="1"/>
  <c r="O21" i="1"/>
  <c r="T21" i="1"/>
  <c r="U21" i="1"/>
  <c r="S20" i="1"/>
  <c r="O20" i="1"/>
  <c r="T20" i="1"/>
  <c r="U20" i="1"/>
  <c r="S19" i="1"/>
  <c r="O19" i="1"/>
  <c r="T19" i="1"/>
  <c r="U19" i="1"/>
  <c r="S18" i="1"/>
  <c r="O18" i="1"/>
  <c r="T18" i="1"/>
  <c r="U18" i="1"/>
  <c r="S17" i="1"/>
  <c r="O17" i="1"/>
  <c r="T17" i="1"/>
  <c r="U17" i="1"/>
  <c r="S16" i="1"/>
  <c r="O16" i="1"/>
  <c r="T16" i="1"/>
  <c r="U16" i="1"/>
  <c r="S15" i="1"/>
  <c r="O15" i="1"/>
  <c r="T15" i="1"/>
  <c r="U15" i="1"/>
  <c r="S14" i="1"/>
  <c r="O14" i="1"/>
  <c r="T14" i="1"/>
  <c r="U14" i="1"/>
  <c r="S13" i="1"/>
  <c r="O13" i="1"/>
  <c r="T13" i="1"/>
  <c r="U13" i="1"/>
  <c r="S12" i="1"/>
  <c r="O12" i="1"/>
  <c r="T12" i="1"/>
  <c r="U12" i="1"/>
  <c r="S11" i="1"/>
  <c r="O11" i="1"/>
  <c r="T11" i="1"/>
  <c r="U11" i="1"/>
  <c r="S10" i="1"/>
  <c r="O10" i="1"/>
  <c r="T10" i="1"/>
  <c r="U10" i="1"/>
  <c r="S9" i="1"/>
  <c r="O9" i="1"/>
  <c r="T9" i="1"/>
  <c r="U9" i="1"/>
  <c r="S8" i="1"/>
  <c r="O8" i="1"/>
  <c r="T8" i="1"/>
  <c r="U8" i="1"/>
  <c r="S7" i="1"/>
  <c r="O7" i="1"/>
  <c r="T7" i="1"/>
  <c r="U7" i="1"/>
  <c r="S6" i="1"/>
  <c r="O6" i="1"/>
  <c r="T6" i="1"/>
  <c r="U6" i="1"/>
  <c r="S5" i="1"/>
  <c r="O5" i="1"/>
  <c r="T5" i="1"/>
  <c r="U5" i="1"/>
  <c r="S4" i="1"/>
  <c r="O4" i="1"/>
  <c r="T4" i="1"/>
  <c r="U4" i="1"/>
  <c r="S3" i="1"/>
  <c r="O3" i="1"/>
  <c r="T3" i="1"/>
  <c r="U3" i="1"/>
  <c r="S2" i="1"/>
  <c r="O2" i="1"/>
  <c r="T2" i="1"/>
  <c r="U2" i="1"/>
</calcChain>
</file>

<file path=xl/sharedStrings.xml><?xml version="1.0" encoding="utf-8"?>
<sst xmlns="http://schemas.openxmlformats.org/spreadsheetml/2006/main" count="1264" uniqueCount="212">
  <si>
    <t>numrodeligne</t>
  </si>
  <si>
    <t>dataentryby</t>
  </si>
  <si>
    <t>source</t>
  </si>
  <si>
    <t>year</t>
  </si>
  <si>
    <t>exportsimports</t>
  </si>
  <si>
    <t>direction</t>
  </si>
  <si>
    <t>sheet</t>
  </si>
  <si>
    <t>marchandises</t>
  </si>
  <si>
    <t>pays</t>
  </si>
  <si>
    <t>Quantité</t>
  </si>
  <si>
    <t>Unité de poids/quantité</t>
  </si>
  <si>
    <t>Prix unitaire / unité de compte Lt</t>
  </si>
  <si>
    <t>Prix unitaire / unité de compte Sous</t>
  </si>
  <si>
    <t>Prix unitaire / unité de compte Deniers</t>
  </si>
  <si>
    <t>Prix unitaire en  Lt (décimale)</t>
  </si>
  <si>
    <t>Valeur / unité de compte Lt</t>
  </si>
  <si>
    <t>Valeur / unité de compte Sous</t>
  </si>
  <si>
    <t>Valeur/ unité de compte Deniers</t>
  </si>
  <si>
    <t>Valeur en décimales de livres tournois</t>
  </si>
  <si>
    <t>Valeur en décimales de livres tournois (multipliée)</t>
  </si>
  <si>
    <t>Différence</t>
  </si>
  <si>
    <t>Remarques</t>
  </si>
  <si>
    <t>Droits totaux indiqués</t>
  </si>
  <si>
    <t>Droits unitaires en Livres</t>
  </si>
  <si>
    <t>Droits unitaires en Sous</t>
  </si>
  <si>
    <t>Droits unitaires en Deniers</t>
  </si>
  <si>
    <t>remarks pour les droits</t>
  </si>
  <si>
    <t>Demba</t>
  </si>
  <si>
    <t>AD 33 C4389</t>
  </si>
  <si>
    <t>Entrée</t>
  </si>
  <si>
    <t>Bordeaux</t>
  </si>
  <si>
    <t>Beuf sallé</t>
  </si>
  <si>
    <t>Angleterre</t>
  </si>
  <si>
    <t>Barils</t>
  </si>
  <si>
    <t>Beurre salé</t>
  </si>
  <si>
    <t>Livres</t>
  </si>
  <si>
    <t>Farine</t>
  </si>
  <si>
    <t>Boisseaux</t>
  </si>
  <si>
    <t>Fromage</t>
  </si>
  <si>
    <t>Muscade</t>
  </si>
  <si>
    <t>Saumon salé</t>
  </si>
  <si>
    <t>Thé</t>
  </si>
  <si>
    <t>Bourre de bouef</t>
  </si>
  <si>
    <t>Bouteilles de verre</t>
  </si>
  <si>
    <t>Douzaines</t>
  </si>
  <si>
    <t>erreur de calcul</t>
  </si>
  <si>
    <t>Barriques vuides</t>
  </si>
  <si>
    <t>Nombre</t>
  </si>
  <si>
    <t>Cheval</t>
  </si>
  <si>
    <t>Estimé</t>
  </si>
  <si>
    <t>Cuirs de Beuf en poil</t>
  </si>
  <si>
    <t>Cire jaune</t>
  </si>
  <si>
    <t>Chandelle</t>
  </si>
  <si>
    <t>Charbon de terre</t>
  </si>
  <si>
    <t>Tonneaux</t>
  </si>
  <si>
    <t>Carreaux de terre</t>
  </si>
  <si>
    <t>Etain en bloc</t>
  </si>
  <si>
    <t>Fer en barre</t>
  </si>
  <si>
    <t>Huile de poisson</t>
  </si>
  <si>
    <t>Laine filée</t>
  </si>
  <si>
    <t>Laine peignée</t>
  </si>
  <si>
    <t>Mercerie commune</t>
  </si>
  <si>
    <t>Plomb en saumon</t>
  </si>
  <si>
    <t>Plomb en grenaille</t>
  </si>
  <si>
    <t>Planches à sapin de 18 pieds</t>
  </si>
  <si>
    <t>Suif</t>
  </si>
  <si>
    <t>Bled froment</t>
  </si>
  <si>
    <t>Hollande</t>
  </si>
  <si>
    <t>Bled seigle</t>
  </si>
  <si>
    <t>Beurre</t>
  </si>
  <si>
    <t>Bierre</t>
  </si>
  <si>
    <t>Barriques</t>
  </si>
  <si>
    <t>Geroffe</t>
  </si>
  <si>
    <t>Jambon</t>
  </si>
  <si>
    <t>Harans blancs</t>
  </si>
  <si>
    <t>Harans sors</t>
  </si>
  <si>
    <t>Morue seche</t>
  </si>
  <si>
    <t>Oranges aigres</t>
  </si>
  <si>
    <t>Milliers</t>
  </si>
  <si>
    <t>Pois secs</t>
  </si>
  <si>
    <t>Poudre noir</t>
  </si>
  <si>
    <t>Ris</t>
  </si>
  <si>
    <t>Vin du Rhin</t>
  </si>
  <si>
    <t>pots</t>
  </si>
  <si>
    <t>Amidon</t>
  </si>
  <si>
    <t>Acier</t>
  </si>
  <si>
    <t>Arcenic</t>
  </si>
  <si>
    <t>Allumettes a vin</t>
  </si>
  <si>
    <t>Bray gras</t>
  </si>
  <si>
    <t>Brun rouge</t>
  </si>
  <si>
    <t>Blanc d'Espagne</t>
  </si>
  <si>
    <t>Bottines</t>
  </si>
  <si>
    <t>Paires</t>
  </si>
  <si>
    <t>Baleine coupées</t>
  </si>
  <si>
    <t>Bois a teindre</t>
  </si>
  <si>
    <t>Bois de Campesche</t>
  </si>
  <si>
    <t>Bois de Sandal moulu</t>
  </si>
  <si>
    <t>Boudilles</t>
  </si>
  <si>
    <t>Bourdillons</t>
  </si>
  <si>
    <t>Bourdillons en barils</t>
  </si>
  <si>
    <t>Couty</t>
  </si>
  <si>
    <t>Aunes</t>
  </si>
  <si>
    <t>Cordage</t>
  </si>
  <si>
    <t>Chanvre cru</t>
  </si>
  <si>
    <t>Crin</t>
  </si>
  <si>
    <t>piece</t>
  </si>
  <si>
    <t>Chaise a comodité</t>
  </si>
  <si>
    <t>Comodes de Sapin</t>
  </si>
  <si>
    <t>Colle forte</t>
  </si>
  <si>
    <t>Cuivre bruit</t>
  </si>
  <si>
    <t>Cuivre ouvré</t>
  </si>
  <si>
    <t>Clouds de fer</t>
  </si>
  <si>
    <t>Carreaux de marbre</t>
  </si>
  <si>
    <t>Ceruze</t>
  </si>
  <si>
    <t>Couperose</t>
  </si>
  <si>
    <t>Etain</t>
  </si>
  <si>
    <t>Fayance</t>
  </si>
  <si>
    <t>Fer blanc</t>
  </si>
  <si>
    <t>Fer de fonte ouvré</t>
  </si>
  <si>
    <t>Fer en taule</t>
  </si>
  <si>
    <t>Fil de Laton</t>
  </si>
  <si>
    <t>Fil de fer</t>
  </si>
  <si>
    <t>Fil a Table</t>
  </si>
  <si>
    <t>Formes terre a sucre</t>
  </si>
  <si>
    <t>Gaudron</t>
  </si>
  <si>
    <t>Graine de Jardin</t>
  </si>
  <si>
    <t>Garance non robée</t>
  </si>
  <si>
    <t>Huiles de navettes</t>
  </si>
  <si>
    <t>Inde platte</t>
  </si>
  <si>
    <t>Lin peignée</t>
  </si>
  <si>
    <t>Lin cru</t>
  </si>
  <si>
    <t>Mercerie grosse</t>
  </si>
  <si>
    <t>Meche</t>
  </si>
  <si>
    <t>Miny</t>
  </si>
  <si>
    <t>Merain a pipes</t>
  </si>
  <si>
    <t>Douelles</t>
  </si>
  <si>
    <t>Merain a barriques</t>
  </si>
  <si>
    <t>Merain a barils</t>
  </si>
  <si>
    <t>Merain foncail</t>
  </si>
  <si>
    <t>Pieces</t>
  </si>
  <si>
    <t>Nattes de paille</t>
  </si>
  <si>
    <t>Orpin</t>
  </si>
  <si>
    <t>Orpiman</t>
  </si>
  <si>
    <t>Paravents</t>
  </si>
  <si>
    <t>Peau de roussy</t>
  </si>
  <si>
    <t>Papier bleu</t>
  </si>
  <si>
    <t>Rames</t>
  </si>
  <si>
    <t>Poil de Sanglier</t>
  </si>
  <si>
    <t>Porcelaine</t>
  </si>
  <si>
    <t>Pipes a fumer</t>
  </si>
  <si>
    <t>Grosses</t>
  </si>
  <si>
    <t>Potin</t>
  </si>
  <si>
    <t>Poids de fer</t>
  </si>
  <si>
    <t>Poids de bourgogne</t>
  </si>
  <si>
    <t>Pipes vuides</t>
  </si>
  <si>
    <t>Poutre de sapin ; 36 pieds</t>
  </si>
  <si>
    <t>Poutre de sapin ; 30 pieds</t>
  </si>
  <si>
    <t>Planches de sapin ; 30 pieds</t>
  </si>
  <si>
    <t>Planches de sapin ; 26 pieds</t>
  </si>
  <si>
    <t>Planches de sapin ; 22 pieds</t>
  </si>
  <si>
    <t>Planches de sapin ; 18 pieds</t>
  </si>
  <si>
    <t>Planches de chesne ; 30 pieds</t>
  </si>
  <si>
    <t>Planches de chesne ; 26 pieds</t>
  </si>
  <si>
    <t>Planches de chesne ; 12 pieds</t>
  </si>
  <si>
    <t>Planches de chesne ; 9 pieds</t>
  </si>
  <si>
    <t>Vin de canarie</t>
  </si>
  <si>
    <t>Bouteille</t>
  </si>
  <si>
    <t>Terres de Cristal</t>
  </si>
  <si>
    <t>Avirons</t>
  </si>
  <si>
    <t>Espagne</t>
  </si>
  <si>
    <t>Traques</t>
  </si>
  <si>
    <t>Huille d'olive</t>
  </si>
  <si>
    <t>Meules a eguiser</t>
  </si>
  <si>
    <t>Merrain a barriques</t>
  </si>
  <si>
    <t>Planches de noyer</t>
  </si>
  <si>
    <t>Isles françoise de l' Amerique</t>
  </si>
  <si>
    <t>Confitures</t>
  </si>
  <si>
    <t>Cacao</t>
  </si>
  <si>
    <t>Caffe</t>
  </si>
  <si>
    <t>Cuir tanné</t>
  </si>
  <si>
    <t>Cuirs en poil</t>
  </si>
  <si>
    <t>Coton en laine</t>
  </si>
  <si>
    <t>Cuivre en mitraille</t>
  </si>
  <si>
    <t>Ecaille de torture</t>
  </si>
  <si>
    <t>Gingembre</t>
  </si>
  <si>
    <t>Indigo</t>
  </si>
  <si>
    <t>Rocou</t>
  </si>
  <si>
    <t>Sucre terré</t>
  </si>
  <si>
    <t>Sucre brut</t>
  </si>
  <si>
    <t>Tabac en poudre</t>
  </si>
  <si>
    <t>Laine en crin</t>
  </si>
  <si>
    <t>Meulles a faure</t>
  </si>
  <si>
    <t>Tabac de virginie</t>
  </si>
  <si>
    <t>Canelle</t>
  </si>
  <si>
    <t>Mougette</t>
  </si>
  <si>
    <t>Azur commun</t>
  </si>
  <si>
    <t xml:space="preserve">Bourre de bœuf </t>
  </si>
  <si>
    <t>Cuirs de beuf en poil</t>
  </si>
  <si>
    <t>Cabinets peints</t>
  </si>
  <si>
    <t>Chaise de paille</t>
  </si>
  <si>
    <t>Cire a cachetter</t>
  </si>
  <si>
    <t>Cornes a lanterne</t>
  </si>
  <si>
    <t>Caboches</t>
  </si>
  <si>
    <t>Drogues a teindre</t>
  </si>
  <si>
    <t>Chevrons de chesne ; 16 pieds</t>
  </si>
  <si>
    <t>Chevrons de sapin ; 15 pieds</t>
  </si>
  <si>
    <t>Barils de 450 feuilles</t>
  </si>
  <si>
    <t>Huile de Balenne</t>
  </si>
  <si>
    <t>Meulles a eguiser</t>
  </si>
  <si>
    <t>Mats de sapin ; 55 pieds</t>
  </si>
  <si>
    <t>Mats de sapin ; 24 pieds</t>
  </si>
  <si>
    <t>Poites a frire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</si>
</sst>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Trebuchet MS"/>
      <family val="2"/>
    </font>
    <font>
      <b/>
      <sz val="11"/>
      <color rgb="FFFF0000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/>
      <protection locked="0"/>
    </xf>
    <xf numFmtId="3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3" fillId="2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vertical="center"/>
    </xf>
    <xf numFmtId="2" fontId="4" fillId="2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"/>
  <sheetViews>
    <sheetView tabSelected="1" topLeftCell="A161" zoomScale="125" zoomScaleNormal="125" zoomScalePageLayoutView="125" workbookViewId="0">
      <selection activeCell="A174" sqref="A174"/>
    </sheetView>
  </sheetViews>
  <sheetFormatPr baseColWidth="10" defaultRowHeight="15" x14ac:dyDescent="0"/>
  <cols>
    <col min="8" max="8" width="34.6640625" customWidth="1"/>
    <col min="9" max="9" width="19.5" customWidth="1"/>
    <col min="10" max="21" width="19.83203125" customWidth="1"/>
  </cols>
  <sheetData>
    <row r="1" spans="1:27" s="9" customFormat="1" ht="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26</v>
      </c>
    </row>
    <row r="2" spans="1:27">
      <c r="A2">
        <v>1</v>
      </c>
      <c r="B2" t="s">
        <v>27</v>
      </c>
      <c r="C2" s="10" t="s">
        <v>28</v>
      </c>
      <c r="D2" s="11">
        <v>1729</v>
      </c>
      <c r="E2" s="11" t="s">
        <v>29</v>
      </c>
      <c r="F2" s="11" t="s">
        <v>30</v>
      </c>
      <c r="G2" s="11">
        <v>1</v>
      </c>
      <c r="H2" s="11" t="s">
        <v>31</v>
      </c>
      <c r="I2" s="11" t="s">
        <v>32</v>
      </c>
      <c r="J2" s="12">
        <v>5406</v>
      </c>
      <c r="K2" s="13" t="s">
        <v>33</v>
      </c>
      <c r="L2" s="14">
        <v>22</v>
      </c>
      <c r="M2" s="14"/>
      <c r="N2" s="15"/>
      <c r="O2" s="16">
        <f t="shared" ref="O2:O65" si="0">L2+(0.05*M2)+(N2/240)</f>
        <v>22</v>
      </c>
      <c r="P2" s="16">
        <v>118932</v>
      </c>
      <c r="Q2" s="17"/>
      <c r="R2" s="18"/>
      <c r="S2" s="19">
        <f t="shared" ref="S2:S65" si="1">P2+(0.05*Q2)+(R2/240)</f>
        <v>118932</v>
      </c>
      <c r="T2" s="20">
        <f t="shared" ref="T2:T65" si="2">J2*O2</f>
        <v>118932</v>
      </c>
      <c r="U2" s="20">
        <f t="shared" ref="U2:U65" si="3">S2-T2</f>
        <v>0</v>
      </c>
      <c r="V2" s="21"/>
    </row>
    <row r="3" spans="1:27">
      <c r="A3">
        <v>2</v>
      </c>
      <c r="B3" t="s">
        <v>27</v>
      </c>
      <c r="C3" s="10" t="s">
        <v>28</v>
      </c>
      <c r="D3" s="11">
        <v>1729</v>
      </c>
      <c r="E3" s="11" t="s">
        <v>29</v>
      </c>
      <c r="F3" s="11" t="s">
        <v>30</v>
      </c>
      <c r="G3" s="11">
        <v>1</v>
      </c>
      <c r="H3" s="11" t="s">
        <v>34</v>
      </c>
      <c r="I3" s="11" t="s">
        <v>32</v>
      </c>
      <c r="J3" s="12">
        <v>1328500</v>
      </c>
      <c r="K3" s="13" t="s">
        <v>35</v>
      </c>
      <c r="L3" s="14">
        <v>0.28000000000000003</v>
      </c>
      <c r="M3" s="14"/>
      <c r="N3" s="15"/>
      <c r="O3" s="16">
        <f t="shared" si="0"/>
        <v>0.28000000000000003</v>
      </c>
      <c r="P3" s="16">
        <v>371980</v>
      </c>
      <c r="Q3" s="17"/>
      <c r="R3" s="18"/>
      <c r="S3" s="19">
        <f t="shared" si="1"/>
        <v>371980</v>
      </c>
      <c r="T3" s="20">
        <f t="shared" si="2"/>
        <v>371980.00000000006</v>
      </c>
      <c r="U3" s="20">
        <f t="shared" si="3"/>
        <v>0</v>
      </c>
      <c r="V3" s="21"/>
    </row>
    <row r="4" spans="1:27">
      <c r="A4">
        <v>3</v>
      </c>
      <c r="B4" t="s">
        <v>27</v>
      </c>
      <c r="C4" s="10" t="s">
        <v>28</v>
      </c>
      <c r="D4" s="11">
        <v>1729</v>
      </c>
      <c r="E4" s="11" t="s">
        <v>29</v>
      </c>
      <c r="F4" s="11" t="s">
        <v>30</v>
      </c>
      <c r="G4" s="11">
        <v>1</v>
      </c>
      <c r="H4" s="11" t="s">
        <v>36</v>
      </c>
      <c r="I4" s="11" t="s">
        <v>32</v>
      </c>
      <c r="J4" s="12">
        <v>1180</v>
      </c>
      <c r="K4" s="13" t="s">
        <v>37</v>
      </c>
      <c r="L4" s="14">
        <v>12</v>
      </c>
      <c r="M4" s="14"/>
      <c r="N4" s="15"/>
      <c r="O4" s="16">
        <f t="shared" si="0"/>
        <v>12</v>
      </c>
      <c r="P4" s="16">
        <v>14160</v>
      </c>
      <c r="Q4" s="17"/>
      <c r="R4" s="18"/>
      <c r="S4" s="19">
        <f t="shared" si="1"/>
        <v>14160</v>
      </c>
      <c r="T4" s="20">
        <f t="shared" si="2"/>
        <v>14160</v>
      </c>
      <c r="U4" s="20">
        <f t="shared" si="3"/>
        <v>0</v>
      </c>
      <c r="V4" s="21"/>
    </row>
    <row r="5" spans="1:27">
      <c r="A5">
        <v>4</v>
      </c>
      <c r="B5" t="s">
        <v>27</v>
      </c>
      <c r="C5" s="10" t="s">
        <v>28</v>
      </c>
      <c r="D5" s="11">
        <v>1729</v>
      </c>
      <c r="E5" s="11" t="s">
        <v>29</v>
      </c>
      <c r="F5" s="11" t="s">
        <v>30</v>
      </c>
      <c r="G5" s="11">
        <v>1</v>
      </c>
      <c r="H5" s="11" t="s">
        <v>38</v>
      </c>
      <c r="I5" s="11" t="s">
        <v>32</v>
      </c>
      <c r="J5" s="12">
        <v>31325</v>
      </c>
      <c r="K5" s="13" t="s">
        <v>35</v>
      </c>
      <c r="L5" s="14">
        <v>0.2</v>
      </c>
      <c r="M5" s="14"/>
      <c r="N5" s="15"/>
      <c r="O5" s="16">
        <f t="shared" si="0"/>
        <v>0.2</v>
      </c>
      <c r="P5" s="16">
        <v>6260</v>
      </c>
      <c r="Q5" s="17"/>
      <c r="R5" s="18"/>
      <c r="S5" s="19">
        <f t="shared" si="1"/>
        <v>6260</v>
      </c>
      <c r="T5" s="20">
        <f t="shared" si="2"/>
        <v>6265</v>
      </c>
      <c r="U5" s="20">
        <f t="shared" si="3"/>
        <v>-5</v>
      </c>
      <c r="V5" s="21" t="s">
        <v>45</v>
      </c>
    </row>
    <row r="6" spans="1:27">
      <c r="A6">
        <v>5</v>
      </c>
      <c r="B6" t="s">
        <v>27</v>
      </c>
      <c r="C6" s="10" t="s">
        <v>28</v>
      </c>
      <c r="D6" s="11">
        <v>1729</v>
      </c>
      <c r="E6" s="11" t="s">
        <v>29</v>
      </c>
      <c r="F6" s="11" t="s">
        <v>30</v>
      </c>
      <c r="G6" s="11">
        <v>1</v>
      </c>
      <c r="H6" s="11" t="s">
        <v>39</v>
      </c>
      <c r="I6" s="11" t="s">
        <v>32</v>
      </c>
      <c r="J6" s="12">
        <v>113</v>
      </c>
      <c r="K6" s="13" t="s">
        <v>35</v>
      </c>
      <c r="L6" s="14">
        <v>8</v>
      </c>
      <c r="M6" s="14"/>
      <c r="N6" s="15"/>
      <c r="O6" s="16">
        <f t="shared" si="0"/>
        <v>8</v>
      </c>
      <c r="P6" s="16">
        <v>904</v>
      </c>
      <c r="Q6" s="17"/>
      <c r="R6" s="18"/>
      <c r="S6" s="19">
        <f t="shared" si="1"/>
        <v>904</v>
      </c>
      <c r="T6" s="20">
        <f t="shared" si="2"/>
        <v>904</v>
      </c>
      <c r="U6" s="20">
        <f t="shared" si="3"/>
        <v>0</v>
      </c>
      <c r="V6" s="21"/>
    </row>
    <row r="7" spans="1:27">
      <c r="A7">
        <v>6</v>
      </c>
      <c r="B7" t="s">
        <v>27</v>
      </c>
      <c r="C7" s="10" t="s">
        <v>28</v>
      </c>
      <c r="D7" s="11">
        <v>1729</v>
      </c>
      <c r="E7" s="11" t="s">
        <v>29</v>
      </c>
      <c r="F7" s="11" t="s">
        <v>30</v>
      </c>
      <c r="G7" s="11">
        <v>1</v>
      </c>
      <c r="H7" s="11" t="s">
        <v>40</v>
      </c>
      <c r="I7" s="11" t="s">
        <v>32</v>
      </c>
      <c r="J7" s="12">
        <v>138</v>
      </c>
      <c r="K7" s="13" t="s">
        <v>33</v>
      </c>
      <c r="L7" s="14">
        <v>50</v>
      </c>
      <c r="M7" s="14"/>
      <c r="N7" s="15"/>
      <c r="O7" s="16">
        <f t="shared" si="0"/>
        <v>50</v>
      </c>
      <c r="P7" s="16">
        <v>6900</v>
      </c>
      <c r="Q7" s="17"/>
      <c r="R7" s="18"/>
      <c r="S7" s="19">
        <f t="shared" si="1"/>
        <v>6900</v>
      </c>
      <c r="T7" s="20">
        <f t="shared" si="2"/>
        <v>6900</v>
      </c>
      <c r="U7" s="20">
        <f t="shared" si="3"/>
        <v>0</v>
      </c>
      <c r="V7" s="21"/>
    </row>
    <row r="8" spans="1:27">
      <c r="A8">
        <v>7</v>
      </c>
      <c r="B8" t="s">
        <v>27</v>
      </c>
      <c r="C8" s="10" t="s">
        <v>28</v>
      </c>
      <c r="D8" s="11">
        <v>1729</v>
      </c>
      <c r="E8" s="11" t="s">
        <v>29</v>
      </c>
      <c r="F8" s="11" t="s">
        <v>30</v>
      </c>
      <c r="G8" s="11">
        <v>1</v>
      </c>
      <c r="H8" s="11" t="s">
        <v>41</v>
      </c>
      <c r="I8" s="11" t="s">
        <v>32</v>
      </c>
      <c r="J8" s="12">
        <v>30</v>
      </c>
      <c r="K8" s="13" t="s">
        <v>35</v>
      </c>
      <c r="L8" s="14">
        <v>6</v>
      </c>
      <c r="M8" s="14"/>
      <c r="N8" s="15"/>
      <c r="O8" s="16">
        <f t="shared" si="0"/>
        <v>6</v>
      </c>
      <c r="P8" s="16">
        <v>180</v>
      </c>
      <c r="Q8" s="17"/>
      <c r="R8" s="18"/>
      <c r="S8" s="19">
        <f t="shared" si="1"/>
        <v>180</v>
      </c>
      <c r="T8" s="20">
        <f t="shared" si="2"/>
        <v>180</v>
      </c>
      <c r="U8" s="20">
        <f t="shared" si="3"/>
        <v>0</v>
      </c>
      <c r="V8" s="21"/>
    </row>
    <row r="9" spans="1:27">
      <c r="A9">
        <v>8</v>
      </c>
      <c r="B9" t="s">
        <v>27</v>
      </c>
      <c r="C9" s="10" t="s">
        <v>28</v>
      </c>
      <c r="D9" s="11">
        <v>1729</v>
      </c>
      <c r="E9" s="11" t="s">
        <v>29</v>
      </c>
      <c r="F9" s="11" t="s">
        <v>30</v>
      </c>
      <c r="G9" s="11">
        <v>1</v>
      </c>
      <c r="H9" s="11" t="s">
        <v>42</v>
      </c>
      <c r="I9" s="11" t="s">
        <v>32</v>
      </c>
      <c r="J9" s="12">
        <v>1050</v>
      </c>
      <c r="K9" s="13" t="s">
        <v>35</v>
      </c>
      <c r="L9" s="14">
        <v>0.08</v>
      </c>
      <c r="M9" s="14"/>
      <c r="N9" s="15"/>
      <c r="O9" s="16">
        <f t="shared" si="0"/>
        <v>0.08</v>
      </c>
      <c r="P9" s="16">
        <v>84</v>
      </c>
      <c r="Q9" s="17"/>
      <c r="R9" s="18"/>
      <c r="S9" s="19">
        <f t="shared" si="1"/>
        <v>84</v>
      </c>
      <c r="T9" s="20">
        <f t="shared" si="2"/>
        <v>84</v>
      </c>
      <c r="U9" s="20">
        <f t="shared" si="3"/>
        <v>0</v>
      </c>
      <c r="V9" s="21"/>
    </row>
    <row r="10" spans="1:27">
      <c r="A10">
        <v>9</v>
      </c>
      <c r="B10" t="s">
        <v>27</v>
      </c>
      <c r="C10" s="10" t="s">
        <v>28</v>
      </c>
      <c r="D10" s="11">
        <v>1729</v>
      </c>
      <c r="E10" s="11" t="s">
        <v>29</v>
      </c>
      <c r="F10" s="11" t="s">
        <v>30</v>
      </c>
      <c r="G10" s="11">
        <v>1</v>
      </c>
      <c r="H10" s="11" t="s">
        <v>43</v>
      </c>
      <c r="I10" s="11" t="s">
        <v>32</v>
      </c>
      <c r="J10" s="12">
        <v>398</v>
      </c>
      <c r="K10" s="13" t="s">
        <v>44</v>
      </c>
      <c r="L10" s="14">
        <v>23</v>
      </c>
      <c r="M10" s="14"/>
      <c r="N10" s="15"/>
      <c r="O10" s="16">
        <f t="shared" si="0"/>
        <v>23</v>
      </c>
      <c r="P10" s="16">
        <v>6916</v>
      </c>
      <c r="Q10" s="17"/>
      <c r="R10" s="18"/>
      <c r="S10" s="19">
        <f t="shared" si="1"/>
        <v>6916</v>
      </c>
      <c r="T10" s="20">
        <f t="shared" si="2"/>
        <v>9154</v>
      </c>
      <c r="U10" s="20">
        <f t="shared" si="3"/>
        <v>-2238</v>
      </c>
      <c r="V10" s="21" t="s">
        <v>45</v>
      </c>
    </row>
    <row r="11" spans="1:27">
      <c r="A11">
        <v>10</v>
      </c>
      <c r="B11" t="s">
        <v>27</v>
      </c>
      <c r="C11" s="10" t="s">
        <v>28</v>
      </c>
      <c r="D11" s="11">
        <v>1729</v>
      </c>
      <c r="E11" s="11" t="s">
        <v>29</v>
      </c>
      <c r="F11" s="11" t="s">
        <v>30</v>
      </c>
      <c r="G11" s="11">
        <v>1</v>
      </c>
      <c r="H11" s="11" t="s">
        <v>46</v>
      </c>
      <c r="I11" s="11" t="s">
        <v>32</v>
      </c>
      <c r="J11" s="12">
        <v>277</v>
      </c>
      <c r="K11" s="13" t="s">
        <v>47</v>
      </c>
      <c r="L11" s="14"/>
      <c r="M11" s="14">
        <v>20</v>
      </c>
      <c r="N11" s="15"/>
      <c r="O11" s="16">
        <f t="shared" si="0"/>
        <v>1</v>
      </c>
      <c r="P11" s="16">
        <v>277</v>
      </c>
      <c r="Q11" s="17"/>
      <c r="R11" s="18"/>
      <c r="S11" s="19">
        <f t="shared" si="1"/>
        <v>277</v>
      </c>
      <c r="T11" s="20">
        <f t="shared" si="2"/>
        <v>277</v>
      </c>
      <c r="U11" s="20">
        <f t="shared" si="3"/>
        <v>0</v>
      </c>
      <c r="V11" s="21"/>
    </row>
    <row r="12" spans="1:27">
      <c r="A12">
        <v>11</v>
      </c>
      <c r="B12" t="s">
        <v>27</v>
      </c>
      <c r="C12" s="10" t="s">
        <v>28</v>
      </c>
      <c r="D12" s="11">
        <v>1729</v>
      </c>
      <c r="E12" s="11" t="s">
        <v>29</v>
      </c>
      <c r="F12" s="11" t="s">
        <v>30</v>
      </c>
      <c r="G12" s="11">
        <v>1</v>
      </c>
      <c r="H12" s="11" t="s">
        <v>48</v>
      </c>
      <c r="I12" s="11" t="s">
        <v>32</v>
      </c>
      <c r="J12" s="12">
        <v>1</v>
      </c>
      <c r="K12" s="13" t="s">
        <v>49</v>
      </c>
      <c r="L12" s="14">
        <v>100</v>
      </c>
      <c r="M12" s="14"/>
      <c r="N12" s="15"/>
      <c r="O12" s="16">
        <f t="shared" si="0"/>
        <v>100</v>
      </c>
      <c r="P12" s="16">
        <v>100</v>
      </c>
      <c r="Q12" s="17"/>
      <c r="R12" s="18"/>
      <c r="S12" s="19">
        <f t="shared" si="1"/>
        <v>100</v>
      </c>
      <c r="T12" s="20">
        <f t="shared" si="2"/>
        <v>100</v>
      </c>
      <c r="U12" s="20">
        <f t="shared" si="3"/>
        <v>0</v>
      </c>
      <c r="V12" s="21"/>
    </row>
    <row r="13" spans="1:27">
      <c r="A13">
        <v>12</v>
      </c>
      <c r="B13" t="s">
        <v>27</v>
      </c>
      <c r="C13" s="10" t="s">
        <v>28</v>
      </c>
      <c r="D13" s="11">
        <v>1729</v>
      </c>
      <c r="E13" s="11" t="s">
        <v>29</v>
      </c>
      <c r="F13" s="11" t="s">
        <v>30</v>
      </c>
      <c r="G13" s="11">
        <v>1</v>
      </c>
      <c r="H13" s="11" t="s">
        <v>50</v>
      </c>
      <c r="I13" s="11" t="s">
        <v>32</v>
      </c>
      <c r="J13" s="12">
        <v>1047</v>
      </c>
      <c r="K13" s="13" t="s">
        <v>47</v>
      </c>
      <c r="L13" s="14">
        <v>5</v>
      </c>
      <c r="M13" s="14"/>
      <c r="N13" s="15"/>
      <c r="O13" s="16">
        <f t="shared" si="0"/>
        <v>5</v>
      </c>
      <c r="P13" s="16">
        <v>5225</v>
      </c>
      <c r="Q13" s="17"/>
      <c r="R13" s="18"/>
      <c r="S13" s="19">
        <f t="shared" si="1"/>
        <v>5225</v>
      </c>
      <c r="T13" s="20">
        <f t="shared" si="2"/>
        <v>5235</v>
      </c>
      <c r="U13" s="20">
        <f t="shared" si="3"/>
        <v>-10</v>
      </c>
      <c r="V13" s="21" t="s">
        <v>45</v>
      </c>
    </row>
    <row r="14" spans="1:27">
      <c r="A14">
        <v>13</v>
      </c>
      <c r="B14" t="s">
        <v>27</v>
      </c>
      <c r="C14" s="10" t="s">
        <v>28</v>
      </c>
      <c r="D14" s="11">
        <v>1729</v>
      </c>
      <c r="E14" s="11" t="s">
        <v>29</v>
      </c>
      <c r="F14" s="11" t="s">
        <v>30</v>
      </c>
      <c r="G14" s="11">
        <v>1</v>
      </c>
      <c r="H14" s="11" t="s">
        <v>50</v>
      </c>
      <c r="I14" s="11" t="s">
        <v>32</v>
      </c>
      <c r="J14" s="12">
        <v>30200</v>
      </c>
      <c r="K14" s="13" t="s">
        <v>35</v>
      </c>
      <c r="L14" s="14">
        <v>0.16</v>
      </c>
      <c r="M14" s="14"/>
      <c r="N14" s="15"/>
      <c r="O14" s="16">
        <f t="shared" si="0"/>
        <v>0.16</v>
      </c>
      <c r="P14" s="16">
        <v>4832</v>
      </c>
      <c r="Q14" s="17"/>
      <c r="R14" s="18"/>
      <c r="S14" s="19">
        <f t="shared" si="1"/>
        <v>4832</v>
      </c>
      <c r="T14" s="20">
        <f t="shared" si="2"/>
        <v>4832</v>
      </c>
      <c r="U14" s="20">
        <f t="shared" si="3"/>
        <v>0</v>
      </c>
      <c r="V14" s="21"/>
    </row>
    <row r="15" spans="1:27">
      <c r="A15">
        <v>14</v>
      </c>
      <c r="B15" t="s">
        <v>27</v>
      </c>
      <c r="C15" s="10" t="s">
        <v>28</v>
      </c>
      <c r="D15" s="11">
        <v>1729</v>
      </c>
      <c r="E15" s="11" t="s">
        <v>29</v>
      </c>
      <c r="F15" s="11" t="s">
        <v>30</v>
      </c>
      <c r="G15" s="11">
        <v>1</v>
      </c>
      <c r="H15" s="11" t="s">
        <v>51</v>
      </c>
      <c r="I15" s="11" t="s">
        <v>32</v>
      </c>
      <c r="J15" s="12">
        <v>1150</v>
      </c>
      <c r="K15" s="13" t="s">
        <v>35</v>
      </c>
      <c r="L15" s="14"/>
      <c r="M15" s="14">
        <v>26</v>
      </c>
      <c r="N15" s="15"/>
      <c r="O15" s="16">
        <f t="shared" si="0"/>
        <v>1.3</v>
      </c>
      <c r="P15" s="16">
        <v>1495</v>
      </c>
      <c r="Q15" s="17"/>
      <c r="R15" s="18"/>
      <c r="S15" s="19">
        <f t="shared" si="1"/>
        <v>1495</v>
      </c>
      <c r="T15" s="20">
        <f t="shared" si="2"/>
        <v>1495</v>
      </c>
      <c r="U15" s="20">
        <f t="shared" si="3"/>
        <v>0</v>
      </c>
      <c r="V15" s="21"/>
    </row>
    <row r="16" spans="1:27">
      <c r="A16">
        <v>15</v>
      </c>
      <c r="B16" t="s">
        <v>27</v>
      </c>
      <c r="C16" s="10" t="s">
        <v>28</v>
      </c>
      <c r="D16" s="11">
        <v>1729</v>
      </c>
      <c r="E16" s="11" t="s">
        <v>29</v>
      </c>
      <c r="F16" s="11" t="s">
        <v>30</v>
      </c>
      <c r="G16" s="11">
        <v>1</v>
      </c>
      <c r="H16" s="11" t="s">
        <v>52</v>
      </c>
      <c r="I16" s="11" t="s">
        <v>32</v>
      </c>
      <c r="J16" s="12">
        <v>34700</v>
      </c>
      <c r="K16" s="13" t="s">
        <v>35</v>
      </c>
      <c r="L16" s="14">
        <v>0.35</v>
      </c>
      <c r="M16" s="14"/>
      <c r="N16" s="15"/>
      <c r="O16" s="16">
        <f t="shared" si="0"/>
        <v>0.35</v>
      </c>
      <c r="P16" s="16">
        <v>11145</v>
      </c>
      <c r="Q16" s="17"/>
      <c r="R16" s="18"/>
      <c r="S16" s="19">
        <f t="shared" si="1"/>
        <v>11145</v>
      </c>
      <c r="T16" s="20">
        <f t="shared" si="2"/>
        <v>12145</v>
      </c>
      <c r="U16" s="20">
        <f t="shared" si="3"/>
        <v>-1000</v>
      </c>
      <c r="V16" s="21" t="s">
        <v>45</v>
      </c>
    </row>
    <row r="17" spans="1:22">
      <c r="A17">
        <v>16</v>
      </c>
      <c r="B17" t="s">
        <v>27</v>
      </c>
      <c r="C17" s="10" t="s">
        <v>28</v>
      </c>
      <c r="D17" s="11">
        <v>1729</v>
      </c>
      <c r="E17" s="11" t="s">
        <v>29</v>
      </c>
      <c r="F17" s="11" t="s">
        <v>30</v>
      </c>
      <c r="G17" s="11">
        <v>2</v>
      </c>
      <c r="H17" s="11" t="s">
        <v>53</v>
      </c>
      <c r="I17" s="11" t="s">
        <v>32</v>
      </c>
      <c r="J17" s="12">
        <v>145</v>
      </c>
      <c r="K17" s="13" t="s">
        <v>54</v>
      </c>
      <c r="L17" s="14">
        <v>200</v>
      </c>
      <c r="M17" s="14"/>
      <c r="N17" s="15"/>
      <c r="O17" s="16">
        <f t="shared" si="0"/>
        <v>200</v>
      </c>
      <c r="P17" s="16">
        <v>29000</v>
      </c>
      <c r="Q17" s="17"/>
      <c r="R17" s="18"/>
      <c r="S17" s="19">
        <f t="shared" si="1"/>
        <v>29000</v>
      </c>
      <c r="T17" s="20">
        <f t="shared" si="2"/>
        <v>29000</v>
      </c>
      <c r="U17" s="20">
        <f t="shared" si="3"/>
        <v>0</v>
      </c>
      <c r="V17" s="21"/>
    </row>
    <row r="18" spans="1:22">
      <c r="A18">
        <v>17</v>
      </c>
      <c r="B18" t="s">
        <v>27</v>
      </c>
      <c r="C18" s="10" t="s">
        <v>28</v>
      </c>
      <c r="D18" s="11">
        <v>1729</v>
      </c>
      <c r="E18" s="11" t="s">
        <v>29</v>
      </c>
      <c r="F18" s="11" t="s">
        <v>30</v>
      </c>
      <c r="G18" s="11">
        <v>2</v>
      </c>
      <c r="H18" s="11" t="s">
        <v>55</v>
      </c>
      <c r="I18" s="11" t="s">
        <v>32</v>
      </c>
      <c r="J18" s="12">
        <v>600</v>
      </c>
      <c r="K18" s="13" t="s">
        <v>47</v>
      </c>
      <c r="L18" s="14">
        <v>0.1</v>
      </c>
      <c r="M18" s="14"/>
      <c r="N18" s="15"/>
      <c r="O18" s="16">
        <f t="shared" si="0"/>
        <v>0.1</v>
      </c>
      <c r="P18" s="16">
        <v>60</v>
      </c>
      <c r="Q18" s="17"/>
      <c r="R18" s="18"/>
      <c r="S18" s="19">
        <f t="shared" si="1"/>
        <v>60</v>
      </c>
      <c r="T18" s="20">
        <f t="shared" si="2"/>
        <v>60</v>
      </c>
      <c r="U18" s="20">
        <f t="shared" si="3"/>
        <v>0</v>
      </c>
      <c r="V18" s="21"/>
    </row>
    <row r="19" spans="1:22">
      <c r="A19">
        <v>18</v>
      </c>
      <c r="B19" t="s">
        <v>27</v>
      </c>
      <c r="C19" s="10" t="s">
        <v>28</v>
      </c>
      <c r="D19" s="11">
        <v>1729</v>
      </c>
      <c r="E19" s="11" t="s">
        <v>29</v>
      </c>
      <c r="F19" s="11" t="s">
        <v>30</v>
      </c>
      <c r="G19" s="11">
        <v>2</v>
      </c>
      <c r="H19" s="11" t="s">
        <v>56</v>
      </c>
      <c r="I19" s="11" t="s">
        <v>32</v>
      </c>
      <c r="J19" s="12">
        <v>3000</v>
      </c>
      <c r="K19" s="13" t="s">
        <v>35</v>
      </c>
      <c r="L19" s="14"/>
      <c r="M19" s="14">
        <v>18</v>
      </c>
      <c r="N19" s="15"/>
      <c r="O19" s="16">
        <f t="shared" si="0"/>
        <v>0.9</v>
      </c>
      <c r="P19" s="16">
        <v>2700</v>
      </c>
      <c r="Q19" s="17"/>
      <c r="R19" s="18"/>
      <c r="S19" s="19">
        <f t="shared" si="1"/>
        <v>2700</v>
      </c>
      <c r="T19" s="20">
        <f t="shared" si="2"/>
        <v>2700</v>
      </c>
      <c r="U19" s="20">
        <f t="shared" si="3"/>
        <v>0</v>
      </c>
      <c r="V19" s="21"/>
    </row>
    <row r="20" spans="1:22">
      <c r="A20">
        <v>19</v>
      </c>
      <c r="B20" t="s">
        <v>27</v>
      </c>
      <c r="C20" s="10" t="s">
        <v>28</v>
      </c>
      <c r="D20" s="11">
        <v>1729</v>
      </c>
      <c r="E20" s="11" t="s">
        <v>29</v>
      </c>
      <c r="F20" s="11" t="s">
        <v>30</v>
      </c>
      <c r="G20" s="11">
        <v>2</v>
      </c>
      <c r="H20" s="11" t="s">
        <v>57</v>
      </c>
      <c r="I20" s="11" t="s">
        <v>32</v>
      </c>
      <c r="J20" s="12">
        <v>1075</v>
      </c>
      <c r="K20" s="13" t="s">
        <v>35</v>
      </c>
      <c r="L20" s="14">
        <v>0.15</v>
      </c>
      <c r="M20" s="14"/>
      <c r="N20" s="15"/>
      <c r="O20" s="16">
        <f t="shared" si="0"/>
        <v>0.15</v>
      </c>
      <c r="P20" s="16">
        <v>161</v>
      </c>
      <c r="Q20" s="17">
        <v>5</v>
      </c>
      <c r="R20" s="18"/>
      <c r="S20" s="19">
        <f t="shared" si="1"/>
        <v>161.25</v>
      </c>
      <c r="T20" s="20">
        <f t="shared" si="2"/>
        <v>161.25</v>
      </c>
      <c r="U20" s="20">
        <f t="shared" si="3"/>
        <v>0</v>
      </c>
      <c r="V20" s="21"/>
    </row>
    <row r="21" spans="1:22">
      <c r="A21">
        <v>20</v>
      </c>
      <c r="B21" t="s">
        <v>27</v>
      </c>
      <c r="C21" s="10" t="s">
        <v>28</v>
      </c>
      <c r="D21" s="11">
        <v>1729</v>
      </c>
      <c r="E21" s="11" t="s">
        <v>29</v>
      </c>
      <c r="F21" s="11" t="s">
        <v>30</v>
      </c>
      <c r="G21" s="11">
        <v>2</v>
      </c>
      <c r="H21" s="11" t="s">
        <v>58</v>
      </c>
      <c r="I21" s="11" t="s">
        <v>32</v>
      </c>
      <c r="J21" s="12">
        <v>7825</v>
      </c>
      <c r="K21" s="13" t="s">
        <v>35</v>
      </c>
      <c r="L21" s="14">
        <v>0.2</v>
      </c>
      <c r="M21" s="14"/>
      <c r="N21" s="15"/>
      <c r="O21" s="16">
        <f t="shared" si="0"/>
        <v>0.2</v>
      </c>
      <c r="P21" s="16">
        <v>1565</v>
      </c>
      <c r="Q21" s="17"/>
      <c r="R21" s="18"/>
      <c r="S21" s="19">
        <f t="shared" si="1"/>
        <v>1565</v>
      </c>
      <c r="T21" s="20">
        <f t="shared" si="2"/>
        <v>1565</v>
      </c>
      <c r="U21" s="20">
        <f t="shared" si="3"/>
        <v>0</v>
      </c>
      <c r="V21" s="21"/>
    </row>
    <row r="22" spans="1:22">
      <c r="A22">
        <v>21</v>
      </c>
      <c r="B22" t="s">
        <v>27</v>
      </c>
      <c r="C22" s="10" t="s">
        <v>28</v>
      </c>
      <c r="D22" s="11">
        <v>1729</v>
      </c>
      <c r="E22" s="11" t="s">
        <v>29</v>
      </c>
      <c r="F22" s="11" t="s">
        <v>30</v>
      </c>
      <c r="G22" s="11">
        <v>2</v>
      </c>
      <c r="H22" s="11" t="s">
        <v>59</v>
      </c>
      <c r="I22" s="11" t="s">
        <v>32</v>
      </c>
      <c r="J22" s="12">
        <v>1050</v>
      </c>
      <c r="K22" s="13" t="s">
        <v>35</v>
      </c>
      <c r="L22" s="14">
        <v>2</v>
      </c>
      <c r="M22" s="14"/>
      <c r="N22" s="15"/>
      <c r="O22" s="16">
        <f t="shared" si="0"/>
        <v>2</v>
      </c>
      <c r="P22" s="16">
        <v>2100</v>
      </c>
      <c r="Q22" s="17"/>
      <c r="R22" s="18"/>
      <c r="S22" s="19">
        <f t="shared" si="1"/>
        <v>2100</v>
      </c>
      <c r="T22" s="20">
        <f t="shared" si="2"/>
        <v>2100</v>
      </c>
      <c r="U22" s="20">
        <f t="shared" si="3"/>
        <v>0</v>
      </c>
      <c r="V22" s="21"/>
    </row>
    <row r="23" spans="1:22">
      <c r="A23">
        <v>22</v>
      </c>
      <c r="B23" t="s">
        <v>27</v>
      </c>
      <c r="C23" s="10" t="s">
        <v>28</v>
      </c>
      <c r="D23" s="11">
        <v>1729</v>
      </c>
      <c r="E23" s="11" t="s">
        <v>29</v>
      </c>
      <c r="F23" s="11" t="s">
        <v>30</v>
      </c>
      <c r="G23" s="11">
        <v>2</v>
      </c>
      <c r="H23" s="11" t="s">
        <v>60</v>
      </c>
      <c r="I23" s="11" t="s">
        <v>32</v>
      </c>
      <c r="J23" s="12">
        <v>11340</v>
      </c>
      <c r="K23" s="13" t="s">
        <v>35</v>
      </c>
      <c r="L23" s="14">
        <v>0.85</v>
      </c>
      <c r="M23" s="14"/>
      <c r="N23" s="15"/>
      <c r="O23" s="16">
        <f t="shared" si="0"/>
        <v>0.85</v>
      </c>
      <c r="P23" s="16">
        <v>9639</v>
      </c>
      <c r="Q23" s="17"/>
      <c r="R23" s="18"/>
      <c r="S23" s="19">
        <f t="shared" si="1"/>
        <v>9639</v>
      </c>
      <c r="T23" s="20">
        <f t="shared" si="2"/>
        <v>9639</v>
      </c>
      <c r="U23" s="20">
        <f t="shared" si="3"/>
        <v>0</v>
      </c>
      <c r="V23" s="21"/>
    </row>
    <row r="24" spans="1:22">
      <c r="A24">
        <v>23</v>
      </c>
      <c r="B24" t="s">
        <v>27</v>
      </c>
      <c r="C24" s="10" t="s">
        <v>28</v>
      </c>
      <c r="D24" s="11">
        <v>1729</v>
      </c>
      <c r="E24" s="11" t="s">
        <v>29</v>
      </c>
      <c r="F24" s="11" t="s">
        <v>30</v>
      </c>
      <c r="G24" s="11">
        <v>2</v>
      </c>
      <c r="H24" s="11" t="s">
        <v>190</v>
      </c>
      <c r="I24" s="11" t="s">
        <v>32</v>
      </c>
      <c r="J24" s="12">
        <v>20520</v>
      </c>
      <c r="K24" s="13" t="s">
        <v>35</v>
      </c>
      <c r="L24" s="14">
        <v>0.85</v>
      </c>
      <c r="M24" s="14"/>
      <c r="N24" s="15"/>
      <c r="O24" s="16">
        <f t="shared" si="0"/>
        <v>0.85</v>
      </c>
      <c r="P24" s="16">
        <v>17442</v>
      </c>
      <c r="Q24" s="17"/>
      <c r="R24" s="18"/>
      <c r="S24" s="19">
        <f t="shared" si="1"/>
        <v>17442</v>
      </c>
      <c r="T24" s="20">
        <f t="shared" si="2"/>
        <v>17442</v>
      </c>
      <c r="U24" s="20">
        <f t="shared" si="3"/>
        <v>0</v>
      </c>
      <c r="V24" s="21"/>
    </row>
    <row r="25" spans="1:22">
      <c r="A25">
        <v>24</v>
      </c>
      <c r="B25" t="s">
        <v>27</v>
      </c>
      <c r="C25" s="10" t="s">
        <v>28</v>
      </c>
      <c r="D25" s="11">
        <v>1729</v>
      </c>
      <c r="E25" s="11" t="s">
        <v>29</v>
      </c>
      <c r="F25" s="11" t="s">
        <v>30</v>
      </c>
      <c r="G25" s="11">
        <v>2</v>
      </c>
      <c r="H25" s="11" t="s">
        <v>61</v>
      </c>
      <c r="I25" s="11" t="s">
        <v>32</v>
      </c>
      <c r="J25" s="12">
        <v>518</v>
      </c>
      <c r="K25" s="13" t="s">
        <v>35</v>
      </c>
      <c r="L25" s="14"/>
      <c r="M25" s="14">
        <v>40</v>
      </c>
      <c r="N25" s="15"/>
      <c r="O25" s="16">
        <f t="shared" si="0"/>
        <v>2</v>
      </c>
      <c r="P25" s="16">
        <v>1036</v>
      </c>
      <c r="Q25" s="17"/>
      <c r="R25" s="18"/>
      <c r="S25" s="19">
        <f t="shared" si="1"/>
        <v>1036</v>
      </c>
      <c r="T25" s="20">
        <f t="shared" si="2"/>
        <v>1036</v>
      </c>
      <c r="U25" s="20">
        <f t="shared" si="3"/>
        <v>0</v>
      </c>
      <c r="V25" s="21"/>
    </row>
    <row r="26" spans="1:22">
      <c r="A26">
        <v>25</v>
      </c>
      <c r="B26" t="s">
        <v>27</v>
      </c>
      <c r="C26" s="10" t="s">
        <v>28</v>
      </c>
      <c r="D26" s="11">
        <v>1729</v>
      </c>
      <c r="E26" s="11" t="s">
        <v>29</v>
      </c>
      <c r="F26" s="11" t="s">
        <v>30</v>
      </c>
      <c r="G26" s="11">
        <v>2</v>
      </c>
      <c r="H26" s="11" t="s">
        <v>191</v>
      </c>
      <c r="I26" s="11" t="s">
        <v>32</v>
      </c>
      <c r="J26" s="12">
        <v>30</v>
      </c>
      <c r="K26" s="13" t="s">
        <v>47</v>
      </c>
      <c r="L26" s="14"/>
      <c r="M26" s="14">
        <v>30</v>
      </c>
      <c r="N26" s="15"/>
      <c r="O26" s="16">
        <f t="shared" si="0"/>
        <v>1.5</v>
      </c>
      <c r="P26" s="16">
        <v>45</v>
      </c>
      <c r="Q26" s="17"/>
      <c r="R26" s="18"/>
      <c r="S26" s="19">
        <f t="shared" si="1"/>
        <v>45</v>
      </c>
      <c r="T26" s="20">
        <f t="shared" si="2"/>
        <v>45</v>
      </c>
      <c r="U26" s="20">
        <f t="shared" si="3"/>
        <v>0</v>
      </c>
      <c r="V26" s="21"/>
    </row>
    <row r="27" spans="1:22">
      <c r="A27">
        <v>26</v>
      </c>
      <c r="B27" t="s">
        <v>27</v>
      </c>
      <c r="C27" s="10" t="s">
        <v>28</v>
      </c>
      <c r="D27" s="11">
        <v>1729</v>
      </c>
      <c r="E27" s="11" t="s">
        <v>29</v>
      </c>
      <c r="F27" s="11" t="s">
        <v>30</v>
      </c>
      <c r="G27" s="11">
        <v>2</v>
      </c>
      <c r="H27" s="11" t="s">
        <v>62</v>
      </c>
      <c r="I27" s="11" t="s">
        <v>32</v>
      </c>
      <c r="J27" s="12">
        <v>22700</v>
      </c>
      <c r="K27" s="13" t="s">
        <v>35</v>
      </c>
      <c r="L27" s="14">
        <v>0.18</v>
      </c>
      <c r="M27" s="14"/>
      <c r="N27" s="15"/>
      <c r="O27" s="16">
        <f t="shared" si="0"/>
        <v>0.18</v>
      </c>
      <c r="P27" s="16">
        <v>4086</v>
      </c>
      <c r="Q27" s="17"/>
      <c r="R27" s="18"/>
      <c r="S27" s="19">
        <f t="shared" si="1"/>
        <v>4086</v>
      </c>
      <c r="T27" s="20">
        <f t="shared" si="2"/>
        <v>4086</v>
      </c>
      <c r="U27" s="20">
        <f t="shared" si="3"/>
        <v>0</v>
      </c>
      <c r="V27" s="21"/>
    </row>
    <row r="28" spans="1:22">
      <c r="A28">
        <v>27</v>
      </c>
      <c r="B28" t="s">
        <v>27</v>
      </c>
      <c r="C28" s="10" t="s">
        <v>28</v>
      </c>
      <c r="D28" s="11">
        <v>1729</v>
      </c>
      <c r="E28" s="11" t="s">
        <v>29</v>
      </c>
      <c r="F28" s="11" t="s">
        <v>30</v>
      </c>
      <c r="G28" s="11">
        <v>2</v>
      </c>
      <c r="H28" s="11" t="s">
        <v>63</v>
      </c>
      <c r="I28" s="11" t="s">
        <v>32</v>
      </c>
      <c r="J28" s="12">
        <v>6130</v>
      </c>
      <c r="K28" s="13" t="s">
        <v>35</v>
      </c>
      <c r="L28" s="14">
        <v>0.19</v>
      </c>
      <c r="M28" s="14"/>
      <c r="N28" s="15"/>
      <c r="O28" s="16">
        <f t="shared" si="0"/>
        <v>0.19</v>
      </c>
      <c r="P28" s="16">
        <v>1165</v>
      </c>
      <c r="Q28" s="17">
        <v>1</v>
      </c>
      <c r="R28" s="18">
        <v>6</v>
      </c>
      <c r="S28" s="19">
        <f t="shared" si="1"/>
        <v>1165.075</v>
      </c>
      <c r="T28" s="20">
        <f t="shared" si="2"/>
        <v>1164.7</v>
      </c>
      <c r="U28" s="20">
        <f t="shared" si="3"/>
        <v>0.375</v>
      </c>
      <c r="V28" s="21" t="s">
        <v>45</v>
      </c>
    </row>
    <row r="29" spans="1:22">
      <c r="A29">
        <v>28</v>
      </c>
      <c r="B29" t="s">
        <v>27</v>
      </c>
      <c r="C29" s="10" t="s">
        <v>28</v>
      </c>
      <c r="D29" s="11">
        <v>1729</v>
      </c>
      <c r="E29" s="11" t="s">
        <v>29</v>
      </c>
      <c r="F29" s="11" t="s">
        <v>30</v>
      </c>
      <c r="G29" s="11">
        <v>2</v>
      </c>
      <c r="H29" s="11" t="s">
        <v>64</v>
      </c>
      <c r="I29" s="11" t="s">
        <v>32</v>
      </c>
      <c r="J29" s="12">
        <v>30</v>
      </c>
      <c r="K29" s="13" t="s">
        <v>47</v>
      </c>
      <c r="L29" s="14"/>
      <c r="M29" s="14">
        <v>40</v>
      </c>
      <c r="N29" s="15"/>
      <c r="O29" s="16">
        <f t="shared" si="0"/>
        <v>2</v>
      </c>
      <c r="P29" s="16">
        <v>60</v>
      </c>
      <c r="Q29" s="17"/>
      <c r="R29" s="18"/>
      <c r="S29" s="19">
        <f t="shared" si="1"/>
        <v>60</v>
      </c>
      <c r="T29" s="20">
        <f t="shared" si="2"/>
        <v>60</v>
      </c>
      <c r="U29" s="20">
        <f t="shared" si="3"/>
        <v>0</v>
      </c>
      <c r="V29" s="21"/>
    </row>
    <row r="30" spans="1:22">
      <c r="A30">
        <v>29</v>
      </c>
      <c r="B30" t="s">
        <v>27</v>
      </c>
      <c r="C30" s="10" t="s">
        <v>28</v>
      </c>
      <c r="D30" s="11">
        <v>1729</v>
      </c>
      <c r="E30" s="11" t="s">
        <v>29</v>
      </c>
      <c r="F30" s="11" t="s">
        <v>30</v>
      </c>
      <c r="G30" s="11">
        <v>2</v>
      </c>
      <c r="H30" s="11" t="s">
        <v>65</v>
      </c>
      <c r="I30" s="11" t="s">
        <v>32</v>
      </c>
      <c r="J30" s="12">
        <v>432425</v>
      </c>
      <c r="K30" s="13" t="s">
        <v>35</v>
      </c>
      <c r="L30" s="14">
        <v>0.32</v>
      </c>
      <c r="M30" s="14"/>
      <c r="N30" s="15"/>
      <c r="O30" s="16">
        <f t="shared" si="0"/>
        <v>0.32</v>
      </c>
      <c r="P30" s="16">
        <v>138376</v>
      </c>
      <c r="Q30" s="17"/>
      <c r="R30" s="18"/>
      <c r="S30" s="19">
        <f t="shared" si="1"/>
        <v>138376</v>
      </c>
      <c r="T30" s="20">
        <f t="shared" si="2"/>
        <v>138376</v>
      </c>
      <c r="U30" s="20">
        <f t="shared" si="3"/>
        <v>0</v>
      </c>
      <c r="V30" s="21"/>
    </row>
    <row r="31" spans="1:22">
      <c r="A31">
        <v>30</v>
      </c>
      <c r="B31" t="s">
        <v>27</v>
      </c>
      <c r="C31" s="10" t="s">
        <v>28</v>
      </c>
      <c r="D31" s="11">
        <v>1729</v>
      </c>
      <c r="E31" s="11" t="s">
        <v>29</v>
      </c>
      <c r="F31" s="11" t="s">
        <v>30</v>
      </c>
      <c r="G31" s="11">
        <v>2</v>
      </c>
      <c r="H31" s="11" t="s">
        <v>192</v>
      </c>
      <c r="I31" s="11" t="s">
        <v>32</v>
      </c>
      <c r="J31" s="12">
        <v>100000</v>
      </c>
      <c r="K31" s="13" t="s">
        <v>35</v>
      </c>
      <c r="L31" s="14">
        <v>0.55000000000000004</v>
      </c>
      <c r="M31" s="14"/>
      <c r="N31" s="15"/>
      <c r="O31" s="16">
        <f t="shared" si="0"/>
        <v>0.55000000000000004</v>
      </c>
      <c r="P31" s="16">
        <v>55000</v>
      </c>
      <c r="Q31" s="17"/>
      <c r="R31" s="18"/>
      <c r="S31" s="19">
        <f t="shared" si="1"/>
        <v>55000</v>
      </c>
      <c r="T31" s="20">
        <f t="shared" si="2"/>
        <v>55000.000000000007</v>
      </c>
      <c r="U31" s="20">
        <f t="shared" si="3"/>
        <v>0</v>
      </c>
      <c r="V31" s="21"/>
    </row>
    <row r="32" spans="1:22">
      <c r="A32">
        <v>31</v>
      </c>
      <c r="B32" t="s">
        <v>27</v>
      </c>
      <c r="C32" s="10" t="s">
        <v>28</v>
      </c>
      <c r="D32" s="11">
        <v>1729</v>
      </c>
      <c r="E32" s="11" t="s">
        <v>29</v>
      </c>
      <c r="F32" s="11" t="s">
        <v>30</v>
      </c>
      <c r="G32" s="11">
        <v>2</v>
      </c>
      <c r="H32" s="11" t="s">
        <v>66</v>
      </c>
      <c r="I32" s="11" t="s">
        <v>67</v>
      </c>
      <c r="J32" s="12">
        <v>22051</v>
      </c>
      <c r="K32" s="13" t="s">
        <v>37</v>
      </c>
      <c r="L32" s="14">
        <v>8</v>
      </c>
      <c r="M32" s="14"/>
      <c r="N32" s="15"/>
      <c r="O32" s="16">
        <f t="shared" si="0"/>
        <v>8</v>
      </c>
      <c r="P32" s="16">
        <v>176408</v>
      </c>
      <c r="Q32" s="17"/>
      <c r="R32" s="18"/>
      <c r="S32" s="19">
        <f t="shared" si="1"/>
        <v>176408</v>
      </c>
      <c r="T32" s="20">
        <f t="shared" si="2"/>
        <v>176408</v>
      </c>
      <c r="U32" s="20">
        <f t="shared" si="3"/>
        <v>0</v>
      </c>
      <c r="V32" s="21"/>
    </row>
    <row r="33" spans="1:22">
      <c r="A33">
        <v>32</v>
      </c>
      <c r="B33" t="s">
        <v>27</v>
      </c>
      <c r="C33" s="10" t="s">
        <v>28</v>
      </c>
      <c r="D33" s="11">
        <v>1729</v>
      </c>
      <c r="E33" s="11" t="s">
        <v>29</v>
      </c>
      <c r="F33" s="11" t="s">
        <v>30</v>
      </c>
      <c r="G33" s="11">
        <v>2</v>
      </c>
      <c r="H33" s="11" t="s">
        <v>68</v>
      </c>
      <c r="I33" s="11" t="s">
        <v>67</v>
      </c>
      <c r="J33" s="12">
        <v>2400</v>
      </c>
      <c r="K33" s="13" t="s">
        <v>37</v>
      </c>
      <c r="L33" s="14">
        <v>5</v>
      </c>
      <c r="M33" s="14"/>
      <c r="N33" s="15"/>
      <c r="O33" s="16">
        <f t="shared" si="0"/>
        <v>5</v>
      </c>
      <c r="P33" s="16">
        <v>12000</v>
      </c>
      <c r="Q33" s="17"/>
      <c r="R33" s="18"/>
      <c r="S33" s="19">
        <f t="shared" si="1"/>
        <v>12000</v>
      </c>
      <c r="T33" s="20">
        <f t="shared" si="2"/>
        <v>12000</v>
      </c>
      <c r="U33" s="20">
        <f t="shared" si="3"/>
        <v>0</v>
      </c>
      <c r="V33" s="21"/>
    </row>
    <row r="34" spans="1:22">
      <c r="A34">
        <v>33</v>
      </c>
      <c r="B34" t="s">
        <v>27</v>
      </c>
      <c r="C34" s="10" t="s">
        <v>28</v>
      </c>
      <c r="D34" s="11">
        <v>1729</v>
      </c>
      <c r="E34" s="11" t="s">
        <v>29</v>
      </c>
      <c r="F34" s="11" t="s">
        <v>30</v>
      </c>
      <c r="G34" s="11">
        <v>2</v>
      </c>
      <c r="H34" s="11" t="s">
        <v>69</v>
      </c>
      <c r="I34" s="11" t="s">
        <v>67</v>
      </c>
      <c r="J34" s="12">
        <v>7975</v>
      </c>
      <c r="K34" s="13" t="s">
        <v>35</v>
      </c>
      <c r="L34" s="14">
        <v>0.28000000000000003</v>
      </c>
      <c r="M34" s="14"/>
      <c r="N34" s="15"/>
      <c r="O34" s="16">
        <f t="shared" si="0"/>
        <v>0.28000000000000003</v>
      </c>
      <c r="P34" s="16">
        <v>63800</v>
      </c>
      <c r="Q34" s="17"/>
      <c r="R34" s="18"/>
      <c r="S34" s="19">
        <f t="shared" si="1"/>
        <v>63800</v>
      </c>
      <c r="T34" s="20">
        <f t="shared" si="2"/>
        <v>2233</v>
      </c>
      <c r="U34" s="20">
        <f t="shared" si="3"/>
        <v>61567</v>
      </c>
      <c r="V34" s="21" t="s">
        <v>45</v>
      </c>
    </row>
    <row r="35" spans="1:22">
      <c r="A35">
        <v>34</v>
      </c>
      <c r="B35" t="s">
        <v>27</v>
      </c>
      <c r="C35" s="10" t="s">
        <v>28</v>
      </c>
      <c r="D35" s="11">
        <v>1729</v>
      </c>
      <c r="E35" s="11" t="s">
        <v>29</v>
      </c>
      <c r="F35" s="11" t="s">
        <v>30</v>
      </c>
      <c r="G35" s="11">
        <v>2</v>
      </c>
      <c r="H35" s="11" t="s">
        <v>70</v>
      </c>
      <c r="I35" s="11" t="s">
        <v>67</v>
      </c>
      <c r="J35" s="12">
        <v>454</v>
      </c>
      <c r="K35" s="13" t="s">
        <v>71</v>
      </c>
      <c r="L35" s="14">
        <v>20</v>
      </c>
      <c r="M35" s="14"/>
      <c r="N35" s="15"/>
      <c r="O35" s="16">
        <f t="shared" si="0"/>
        <v>20</v>
      </c>
      <c r="P35" s="16">
        <v>9080</v>
      </c>
      <c r="Q35" s="17"/>
      <c r="R35" s="18"/>
      <c r="S35" s="19">
        <f t="shared" si="1"/>
        <v>9080</v>
      </c>
      <c r="T35" s="20">
        <f t="shared" si="2"/>
        <v>9080</v>
      </c>
      <c r="U35" s="20">
        <f t="shared" si="3"/>
        <v>0</v>
      </c>
      <c r="V35" s="21"/>
    </row>
    <row r="36" spans="1:22">
      <c r="A36">
        <v>35</v>
      </c>
      <c r="B36" t="s">
        <v>27</v>
      </c>
      <c r="C36" s="10" t="s">
        <v>28</v>
      </c>
      <c r="D36" s="11">
        <v>1729</v>
      </c>
      <c r="E36" s="11" t="s">
        <v>29</v>
      </c>
      <c r="F36" s="11" t="s">
        <v>30</v>
      </c>
      <c r="G36" s="11">
        <v>2</v>
      </c>
      <c r="H36" s="11" t="s">
        <v>193</v>
      </c>
      <c r="I36" s="11" t="s">
        <v>67</v>
      </c>
      <c r="J36" s="12">
        <v>1870</v>
      </c>
      <c r="K36" s="13" t="s">
        <v>35</v>
      </c>
      <c r="L36" s="14">
        <v>5</v>
      </c>
      <c r="M36" s="14">
        <v>10</v>
      </c>
      <c r="N36" s="15"/>
      <c r="O36" s="16">
        <f t="shared" si="0"/>
        <v>5.5</v>
      </c>
      <c r="P36" s="16">
        <v>10280</v>
      </c>
      <c r="Q36" s="17"/>
      <c r="R36" s="18"/>
      <c r="S36" s="19">
        <f t="shared" si="1"/>
        <v>10280</v>
      </c>
      <c r="T36" s="20">
        <f t="shared" si="2"/>
        <v>10285</v>
      </c>
      <c r="U36" s="20">
        <f t="shared" si="3"/>
        <v>-5</v>
      </c>
      <c r="V36" s="21" t="s">
        <v>45</v>
      </c>
    </row>
    <row r="37" spans="1:22">
      <c r="A37">
        <v>36</v>
      </c>
      <c r="B37" t="s">
        <v>27</v>
      </c>
      <c r="C37" s="10" t="s">
        <v>28</v>
      </c>
      <c r="D37" s="11">
        <v>1729</v>
      </c>
      <c r="E37" s="11" t="s">
        <v>29</v>
      </c>
      <c r="F37" s="11" t="s">
        <v>30</v>
      </c>
      <c r="G37" s="11">
        <v>2</v>
      </c>
      <c r="H37" s="11" t="s">
        <v>38</v>
      </c>
      <c r="I37" s="11" t="s">
        <v>67</v>
      </c>
      <c r="J37" s="12">
        <v>33676</v>
      </c>
      <c r="K37" s="13" t="s">
        <v>35</v>
      </c>
      <c r="L37" s="14">
        <v>0.2</v>
      </c>
      <c r="M37" s="14"/>
      <c r="N37" s="15"/>
      <c r="O37" s="16">
        <f t="shared" si="0"/>
        <v>0.2</v>
      </c>
      <c r="P37" s="16">
        <v>6435</v>
      </c>
      <c r="Q37" s="17">
        <v>4</v>
      </c>
      <c r="R37" s="18"/>
      <c r="S37" s="19">
        <f t="shared" si="1"/>
        <v>6435.2</v>
      </c>
      <c r="T37" s="20">
        <f t="shared" si="2"/>
        <v>6735.2000000000007</v>
      </c>
      <c r="U37" s="20">
        <f t="shared" si="3"/>
        <v>-300.00000000000091</v>
      </c>
      <c r="V37" s="21" t="s">
        <v>45</v>
      </c>
    </row>
    <row r="38" spans="1:22">
      <c r="A38">
        <v>37</v>
      </c>
      <c r="B38" t="s">
        <v>27</v>
      </c>
      <c r="C38" s="10" t="s">
        <v>28</v>
      </c>
      <c r="D38" s="11">
        <v>1729</v>
      </c>
      <c r="E38" s="11" t="s">
        <v>29</v>
      </c>
      <c r="F38" s="11" t="s">
        <v>30</v>
      </c>
      <c r="G38" s="11">
        <v>2</v>
      </c>
      <c r="H38" s="11" t="s">
        <v>72</v>
      </c>
      <c r="I38" s="11" t="s">
        <v>67</v>
      </c>
      <c r="J38" s="12">
        <v>18518</v>
      </c>
      <c r="K38" s="13" t="s">
        <v>35</v>
      </c>
      <c r="L38" s="14">
        <v>8</v>
      </c>
      <c r="M38" s="14"/>
      <c r="N38" s="15"/>
      <c r="O38" s="16">
        <f t="shared" si="0"/>
        <v>8</v>
      </c>
      <c r="P38" s="16">
        <v>148144</v>
      </c>
      <c r="Q38" s="17"/>
      <c r="R38" s="18"/>
      <c r="S38" s="19">
        <f t="shared" si="1"/>
        <v>148144</v>
      </c>
      <c r="T38" s="20">
        <f t="shared" si="2"/>
        <v>148144</v>
      </c>
      <c r="U38" s="20">
        <f t="shared" si="3"/>
        <v>0</v>
      </c>
      <c r="V38" s="21"/>
    </row>
    <row r="39" spans="1:22">
      <c r="A39">
        <v>38</v>
      </c>
      <c r="B39" t="s">
        <v>27</v>
      </c>
      <c r="C39" s="10" t="s">
        <v>28</v>
      </c>
      <c r="D39" s="11">
        <v>1729</v>
      </c>
      <c r="E39" s="11" t="s">
        <v>29</v>
      </c>
      <c r="F39" s="11" t="s">
        <v>30</v>
      </c>
      <c r="G39" s="11">
        <v>2</v>
      </c>
      <c r="H39" s="11" t="s">
        <v>73</v>
      </c>
      <c r="I39" s="11" t="s">
        <v>67</v>
      </c>
      <c r="J39" s="12">
        <v>150</v>
      </c>
      <c r="K39" s="13" t="s">
        <v>35</v>
      </c>
      <c r="L39" s="14">
        <v>0.3</v>
      </c>
      <c r="M39" s="14"/>
      <c r="N39" s="15"/>
      <c r="O39" s="16">
        <f t="shared" si="0"/>
        <v>0.3</v>
      </c>
      <c r="P39" s="16">
        <v>45</v>
      </c>
      <c r="Q39" s="17"/>
      <c r="R39" s="18"/>
      <c r="S39" s="19">
        <f t="shared" si="1"/>
        <v>45</v>
      </c>
      <c r="T39" s="20">
        <f t="shared" si="2"/>
        <v>45</v>
      </c>
      <c r="U39" s="20">
        <f t="shared" si="3"/>
        <v>0</v>
      </c>
      <c r="V39" s="21"/>
    </row>
    <row r="40" spans="1:22">
      <c r="A40">
        <v>39</v>
      </c>
      <c r="B40" t="s">
        <v>27</v>
      </c>
      <c r="C40" s="10" t="s">
        <v>28</v>
      </c>
      <c r="D40" s="11">
        <v>1729</v>
      </c>
      <c r="E40" s="11" t="s">
        <v>29</v>
      </c>
      <c r="F40" s="11" t="s">
        <v>30</v>
      </c>
      <c r="G40" s="11">
        <v>2</v>
      </c>
      <c r="H40" s="11" t="s">
        <v>74</v>
      </c>
      <c r="I40" s="11" t="s">
        <v>67</v>
      </c>
      <c r="J40" s="12">
        <v>192</v>
      </c>
      <c r="K40" s="13" t="s">
        <v>33</v>
      </c>
      <c r="L40" s="14">
        <v>30</v>
      </c>
      <c r="M40" s="14"/>
      <c r="N40" s="15"/>
      <c r="O40" s="16">
        <f t="shared" si="0"/>
        <v>30</v>
      </c>
      <c r="P40" s="16">
        <v>5760</v>
      </c>
      <c r="Q40" s="17"/>
      <c r="R40" s="18"/>
      <c r="S40" s="19">
        <f t="shared" si="1"/>
        <v>5760</v>
      </c>
      <c r="T40" s="20">
        <f t="shared" si="2"/>
        <v>5760</v>
      </c>
      <c r="U40" s="20">
        <f t="shared" si="3"/>
        <v>0</v>
      </c>
      <c r="V40" s="21"/>
    </row>
    <row r="41" spans="1:22">
      <c r="A41">
        <v>40</v>
      </c>
      <c r="B41" t="s">
        <v>27</v>
      </c>
      <c r="C41" s="10" t="s">
        <v>28</v>
      </c>
      <c r="D41" s="11">
        <v>1729</v>
      </c>
      <c r="E41" s="11" t="s">
        <v>29</v>
      </c>
      <c r="F41" s="11" t="s">
        <v>30</v>
      </c>
      <c r="G41" s="11">
        <v>2</v>
      </c>
      <c r="H41" s="11" t="s">
        <v>75</v>
      </c>
      <c r="I41" s="11" t="s">
        <v>67</v>
      </c>
      <c r="J41" s="12">
        <v>6</v>
      </c>
      <c r="K41" s="13" t="s">
        <v>33</v>
      </c>
      <c r="L41" s="14">
        <v>30</v>
      </c>
      <c r="M41" s="14"/>
      <c r="N41" s="15"/>
      <c r="O41" s="16">
        <f t="shared" si="0"/>
        <v>30</v>
      </c>
      <c r="P41" s="16">
        <v>180</v>
      </c>
      <c r="Q41" s="17"/>
      <c r="R41" s="18"/>
      <c r="S41" s="19">
        <f t="shared" si="1"/>
        <v>180</v>
      </c>
      <c r="T41" s="20">
        <f t="shared" si="2"/>
        <v>180</v>
      </c>
      <c r="U41" s="20">
        <f t="shared" si="3"/>
        <v>0</v>
      </c>
      <c r="V41" s="21"/>
    </row>
    <row r="42" spans="1:22">
      <c r="A42">
        <v>41</v>
      </c>
      <c r="B42" t="s">
        <v>27</v>
      </c>
      <c r="C42" s="10" t="s">
        <v>28</v>
      </c>
      <c r="D42" s="11">
        <v>1729</v>
      </c>
      <c r="E42" s="11" t="s">
        <v>29</v>
      </c>
      <c r="F42" s="11" t="s">
        <v>30</v>
      </c>
      <c r="G42" s="11">
        <v>2</v>
      </c>
      <c r="H42" s="11" t="s">
        <v>194</v>
      </c>
      <c r="I42" s="11" t="s">
        <v>67</v>
      </c>
      <c r="J42" s="12">
        <v>1050</v>
      </c>
      <c r="K42" s="13" t="s">
        <v>37</v>
      </c>
      <c r="L42" s="14">
        <v>6</v>
      </c>
      <c r="M42" s="14"/>
      <c r="N42" s="15"/>
      <c r="O42" s="16">
        <f t="shared" si="0"/>
        <v>6</v>
      </c>
      <c r="P42" s="16">
        <v>6300</v>
      </c>
      <c r="Q42" s="17"/>
      <c r="R42" s="18"/>
      <c r="S42" s="19">
        <f t="shared" si="1"/>
        <v>6300</v>
      </c>
      <c r="T42" s="20">
        <f t="shared" si="2"/>
        <v>6300</v>
      </c>
      <c r="U42" s="20">
        <f t="shared" si="3"/>
        <v>0</v>
      </c>
      <c r="V42" s="21"/>
    </row>
    <row r="43" spans="1:22">
      <c r="A43">
        <v>42</v>
      </c>
      <c r="B43" t="s">
        <v>27</v>
      </c>
      <c r="C43" s="10" t="s">
        <v>28</v>
      </c>
      <c r="D43" s="11">
        <v>1729</v>
      </c>
      <c r="E43" s="11" t="s">
        <v>29</v>
      </c>
      <c r="F43" s="11" t="s">
        <v>30</v>
      </c>
      <c r="G43" s="11">
        <v>2</v>
      </c>
      <c r="H43" s="11" t="s">
        <v>76</v>
      </c>
      <c r="I43" s="11" t="s">
        <v>67</v>
      </c>
      <c r="J43" s="12">
        <v>200</v>
      </c>
      <c r="K43" s="13" t="s">
        <v>35</v>
      </c>
      <c r="L43" s="14">
        <v>0.22</v>
      </c>
      <c r="M43" s="14"/>
      <c r="N43" s="15"/>
      <c r="O43" s="16">
        <f t="shared" si="0"/>
        <v>0.22</v>
      </c>
      <c r="P43" s="16">
        <v>2400</v>
      </c>
      <c r="Q43" s="17"/>
      <c r="R43" s="18"/>
      <c r="S43" s="19">
        <f t="shared" si="1"/>
        <v>2400</v>
      </c>
      <c r="T43" s="20">
        <f t="shared" si="2"/>
        <v>44</v>
      </c>
      <c r="U43" s="20">
        <f t="shared" si="3"/>
        <v>2356</v>
      </c>
      <c r="V43" s="21" t="s">
        <v>45</v>
      </c>
    </row>
    <row r="44" spans="1:22">
      <c r="A44">
        <v>43</v>
      </c>
      <c r="B44" t="s">
        <v>27</v>
      </c>
      <c r="C44" s="10" t="s">
        <v>28</v>
      </c>
      <c r="D44" s="11">
        <v>1729</v>
      </c>
      <c r="E44" s="11" t="s">
        <v>29</v>
      </c>
      <c r="F44" s="11" t="s">
        <v>30</v>
      </c>
      <c r="G44" s="11">
        <v>2</v>
      </c>
      <c r="H44" s="11" t="s">
        <v>39</v>
      </c>
      <c r="I44" s="11" t="s">
        <v>67</v>
      </c>
      <c r="J44" s="12">
        <v>5824</v>
      </c>
      <c r="K44" s="13" t="s">
        <v>35</v>
      </c>
      <c r="L44" s="14">
        <v>8</v>
      </c>
      <c r="M44" s="14"/>
      <c r="N44" s="15"/>
      <c r="O44" s="16">
        <f t="shared" si="0"/>
        <v>8</v>
      </c>
      <c r="P44" s="16">
        <v>46592</v>
      </c>
      <c r="Q44" s="17"/>
      <c r="R44" s="18"/>
      <c r="S44" s="19">
        <f t="shared" si="1"/>
        <v>46592</v>
      </c>
      <c r="T44" s="20">
        <f t="shared" si="2"/>
        <v>46592</v>
      </c>
      <c r="U44" s="20">
        <f t="shared" si="3"/>
        <v>0</v>
      </c>
      <c r="V44" s="21"/>
    </row>
    <row r="45" spans="1:22">
      <c r="A45">
        <v>44</v>
      </c>
      <c r="B45" t="s">
        <v>27</v>
      </c>
      <c r="C45" s="10" t="s">
        <v>28</v>
      </c>
      <c r="D45" s="11">
        <v>1729</v>
      </c>
      <c r="E45" s="11" t="s">
        <v>29</v>
      </c>
      <c r="F45" s="11" t="s">
        <v>30</v>
      </c>
      <c r="G45" s="11">
        <v>2</v>
      </c>
      <c r="H45" s="11" t="s">
        <v>77</v>
      </c>
      <c r="I45" s="11" t="s">
        <v>67</v>
      </c>
      <c r="J45" s="12">
        <v>10</v>
      </c>
      <c r="K45" s="13" t="s">
        <v>78</v>
      </c>
      <c r="L45" s="14">
        <v>3</v>
      </c>
      <c r="M45" s="14">
        <v>10</v>
      </c>
      <c r="N45" s="15"/>
      <c r="O45" s="16">
        <f t="shared" si="0"/>
        <v>3.5</v>
      </c>
      <c r="P45" s="16">
        <v>35</v>
      </c>
      <c r="Q45" s="17"/>
      <c r="R45" s="18"/>
      <c r="S45" s="19">
        <f t="shared" si="1"/>
        <v>35</v>
      </c>
      <c r="T45" s="20">
        <f t="shared" si="2"/>
        <v>35</v>
      </c>
      <c r="U45" s="20">
        <f t="shared" si="3"/>
        <v>0</v>
      </c>
      <c r="V45" s="21"/>
    </row>
    <row r="46" spans="1:22">
      <c r="A46">
        <v>45</v>
      </c>
      <c r="B46" t="s">
        <v>27</v>
      </c>
      <c r="C46" s="10" t="s">
        <v>28</v>
      </c>
      <c r="D46" s="11">
        <v>1729</v>
      </c>
      <c r="E46" s="11" t="s">
        <v>29</v>
      </c>
      <c r="F46" s="11" t="s">
        <v>30</v>
      </c>
      <c r="G46" s="11">
        <v>2</v>
      </c>
      <c r="H46" s="11" t="s">
        <v>79</v>
      </c>
      <c r="I46" s="11" t="s">
        <v>67</v>
      </c>
      <c r="J46" s="12">
        <v>608</v>
      </c>
      <c r="K46" s="13" t="s">
        <v>37</v>
      </c>
      <c r="L46" s="14">
        <v>9</v>
      </c>
      <c r="M46" s="14">
        <v>10</v>
      </c>
      <c r="N46" s="15"/>
      <c r="O46" s="16">
        <f t="shared" si="0"/>
        <v>9.5</v>
      </c>
      <c r="P46" s="16">
        <v>5776</v>
      </c>
      <c r="Q46" s="17"/>
      <c r="R46" s="18"/>
      <c r="S46" s="19">
        <f t="shared" si="1"/>
        <v>5776</v>
      </c>
      <c r="T46" s="20">
        <f t="shared" si="2"/>
        <v>5776</v>
      </c>
      <c r="U46" s="20">
        <f t="shared" si="3"/>
        <v>0</v>
      </c>
      <c r="V46" s="21"/>
    </row>
    <row r="47" spans="1:22">
      <c r="A47">
        <v>46</v>
      </c>
      <c r="B47" t="s">
        <v>27</v>
      </c>
      <c r="C47" s="10" t="s">
        <v>28</v>
      </c>
      <c r="D47" s="11">
        <v>1729</v>
      </c>
      <c r="E47" s="11" t="s">
        <v>29</v>
      </c>
      <c r="F47" s="11" t="s">
        <v>30</v>
      </c>
      <c r="G47" s="11">
        <v>2</v>
      </c>
      <c r="H47" s="11" t="s">
        <v>80</v>
      </c>
      <c r="I47" s="11" t="s">
        <v>67</v>
      </c>
      <c r="J47" s="12">
        <v>185500</v>
      </c>
      <c r="K47" s="13" t="s">
        <v>35</v>
      </c>
      <c r="L47" s="14"/>
      <c r="M47" s="14">
        <v>20</v>
      </c>
      <c r="N47" s="15"/>
      <c r="O47" s="16">
        <f t="shared" si="0"/>
        <v>1</v>
      </c>
      <c r="P47" s="16">
        <v>185500</v>
      </c>
      <c r="Q47" s="17"/>
      <c r="R47" s="18"/>
      <c r="S47" s="19">
        <f t="shared" si="1"/>
        <v>185500</v>
      </c>
      <c r="T47" s="20">
        <f t="shared" si="2"/>
        <v>185500</v>
      </c>
      <c r="U47" s="20">
        <f t="shared" si="3"/>
        <v>0</v>
      </c>
      <c r="V47" s="21"/>
    </row>
    <row r="48" spans="1:22">
      <c r="A48">
        <v>47</v>
      </c>
      <c r="B48" t="s">
        <v>27</v>
      </c>
      <c r="C48" s="10" t="s">
        <v>28</v>
      </c>
      <c r="D48" s="11">
        <v>1729</v>
      </c>
      <c r="E48" s="11" t="s">
        <v>29</v>
      </c>
      <c r="F48" s="11" t="s">
        <v>30</v>
      </c>
      <c r="G48" s="11">
        <v>2</v>
      </c>
      <c r="H48" s="11" t="s">
        <v>81</v>
      </c>
      <c r="I48" s="11" t="s">
        <v>67</v>
      </c>
      <c r="J48" s="12">
        <v>1050</v>
      </c>
      <c r="K48" s="13" t="s">
        <v>35</v>
      </c>
      <c r="L48" s="14">
        <v>0.12</v>
      </c>
      <c r="M48" s="14">
        <v>0.1</v>
      </c>
      <c r="N48" s="15"/>
      <c r="O48" s="16">
        <f t="shared" si="0"/>
        <v>0.125</v>
      </c>
      <c r="P48" s="16">
        <v>131</v>
      </c>
      <c r="Q48" s="17"/>
      <c r="R48" s="18"/>
      <c r="S48" s="19">
        <f t="shared" si="1"/>
        <v>131</v>
      </c>
      <c r="T48" s="20">
        <f t="shared" si="2"/>
        <v>131.25</v>
      </c>
      <c r="U48" s="20">
        <f t="shared" si="3"/>
        <v>-0.25</v>
      </c>
      <c r="V48" s="21" t="s">
        <v>45</v>
      </c>
    </row>
    <row r="49" spans="1:22">
      <c r="A49">
        <v>48</v>
      </c>
      <c r="B49" t="s">
        <v>27</v>
      </c>
      <c r="C49" s="10" t="s">
        <v>28</v>
      </c>
      <c r="D49" s="11">
        <v>1729</v>
      </c>
      <c r="E49" s="11" t="s">
        <v>29</v>
      </c>
      <c r="F49" s="11" t="s">
        <v>30</v>
      </c>
      <c r="G49" s="11">
        <v>2</v>
      </c>
      <c r="H49" s="11" t="s">
        <v>41</v>
      </c>
      <c r="I49" s="11" t="s">
        <v>67</v>
      </c>
      <c r="J49" s="12">
        <v>850</v>
      </c>
      <c r="K49" s="13" t="s">
        <v>35</v>
      </c>
      <c r="L49" s="14">
        <v>6</v>
      </c>
      <c r="M49" s="14"/>
      <c r="N49" s="15"/>
      <c r="O49" s="16">
        <f t="shared" si="0"/>
        <v>6</v>
      </c>
      <c r="P49" s="16">
        <v>5100</v>
      </c>
      <c r="Q49" s="17"/>
      <c r="R49" s="18"/>
      <c r="S49" s="19">
        <f t="shared" si="1"/>
        <v>5100</v>
      </c>
      <c r="T49" s="20">
        <f t="shared" si="2"/>
        <v>5100</v>
      </c>
      <c r="U49" s="20">
        <f t="shared" si="3"/>
        <v>0</v>
      </c>
      <c r="V49" s="21"/>
    </row>
    <row r="50" spans="1:22">
      <c r="A50">
        <v>49</v>
      </c>
      <c r="B50" t="s">
        <v>27</v>
      </c>
      <c r="C50" s="10" t="s">
        <v>28</v>
      </c>
      <c r="D50" s="11">
        <v>1729</v>
      </c>
      <c r="E50" s="11" t="s">
        <v>29</v>
      </c>
      <c r="F50" s="11" t="s">
        <v>30</v>
      </c>
      <c r="G50" s="11">
        <v>2</v>
      </c>
      <c r="H50" s="11" t="s">
        <v>82</v>
      </c>
      <c r="I50" s="11" t="s">
        <v>67</v>
      </c>
      <c r="J50" s="12">
        <v>70</v>
      </c>
      <c r="K50" s="13" t="s">
        <v>83</v>
      </c>
      <c r="L50" s="14">
        <v>2</v>
      </c>
      <c r="M50" s="14"/>
      <c r="N50" s="15"/>
      <c r="O50" s="16">
        <f t="shared" si="0"/>
        <v>2</v>
      </c>
      <c r="P50" s="16">
        <v>140</v>
      </c>
      <c r="Q50" s="17"/>
      <c r="R50" s="18"/>
      <c r="S50" s="19">
        <f t="shared" si="1"/>
        <v>140</v>
      </c>
      <c r="T50" s="20">
        <f t="shared" si="2"/>
        <v>140</v>
      </c>
      <c r="U50" s="20">
        <f t="shared" si="3"/>
        <v>0</v>
      </c>
      <c r="V50" s="21"/>
    </row>
    <row r="51" spans="1:22">
      <c r="A51">
        <v>50</v>
      </c>
      <c r="B51" t="s">
        <v>27</v>
      </c>
      <c r="C51" s="10" t="s">
        <v>28</v>
      </c>
      <c r="D51" s="11">
        <v>1729</v>
      </c>
      <c r="E51" s="11" t="s">
        <v>29</v>
      </c>
      <c r="F51" s="11" t="s">
        <v>30</v>
      </c>
      <c r="G51" s="11">
        <v>2</v>
      </c>
      <c r="H51" s="11" t="s">
        <v>195</v>
      </c>
      <c r="I51" s="11" t="s">
        <v>67</v>
      </c>
      <c r="J51" s="12">
        <v>14810</v>
      </c>
      <c r="K51" s="13" t="s">
        <v>35</v>
      </c>
      <c r="L51" s="14">
        <v>0.6</v>
      </c>
      <c r="M51" s="14"/>
      <c r="N51" s="15"/>
      <c r="O51" s="16">
        <f t="shared" si="0"/>
        <v>0.6</v>
      </c>
      <c r="P51" s="16">
        <v>8886</v>
      </c>
      <c r="Q51" s="17"/>
      <c r="R51" s="18"/>
      <c r="S51" s="19">
        <f t="shared" si="1"/>
        <v>8886</v>
      </c>
      <c r="T51" s="20">
        <f t="shared" si="2"/>
        <v>8886</v>
      </c>
      <c r="U51" s="20">
        <f t="shared" si="3"/>
        <v>0</v>
      </c>
      <c r="V51" s="21"/>
    </row>
    <row r="52" spans="1:22">
      <c r="A52">
        <v>51</v>
      </c>
      <c r="B52" t="s">
        <v>27</v>
      </c>
      <c r="C52" s="10" t="s">
        <v>28</v>
      </c>
      <c r="D52" s="11">
        <v>1729</v>
      </c>
      <c r="E52" s="11" t="s">
        <v>29</v>
      </c>
      <c r="F52" s="11" t="s">
        <v>30</v>
      </c>
      <c r="G52" s="11">
        <v>2</v>
      </c>
      <c r="H52" s="11" t="s">
        <v>84</v>
      </c>
      <c r="I52" s="11" t="s">
        <v>67</v>
      </c>
      <c r="J52" s="12">
        <v>3010</v>
      </c>
      <c r="K52" s="13" t="s">
        <v>35</v>
      </c>
      <c r="L52" s="14">
        <v>0.14000000000000001</v>
      </c>
      <c r="M52" s="14"/>
      <c r="N52" s="15"/>
      <c r="O52" s="16">
        <f t="shared" si="0"/>
        <v>0.14000000000000001</v>
      </c>
      <c r="P52" s="16">
        <v>421</v>
      </c>
      <c r="Q52" s="17">
        <v>8</v>
      </c>
      <c r="R52" s="18"/>
      <c r="S52" s="19">
        <f t="shared" si="1"/>
        <v>421.4</v>
      </c>
      <c r="T52" s="20">
        <f t="shared" si="2"/>
        <v>421.40000000000003</v>
      </c>
      <c r="U52" s="20">
        <f t="shared" si="3"/>
        <v>0</v>
      </c>
      <c r="V52" s="21"/>
    </row>
    <row r="53" spans="1:22">
      <c r="A53">
        <v>52</v>
      </c>
      <c r="B53" t="s">
        <v>27</v>
      </c>
      <c r="C53" s="10" t="s">
        <v>28</v>
      </c>
      <c r="D53" s="11">
        <v>1729</v>
      </c>
      <c r="E53" s="11" t="s">
        <v>29</v>
      </c>
      <c r="F53" s="11" t="s">
        <v>30</v>
      </c>
      <c r="G53" s="11">
        <v>2</v>
      </c>
      <c r="H53" s="11" t="s">
        <v>85</v>
      </c>
      <c r="I53" s="11" t="s">
        <v>67</v>
      </c>
      <c r="J53" s="12">
        <v>8920</v>
      </c>
      <c r="K53" s="13" t="s">
        <v>35</v>
      </c>
      <c r="L53" s="14">
        <v>0.2</v>
      </c>
      <c r="M53" s="14"/>
      <c r="N53" s="15"/>
      <c r="O53" s="16">
        <f t="shared" si="0"/>
        <v>0.2</v>
      </c>
      <c r="P53" s="16">
        <v>1784</v>
      </c>
      <c r="Q53" s="17"/>
      <c r="R53" s="18"/>
      <c r="S53" s="19">
        <f t="shared" si="1"/>
        <v>1784</v>
      </c>
      <c r="T53" s="20">
        <f t="shared" si="2"/>
        <v>1784</v>
      </c>
      <c r="U53" s="20">
        <f t="shared" si="3"/>
        <v>0</v>
      </c>
      <c r="V53" s="21"/>
    </row>
    <row r="54" spans="1:22">
      <c r="A54">
        <v>53</v>
      </c>
      <c r="B54" t="s">
        <v>27</v>
      </c>
      <c r="C54" s="10" t="s">
        <v>28</v>
      </c>
      <c r="D54" s="11">
        <v>1729</v>
      </c>
      <c r="E54" s="11" t="s">
        <v>29</v>
      </c>
      <c r="F54" s="11" t="s">
        <v>30</v>
      </c>
      <c r="G54" s="11">
        <v>2</v>
      </c>
      <c r="H54" s="11" t="s">
        <v>86</v>
      </c>
      <c r="I54" s="11" t="s">
        <v>67</v>
      </c>
      <c r="J54" s="12">
        <v>3970</v>
      </c>
      <c r="K54" s="13" t="s">
        <v>35</v>
      </c>
      <c r="L54" s="14">
        <v>0.14000000000000001</v>
      </c>
      <c r="M54" s="14"/>
      <c r="N54" s="15"/>
      <c r="O54" s="16">
        <f t="shared" si="0"/>
        <v>0.14000000000000001</v>
      </c>
      <c r="P54" s="16">
        <v>555</v>
      </c>
      <c r="Q54" s="17">
        <v>16</v>
      </c>
      <c r="R54" s="18"/>
      <c r="S54" s="19">
        <f t="shared" si="1"/>
        <v>555.79999999999995</v>
      </c>
      <c r="T54" s="20">
        <f t="shared" si="2"/>
        <v>555.80000000000007</v>
      </c>
      <c r="U54" s="20">
        <f t="shared" si="3"/>
        <v>0</v>
      </c>
      <c r="V54" s="21"/>
    </row>
    <row r="55" spans="1:22">
      <c r="A55">
        <v>54</v>
      </c>
      <c r="B55" t="s">
        <v>27</v>
      </c>
      <c r="C55" s="10" t="s">
        <v>28</v>
      </c>
      <c r="D55" s="11">
        <v>1729</v>
      </c>
      <c r="E55" s="11" t="s">
        <v>29</v>
      </c>
      <c r="F55" s="11" t="s">
        <v>30</v>
      </c>
      <c r="G55" s="11">
        <v>2</v>
      </c>
      <c r="H55" s="11" t="s">
        <v>87</v>
      </c>
      <c r="I55" s="11" t="s">
        <v>67</v>
      </c>
      <c r="J55" s="12">
        <v>275</v>
      </c>
      <c r="K55" s="13" t="s">
        <v>35</v>
      </c>
      <c r="L55" s="14">
        <v>0.1</v>
      </c>
      <c r="M55" s="14"/>
      <c r="N55" s="15"/>
      <c r="O55" s="16">
        <f t="shared" si="0"/>
        <v>0.1</v>
      </c>
      <c r="P55" s="16">
        <v>27</v>
      </c>
      <c r="Q55" s="17">
        <v>10</v>
      </c>
      <c r="R55" s="18"/>
      <c r="S55" s="19">
        <f t="shared" si="1"/>
        <v>27.5</v>
      </c>
      <c r="T55" s="20">
        <f t="shared" si="2"/>
        <v>27.5</v>
      </c>
      <c r="U55" s="20">
        <f t="shared" si="3"/>
        <v>0</v>
      </c>
      <c r="V55" s="21"/>
    </row>
    <row r="56" spans="1:22">
      <c r="A56">
        <v>55</v>
      </c>
      <c r="B56" t="s">
        <v>27</v>
      </c>
      <c r="C56" s="10" t="s">
        <v>28</v>
      </c>
      <c r="D56" s="11">
        <v>1729</v>
      </c>
      <c r="E56" s="11" t="s">
        <v>29</v>
      </c>
      <c r="F56" s="11" t="s">
        <v>30</v>
      </c>
      <c r="G56" s="11">
        <v>2</v>
      </c>
      <c r="H56" s="11" t="s">
        <v>88</v>
      </c>
      <c r="I56" s="11" t="s">
        <v>67</v>
      </c>
      <c r="J56" s="12">
        <v>12</v>
      </c>
      <c r="K56" s="13" t="s">
        <v>33</v>
      </c>
      <c r="L56" s="14">
        <v>12</v>
      </c>
      <c r="M56" s="14"/>
      <c r="N56" s="15"/>
      <c r="O56" s="16">
        <f t="shared" si="0"/>
        <v>12</v>
      </c>
      <c r="P56" s="16">
        <v>144</v>
      </c>
      <c r="Q56" s="17"/>
      <c r="R56" s="18"/>
      <c r="S56" s="19">
        <f t="shared" si="1"/>
        <v>144</v>
      </c>
      <c r="T56" s="20">
        <f t="shared" si="2"/>
        <v>144</v>
      </c>
      <c r="U56" s="20">
        <f t="shared" si="3"/>
        <v>0</v>
      </c>
      <c r="V56" s="21"/>
    </row>
    <row r="57" spans="1:22">
      <c r="A57">
        <v>56</v>
      </c>
      <c r="B57" t="s">
        <v>27</v>
      </c>
      <c r="C57" s="10" t="s">
        <v>28</v>
      </c>
      <c r="D57" s="11">
        <v>1729</v>
      </c>
      <c r="E57" s="11" t="s">
        <v>29</v>
      </c>
      <c r="F57" s="11" t="s">
        <v>30</v>
      </c>
      <c r="G57" s="11">
        <v>2</v>
      </c>
      <c r="H57" s="11" t="s">
        <v>196</v>
      </c>
      <c r="I57" s="11" t="s">
        <v>67</v>
      </c>
      <c r="J57" s="12">
        <v>52725</v>
      </c>
      <c r="K57" s="13" t="s">
        <v>35</v>
      </c>
      <c r="L57" s="14">
        <v>0.08</v>
      </c>
      <c r="M57" s="14"/>
      <c r="N57" s="15"/>
      <c r="O57" s="16">
        <f t="shared" si="0"/>
        <v>0.08</v>
      </c>
      <c r="P57" s="16">
        <v>4218</v>
      </c>
      <c r="Q57" s="17"/>
      <c r="R57" s="18"/>
      <c r="S57" s="19">
        <f t="shared" si="1"/>
        <v>4218</v>
      </c>
      <c r="T57" s="20">
        <f t="shared" si="2"/>
        <v>4218</v>
      </c>
      <c r="U57" s="20">
        <f t="shared" si="3"/>
        <v>0</v>
      </c>
      <c r="V57" s="21"/>
    </row>
    <row r="58" spans="1:22">
      <c r="A58">
        <v>57</v>
      </c>
      <c r="B58" t="s">
        <v>27</v>
      </c>
      <c r="C58" s="10" t="s">
        <v>28</v>
      </c>
      <c r="D58" s="11">
        <v>1729</v>
      </c>
      <c r="E58" s="11" t="s">
        <v>29</v>
      </c>
      <c r="F58" s="11" t="s">
        <v>30</v>
      </c>
      <c r="G58" s="11">
        <v>2</v>
      </c>
      <c r="H58" s="11" t="s">
        <v>89</v>
      </c>
      <c r="I58" s="11" t="s">
        <v>67</v>
      </c>
      <c r="J58" s="12">
        <v>4250</v>
      </c>
      <c r="K58" s="13" t="s">
        <v>35</v>
      </c>
      <c r="L58" s="14">
        <v>0.03</v>
      </c>
      <c r="M58" s="14"/>
      <c r="N58" s="15"/>
      <c r="O58" s="16">
        <f t="shared" si="0"/>
        <v>0.03</v>
      </c>
      <c r="P58" s="16">
        <v>127</v>
      </c>
      <c r="Q58" s="17">
        <v>10</v>
      </c>
      <c r="R58" s="18"/>
      <c r="S58" s="19">
        <f t="shared" si="1"/>
        <v>127.5</v>
      </c>
      <c r="T58" s="20">
        <f t="shared" si="2"/>
        <v>127.5</v>
      </c>
      <c r="U58" s="20">
        <f t="shared" si="3"/>
        <v>0</v>
      </c>
      <c r="V58" s="21"/>
    </row>
    <row r="59" spans="1:22">
      <c r="A59">
        <v>58</v>
      </c>
      <c r="B59" t="s">
        <v>27</v>
      </c>
      <c r="C59" s="10" t="s">
        <v>28</v>
      </c>
      <c r="D59" s="11">
        <v>1729</v>
      </c>
      <c r="E59" s="11" t="s">
        <v>29</v>
      </c>
      <c r="F59" s="11" t="s">
        <v>30</v>
      </c>
      <c r="G59" s="11">
        <v>2</v>
      </c>
      <c r="H59" s="11" t="s">
        <v>90</v>
      </c>
      <c r="I59" s="11" t="s">
        <v>67</v>
      </c>
      <c r="J59" s="12">
        <v>16000</v>
      </c>
      <c r="K59" s="13" t="s">
        <v>35</v>
      </c>
      <c r="L59" s="14"/>
      <c r="M59" s="14">
        <v>0.3</v>
      </c>
      <c r="N59" s="15"/>
      <c r="O59" s="16">
        <f t="shared" si="0"/>
        <v>1.4999999999999999E-2</v>
      </c>
      <c r="P59" s="16">
        <v>240</v>
      </c>
      <c r="Q59" s="17"/>
      <c r="R59" s="18"/>
      <c r="S59" s="19">
        <f t="shared" si="1"/>
        <v>240</v>
      </c>
      <c r="T59" s="20">
        <f t="shared" si="2"/>
        <v>240</v>
      </c>
      <c r="U59" s="20">
        <f t="shared" si="3"/>
        <v>0</v>
      </c>
      <c r="V59" s="21"/>
    </row>
    <row r="60" spans="1:22">
      <c r="A60">
        <v>59</v>
      </c>
      <c r="B60" t="s">
        <v>27</v>
      </c>
      <c r="C60" s="10" t="s">
        <v>28</v>
      </c>
      <c r="D60" s="11">
        <v>1729</v>
      </c>
      <c r="E60" s="11" t="s">
        <v>29</v>
      </c>
      <c r="F60" s="11" t="s">
        <v>30</v>
      </c>
      <c r="G60" s="11">
        <v>2</v>
      </c>
      <c r="H60" s="11" t="s">
        <v>91</v>
      </c>
      <c r="I60" s="11" t="s">
        <v>67</v>
      </c>
      <c r="J60" s="12">
        <v>4</v>
      </c>
      <c r="K60" s="13" t="s">
        <v>92</v>
      </c>
      <c r="L60" s="14">
        <v>2</v>
      </c>
      <c r="M60" s="14"/>
      <c r="N60" s="15"/>
      <c r="O60" s="16">
        <f t="shared" si="0"/>
        <v>2</v>
      </c>
      <c r="P60" s="16">
        <v>8</v>
      </c>
      <c r="Q60" s="17"/>
      <c r="R60" s="18"/>
      <c r="S60" s="19">
        <f t="shared" si="1"/>
        <v>8</v>
      </c>
      <c r="T60" s="20">
        <f t="shared" si="2"/>
        <v>8</v>
      </c>
      <c r="U60" s="20">
        <f t="shared" si="3"/>
        <v>0</v>
      </c>
      <c r="V60" s="21"/>
    </row>
    <row r="61" spans="1:22">
      <c r="A61">
        <v>60</v>
      </c>
      <c r="B61" t="s">
        <v>27</v>
      </c>
      <c r="C61" s="10" t="s">
        <v>28</v>
      </c>
      <c r="D61" s="11">
        <v>1729</v>
      </c>
      <c r="E61" s="11" t="s">
        <v>29</v>
      </c>
      <c r="F61" s="11" t="s">
        <v>30</v>
      </c>
      <c r="G61" s="11">
        <v>2</v>
      </c>
      <c r="H61" s="11" t="s">
        <v>43</v>
      </c>
      <c r="I61" s="11" t="s">
        <v>67</v>
      </c>
      <c r="J61" s="12">
        <v>2400</v>
      </c>
      <c r="K61" s="13" t="s">
        <v>47</v>
      </c>
      <c r="L61" s="14">
        <v>0.23</v>
      </c>
      <c r="M61" s="14"/>
      <c r="N61" s="15"/>
      <c r="O61" s="16">
        <f t="shared" si="0"/>
        <v>0.23</v>
      </c>
      <c r="P61" s="16">
        <v>552</v>
      </c>
      <c r="Q61" s="17"/>
      <c r="R61" s="18"/>
      <c r="S61" s="19">
        <f t="shared" si="1"/>
        <v>552</v>
      </c>
      <c r="T61" s="20">
        <f t="shared" si="2"/>
        <v>552</v>
      </c>
      <c r="U61" s="20">
        <f t="shared" si="3"/>
        <v>0</v>
      </c>
      <c r="V61" s="21"/>
    </row>
    <row r="62" spans="1:22">
      <c r="A62">
        <v>61</v>
      </c>
      <c r="B62" t="s">
        <v>27</v>
      </c>
      <c r="C62" s="10" t="s">
        <v>28</v>
      </c>
      <c r="D62" s="11">
        <v>1729</v>
      </c>
      <c r="E62" s="11" t="s">
        <v>29</v>
      </c>
      <c r="F62" s="11" t="s">
        <v>30</v>
      </c>
      <c r="G62" s="11">
        <v>2</v>
      </c>
      <c r="H62" s="11" t="s">
        <v>93</v>
      </c>
      <c r="I62" s="11" t="s">
        <v>67</v>
      </c>
      <c r="J62" s="12">
        <v>1160</v>
      </c>
      <c r="K62" s="13" t="s">
        <v>35</v>
      </c>
      <c r="L62" s="14">
        <v>3</v>
      </c>
      <c r="M62" s="14"/>
      <c r="N62" s="15"/>
      <c r="O62" s="16">
        <f t="shared" si="0"/>
        <v>3</v>
      </c>
      <c r="P62" s="16">
        <v>3480</v>
      </c>
      <c r="Q62" s="17"/>
      <c r="R62" s="18"/>
      <c r="S62" s="19">
        <f t="shared" si="1"/>
        <v>3480</v>
      </c>
      <c r="T62" s="20">
        <f t="shared" si="2"/>
        <v>3480</v>
      </c>
      <c r="U62" s="20">
        <f t="shared" si="3"/>
        <v>0</v>
      </c>
      <c r="V62" s="21"/>
    </row>
    <row r="63" spans="1:22">
      <c r="A63">
        <v>62</v>
      </c>
      <c r="B63" t="s">
        <v>27</v>
      </c>
      <c r="C63" s="10" t="s">
        <v>28</v>
      </c>
      <c r="D63" s="11">
        <v>1729</v>
      </c>
      <c r="E63" s="11" t="s">
        <v>29</v>
      </c>
      <c r="F63" s="11" t="s">
        <v>30</v>
      </c>
      <c r="G63" s="11">
        <v>2</v>
      </c>
      <c r="H63" s="11" t="s">
        <v>94</v>
      </c>
      <c r="I63" s="11" t="s">
        <v>67</v>
      </c>
      <c r="J63" s="12">
        <v>117450</v>
      </c>
      <c r="K63" s="13" t="s">
        <v>35</v>
      </c>
      <c r="L63" s="14">
        <v>0.08</v>
      </c>
      <c r="M63" s="14"/>
      <c r="N63" s="15"/>
      <c r="O63" s="16">
        <f t="shared" si="0"/>
        <v>0.08</v>
      </c>
      <c r="P63" s="16">
        <v>9396</v>
      </c>
      <c r="Q63" s="17"/>
      <c r="R63" s="18"/>
      <c r="S63" s="19">
        <f t="shared" si="1"/>
        <v>9396</v>
      </c>
      <c r="T63" s="20">
        <f t="shared" si="2"/>
        <v>9396</v>
      </c>
      <c r="U63" s="20">
        <f t="shared" si="3"/>
        <v>0</v>
      </c>
      <c r="V63" s="21"/>
    </row>
    <row r="64" spans="1:22">
      <c r="A64">
        <v>63</v>
      </c>
      <c r="B64" t="s">
        <v>27</v>
      </c>
      <c r="C64" s="10" t="s">
        <v>28</v>
      </c>
      <c r="D64" s="11">
        <v>1729</v>
      </c>
      <c r="E64" s="11" t="s">
        <v>29</v>
      </c>
      <c r="F64" s="11" t="s">
        <v>30</v>
      </c>
      <c r="G64" s="11">
        <v>2</v>
      </c>
      <c r="H64" s="11" t="s">
        <v>95</v>
      </c>
      <c r="I64" s="11" t="s">
        <v>67</v>
      </c>
      <c r="J64" s="12">
        <v>54050</v>
      </c>
      <c r="K64" s="13" t="s">
        <v>35</v>
      </c>
      <c r="L64" s="14">
        <v>0.06</v>
      </c>
      <c r="M64" s="14"/>
      <c r="N64" s="15"/>
      <c r="O64" s="16">
        <f t="shared" si="0"/>
        <v>0.06</v>
      </c>
      <c r="P64" s="16">
        <v>3243</v>
      </c>
      <c r="Q64" s="17"/>
      <c r="R64" s="18"/>
      <c r="S64" s="19">
        <f t="shared" si="1"/>
        <v>3243</v>
      </c>
      <c r="T64" s="20">
        <f t="shared" si="2"/>
        <v>3243</v>
      </c>
      <c r="U64" s="20">
        <f t="shared" si="3"/>
        <v>0</v>
      </c>
      <c r="V64" s="21"/>
    </row>
    <row r="65" spans="1:22">
      <c r="A65">
        <v>64</v>
      </c>
      <c r="B65" t="s">
        <v>27</v>
      </c>
      <c r="C65" s="10" t="s">
        <v>28</v>
      </c>
      <c r="D65" s="11">
        <v>1729</v>
      </c>
      <c r="E65" s="11" t="s">
        <v>29</v>
      </c>
      <c r="F65" s="11" t="s">
        <v>30</v>
      </c>
      <c r="G65" s="11">
        <v>2</v>
      </c>
      <c r="H65" s="11" t="s">
        <v>96</v>
      </c>
      <c r="I65" s="11" t="s">
        <v>67</v>
      </c>
      <c r="J65" s="12">
        <v>59400</v>
      </c>
      <c r="K65" s="13" t="s">
        <v>35</v>
      </c>
      <c r="L65" s="14">
        <v>0.03</v>
      </c>
      <c r="M65" s="14"/>
      <c r="N65" s="15"/>
      <c r="O65" s="16">
        <f t="shared" si="0"/>
        <v>0.03</v>
      </c>
      <c r="P65" s="16">
        <v>1782</v>
      </c>
      <c r="Q65" s="17"/>
      <c r="R65" s="18"/>
      <c r="S65" s="19">
        <f t="shared" si="1"/>
        <v>1782</v>
      </c>
      <c r="T65" s="20">
        <f t="shared" si="2"/>
        <v>1782</v>
      </c>
      <c r="U65" s="20">
        <f t="shared" si="3"/>
        <v>0</v>
      </c>
      <c r="V65" s="21"/>
    </row>
    <row r="66" spans="1:22">
      <c r="A66">
        <v>65</v>
      </c>
      <c r="B66" t="s">
        <v>27</v>
      </c>
      <c r="C66" s="10" t="s">
        <v>28</v>
      </c>
      <c r="D66" s="11">
        <v>1729</v>
      </c>
      <c r="E66" s="11" t="s">
        <v>29</v>
      </c>
      <c r="F66" s="11" t="s">
        <v>30</v>
      </c>
      <c r="G66" s="11">
        <v>2</v>
      </c>
      <c r="H66" s="11" t="s">
        <v>46</v>
      </c>
      <c r="I66" s="11" t="s">
        <v>67</v>
      </c>
      <c r="J66" s="12">
        <v>5378</v>
      </c>
      <c r="K66" s="13" t="s">
        <v>47</v>
      </c>
      <c r="L66" s="14"/>
      <c r="M66" s="14">
        <v>20</v>
      </c>
      <c r="N66" s="15"/>
      <c r="O66" s="16">
        <f t="shared" ref="O66:O129" si="4">L66+(0.05*M66)+(N66/240)</f>
        <v>1</v>
      </c>
      <c r="P66" s="16">
        <v>5378</v>
      </c>
      <c r="Q66" s="17"/>
      <c r="R66" s="18"/>
      <c r="S66" s="19">
        <f t="shared" ref="S66:S129" si="5">P66+(0.05*Q66)+(R66/240)</f>
        <v>5378</v>
      </c>
      <c r="T66" s="20">
        <f t="shared" ref="T66:T129" si="6">J66*O66</f>
        <v>5378</v>
      </c>
      <c r="U66" s="20">
        <f t="shared" ref="U66:U129" si="7">S66-T66</f>
        <v>0</v>
      </c>
      <c r="V66" s="21"/>
    </row>
    <row r="67" spans="1:22">
      <c r="A67">
        <v>66</v>
      </c>
      <c r="B67" t="s">
        <v>27</v>
      </c>
      <c r="C67" s="10" t="s">
        <v>28</v>
      </c>
      <c r="D67" s="11">
        <v>1729</v>
      </c>
      <c r="E67" s="11" t="s">
        <v>29</v>
      </c>
      <c r="F67" s="11" t="s">
        <v>30</v>
      </c>
      <c r="G67" s="11">
        <v>2</v>
      </c>
      <c r="H67" s="11" t="s">
        <v>97</v>
      </c>
      <c r="I67" s="11" t="s">
        <v>67</v>
      </c>
      <c r="J67" s="12">
        <v>10572</v>
      </c>
      <c r="K67" s="13" t="s">
        <v>47</v>
      </c>
      <c r="L67" s="14">
        <v>2</v>
      </c>
      <c r="M67" s="14"/>
      <c r="N67" s="15"/>
      <c r="O67" s="16">
        <f t="shared" si="4"/>
        <v>2</v>
      </c>
      <c r="P67" s="16">
        <v>21144</v>
      </c>
      <c r="Q67" s="17"/>
      <c r="R67" s="18"/>
      <c r="S67" s="19">
        <f t="shared" si="5"/>
        <v>21144</v>
      </c>
      <c r="T67" s="20">
        <f t="shared" si="6"/>
        <v>21144</v>
      </c>
      <c r="U67" s="20">
        <f t="shared" si="7"/>
        <v>0</v>
      </c>
      <c r="V67" s="21"/>
    </row>
    <row r="68" spans="1:22">
      <c r="A68">
        <v>67</v>
      </c>
      <c r="B68" t="s">
        <v>27</v>
      </c>
      <c r="C68" s="10" t="s">
        <v>28</v>
      </c>
      <c r="D68" s="11">
        <v>1729</v>
      </c>
      <c r="E68" s="11" t="s">
        <v>29</v>
      </c>
      <c r="F68" s="11" t="s">
        <v>30</v>
      </c>
      <c r="G68" s="11">
        <v>2</v>
      </c>
      <c r="H68" s="11" t="s">
        <v>98</v>
      </c>
      <c r="I68" s="11" t="s">
        <v>67</v>
      </c>
      <c r="J68" s="12">
        <v>63350</v>
      </c>
      <c r="K68" s="13" t="s">
        <v>47</v>
      </c>
      <c r="L68" s="14">
        <f>120/124</f>
        <v>0.967741935483871</v>
      </c>
      <c r="M68" s="14"/>
      <c r="N68" s="15"/>
      <c r="O68" s="16">
        <f t="shared" si="4"/>
        <v>0.967741935483871</v>
      </c>
      <c r="P68" s="16">
        <v>6856</v>
      </c>
      <c r="Q68" s="17">
        <v>9</v>
      </c>
      <c r="R68" s="18"/>
      <c r="S68" s="19">
        <f t="shared" si="5"/>
        <v>6856.45</v>
      </c>
      <c r="T68" s="20">
        <f t="shared" si="6"/>
        <v>61306.451612903227</v>
      </c>
      <c r="U68" s="20">
        <f t="shared" si="7"/>
        <v>-54450.00161290323</v>
      </c>
      <c r="V68" s="21" t="s">
        <v>45</v>
      </c>
    </row>
    <row r="69" spans="1:22">
      <c r="A69">
        <v>68</v>
      </c>
      <c r="B69" t="s">
        <v>27</v>
      </c>
      <c r="C69" s="10" t="s">
        <v>28</v>
      </c>
      <c r="D69" s="11">
        <v>1729</v>
      </c>
      <c r="E69" s="11" t="s">
        <v>29</v>
      </c>
      <c r="F69" s="11" t="s">
        <v>30</v>
      </c>
      <c r="G69" s="11">
        <v>2</v>
      </c>
      <c r="H69" s="11" t="s">
        <v>99</v>
      </c>
      <c r="I69" s="11" t="s">
        <v>67</v>
      </c>
      <c r="J69" s="12">
        <v>8000</v>
      </c>
      <c r="K69" s="13" t="s">
        <v>47</v>
      </c>
      <c r="L69" s="14">
        <f>45/124</f>
        <v>0.36290322580645162</v>
      </c>
      <c r="M69" s="14"/>
      <c r="N69" s="15"/>
      <c r="O69" s="16">
        <f t="shared" si="4"/>
        <v>0.36290322580645162</v>
      </c>
      <c r="P69" s="16">
        <v>2903</v>
      </c>
      <c r="Q69" s="17">
        <v>4</v>
      </c>
      <c r="R69" s="18">
        <v>6</v>
      </c>
      <c r="S69" s="19">
        <f t="shared" si="5"/>
        <v>2903.2249999999999</v>
      </c>
      <c r="T69" s="20">
        <f t="shared" si="6"/>
        <v>2903.2258064516132</v>
      </c>
      <c r="U69" s="20">
        <f t="shared" si="7"/>
        <v>-8.0645161324355286E-4</v>
      </c>
      <c r="V69" s="21"/>
    </row>
    <row r="70" spans="1:22">
      <c r="A70">
        <v>69</v>
      </c>
      <c r="B70" t="s">
        <v>27</v>
      </c>
      <c r="C70" s="10" t="s">
        <v>28</v>
      </c>
      <c r="D70" s="11">
        <v>1729</v>
      </c>
      <c r="E70" s="11" t="s">
        <v>29</v>
      </c>
      <c r="F70" s="11" t="s">
        <v>30</v>
      </c>
      <c r="G70" s="11">
        <v>2</v>
      </c>
      <c r="H70" s="11" t="s">
        <v>100</v>
      </c>
      <c r="I70" s="11" t="s">
        <v>67</v>
      </c>
      <c r="J70" s="12">
        <v>5143</v>
      </c>
      <c r="K70" s="13" t="s">
        <v>101</v>
      </c>
      <c r="L70" s="14">
        <v>1</v>
      </c>
      <c r="M70" s="14">
        <v>10</v>
      </c>
      <c r="N70" s="15"/>
      <c r="O70" s="16">
        <f t="shared" si="4"/>
        <v>1.5</v>
      </c>
      <c r="P70" s="16">
        <v>7714</v>
      </c>
      <c r="Q70" s="17"/>
      <c r="R70" s="18"/>
      <c r="S70" s="19">
        <f t="shared" si="5"/>
        <v>7714</v>
      </c>
      <c r="T70" s="20">
        <f t="shared" si="6"/>
        <v>7714.5</v>
      </c>
      <c r="U70" s="20">
        <f t="shared" si="7"/>
        <v>-0.5</v>
      </c>
      <c r="V70" s="21" t="s">
        <v>45</v>
      </c>
    </row>
    <row r="71" spans="1:22">
      <c r="A71">
        <v>70</v>
      </c>
      <c r="B71" t="s">
        <v>27</v>
      </c>
      <c r="C71" s="10" t="s">
        <v>28</v>
      </c>
      <c r="D71" s="11">
        <v>1729</v>
      </c>
      <c r="E71" s="11" t="s">
        <v>29</v>
      </c>
      <c r="F71" s="11" t="s">
        <v>30</v>
      </c>
      <c r="G71" s="11">
        <v>2</v>
      </c>
      <c r="H71" s="11" t="s">
        <v>197</v>
      </c>
      <c r="I71" s="11" t="s">
        <v>67</v>
      </c>
      <c r="J71" s="12">
        <v>95</v>
      </c>
      <c r="K71" s="13" t="s">
        <v>47</v>
      </c>
      <c r="L71" s="14">
        <v>6</v>
      </c>
      <c r="M71" s="14"/>
      <c r="N71" s="15"/>
      <c r="O71" s="16">
        <f t="shared" si="4"/>
        <v>6</v>
      </c>
      <c r="P71" s="16">
        <v>570</v>
      </c>
      <c r="Q71" s="17"/>
      <c r="R71" s="18"/>
      <c r="S71" s="19">
        <f t="shared" si="5"/>
        <v>570</v>
      </c>
      <c r="T71" s="20">
        <f t="shared" si="6"/>
        <v>570</v>
      </c>
      <c r="U71" s="20">
        <f t="shared" si="7"/>
        <v>0</v>
      </c>
      <c r="V71" s="21"/>
    </row>
    <row r="72" spans="1:22">
      <c r="A72">
        <v>71</v>
      </c>
      <c r="B72" t="s">
        <v>27</v>
      </c>
      <c r="C72" s="10" t="s">
        <v>28</v>
      </c>
      <c r="D72" s="11">
        <v>1729</v>
      </c>
      <c r="E72" s="11" t="s">
        <v>29</v>
      </c>
      <c r="F72" s="11" t="s">
        <v>30</v>
      </c>
      <c r="G72" s="11">
        <v>2</v>
      </c>
      <c r="H72" s="11" t="s">
        <v>102</v>
      </c>
      <c r="I72" s="11" t="s">
        <v>67</v>
      </c>
      <c r="J72" s="12">
        <v>12300</v>
      </c>
      <c r="K72" s="13" t="s">
        <v>35</v>
      </c>
      <c r="L72" s="14">
        <v>0.22</v>
      </c>
      <c r="M72" s="14"/>
      <c r="N72" s="15"/>
      <c r="O72" s="16">
        <f t="shared" si="4"/>
        <v>0.22</v>
      </c>
      <c r="P72" s="16">
        <v>2706</v>
      </c>
      <c r="Q72" s="17"/>
      <c r="R72" s="18"/>
      <c r="S72" s="19">
        <f t="shared" si="5"/>
        <v>2706</v>
      </c>
      <c r="T72" s="20">
        <f t="shared" si="6"/>
        <v>2706</v>
      </c>
      <c r="U72" s="20">
        <f t="shared" si="7"/>
        <v>0</v>
      </c>
      <c r="V72" s="21"/>
    </row>
    <row r="73" spans="1:22">
      <c r="A73">
        <v>72</v>
      </c>
      <c r="B73" t="s">
        <v>27</v>
      </c>
      <c r="C73" s="10" t="s">
        <v>28</v>
      </c>
      <c r="D73" s="11">
        <v>1729</v>
      </c>
      <c r="E73" s="11" t="s">
        <v>29</v>
      </c>
      <c r="F73" s="11" t="s">
        <v>30</v>
      </c>
      <c r="G73" s="11">
        <v>2</v>
      </c>
      <c r="H73" s="11" t="s">
        <v>103</v>
      </c>
      <c r="I73" s="11" t="s">
        <v>67</v>
      </c>
      <c r="J73" s="12">
        <v>17650</v>
      </c>
      <c r="K73" s="13" t="s">
        <v>35</v>
      </c>
      <c r="L73" s="14">
        <v>0.19</v>
      </c>
      <c r="M73" s="14"/>
      <c r="N73" s="15"/>
      <c r="O73" s="16">
        <f t="shared" si="4"/>
        <v>0.19</v>
      </c>
      <c r="P73" s="16">
        <v>3358</v>
      </c>
      <c r="Q73" s="17"/>
      <c r="R73" s="18"/>
      <c r="S73" s="19">
        <f t="shared" si="5"/>
        <v>3358</v>
      </c>
      <c r="T73" s="20">
        <f t="shared" si="6"/>
        <v>3353.5</v>
      </c>
      <c r="U73" s="20">
        <f t="shared" si="7"/>
        <v>4.5</v>
      </c>
      <c r="V73" s="21" t="s">
        <v>45</v>
      </c>
    </row>
    <row r="74" spans="1:22">
      <c r="A74">
        <v>73</v>
      </c>
      <c r="B74" t="s">
        <v>27</v>
      </c>
      <c r="C74" s="10" t="s">
        <v>28</v>
      </c>
      <c r="D74" s="11">
        <v>1729</v>
      </c>
      <c r="E74" s="11" t="s">
        <v>29</v>
      </c>
      <c r="F74" s="11" t="s">
        <v>30</v>
      </c>
      <c r="G74" s="11">
        <v>2</v>
      </c>
      <c r="H74" s="11" t="s">
        <v>104</v>
      </c>
      <c r="I74" s="11" t="s">
        <v>67</v>
      </c>
      <c r="J74" s="12">
        <v>6960</v>
      </c>
      <c r="K74" s="13" t="s">
        <v>35</v>
      </c>
      <c r="L74" s="14">
        <v>0.6</v>
      </c>
      <c r="M74" s="14"/>
      <c r="N74" s="15"/>
      <c r="O74" s="16">
        <f t="shared" si="4"/>
        <v>0.6</v>
      </c>
      <c r="P74" s="16">
        <v>4176</v>
      </c>
      <c r="Q74" s="17"/>
      <c r="R74" s="18"/>
      <c r="S74" s="19">
        <f t="shared" si="5"/>
        <v>4176</v>
      </c>
      <c r="T74" s="20">
        <f t="shared" si="6"/>
        <v>4176</v>
      </c>
      <c r="U74" s="20">
        <f t="shared" si="7"/>
        <v>0</v>
      </c>
      <c r="V74" s="21"/>
    </row>
    <row r="75" spans="1:22">
      <c r="A75">
        <v>74</v>
      </c>
      <c r="B75" t="s">
        <v>27</v>
      </c>
      <c r="C75" s="10" t="s">
        <v>28</v>
      </c>
      <c r="D75" s="11">
        <v>1729</v>
      </c>
      <c r="E75" s="11" t="s">
        <v>29</v>
      </c>
      <c r="F75" s="11" t="s">
        <v>30</v>
      </c>
      <c r="G75" s="11">
        <v>2</v>
      </c>
      <c r="H75" s="11" t="s">
        <v>198</v>
      </c>
      <c r="I75" s="11" t="s">
        <v>67</v>
      </c>
      <c r="J75" s="12">
        <v>19</v>
      </c>
      <c r="K75" s="13" t="s">
        <v>105</v>
      </c>
      <c r="L75" s="14">
        <v>10</v>
      </c>
      <c r="M75" s="14"/>
      <c r="N75" s="15"/>
      <c r="O75" s="16">
        <f t="shared" si="4"/>
        <v>10</v>
      </c>
      <c r="P75" s="16">
        <v>190</v>
      </c>
      <c r="Q75" s="17"/>
      <c r="R75" s="18"/>
      <c r="S75" s="19">
        <f t="shared" si="5"/>
        <v>190</v>
      </c>
      <c r="T75" s="20">
        <f t="shared" si="6"/>
        <v>190</v>
      </c>
      <c r="U75" s="20">
        <f t="shared" si="7"/>
        <v>0</v>
      </c>
      <c r="V75" s="21"/>
    </row>
    <row r="76" spans="1:22">
      <c r="A76">
        <v>75</v>
      </c>
      <c r="B76" t="s">
        <v>27</v>
      </c>
      <c r="C76" s="10" t="s">
        <v>28</v>
      </c>
      <c r="D76" s="11">
        <v>1729</v>
      </c>
      <c r="E76" s="11" t="s">
        <v>29</v>
      </c>
      <c r="F76" s="11" t="s">
        <v>30</v>
      </c>
      <c r="G76" s="11">
        <v>2</v>
      </c>
      <c r="H76" s="11" t="s">
        <v>106</v>
      </c>
      <c r="I76" s="11" t="s">
        <v>67</v>
      </c>
      <c r="J76" s="12">
        <v>138</v>
      </c>
      <c r="K76" s="13" t="s">
        <v>47</v>
      </c>
      <c r="L76" s="14">
        <v>3</v>
      </c>
      <c r="M76" s="14"/>
      <c r="N76" s="15"/>
      <c r="O76" s="16">
        <f t="shared" si="4"/>
        <v>3</v>
      </c>
      <c r="P76" s="16">
        <v>414</v>
      </c>
      <c r="Q76" s="17"/>
      <c r="R76" s="18"/>
      <c r="S76" s="19">
        <f t="shared" si="5"/>
        <v>414</v>
      </c>
      <c r="T76" s="20">
        <f t="shared" si="6"/>
        <v>414</v>
      </c>
      <c r="U76" s="20">
        <f t="shared" si="7"/>
        <v>0</v>
      </c>
      <c r="V76" s="21"/>
    </row>
    <row r="77" spans="1:22">
      <c r="A77">
        <v>76</v>
      </c>
      <c r="B77" t="s">
        <v>27</v>
      </c>
      <c r="C77" s="10" t="s">
        <v>28</v>
      </c>
      <c r="D77" s="11">
        <v>1729</v>
      </c>
      <c r="E77" s="11" t="s">
        <v>29</v>
      </c>
      <c r="F77" s="11" t="s">
        <v>30</v>
      </c>
      <c r="G77" s="11">
        <v>2</v>
      </c>
      <c r="H77" s="11" t="s">
        <v>199</v>
      </c>
      <c r="I77" s="11" t="s">
        <v>67</v>
      </c>
      <c r="J77" s="12">
        <v>5</v>
      </c>
      <c r="K77" s="13" t="s">
        <v>44</v>
      </c>
      <c r="L77" s="14">
        <v>20</v>
      </c>
      <c r="M77" s="14"/>
      <c r="N77" s="15"/>
      <c r="O77" s="16">
        <f t="shared" si="4"/>
        <v>20</v>
      </c>
      <c r="P77" s="16">
        <v>100</v>
      </c>
      <c r="Q77" s="17"/>
      <c r="R77" s="18"/>
      <c r="S77" s="19">
        <f t="shared" si="5"/>
        <v>100</v>
      </c>
      <c r="T77" s="20">
        <f t="shared" si="6"/>
        <v>100</v>
      </c>
      <c r="U77" s="20">
        <f t="shared" si="7"/>
        <v>0</v>
      </c>
      <c r="V77" s="21"/>
    </row>
    <row r="78" spans="1:22">
      <c r="A78">
        <v>77</v>
      </c>
      <c r="B78" t="s">
        <v>27</v>
      </c>
      <c r="C78" s="10" t="s">
        <v>28</v>
      </c>
      <c r="D78" s="11">
        <v>1729</v>
      </c>
      <c r="E78" s="11" t="s">
        <v>29</v>
      </c>
      <c r="F78" s="11" t="s">
        <v>30</v>
      </c>
      <c r="G78" s="11">
        <v>2</v>
      </c>
      <c r="H78" s="11" t="s">
        <v>107</v>
      </c>
      <c r="I78" s="11" t="s">
        <v>67</v>
      </c>
      <c r="J78" s="12">
        <v>7</v>
      </c>
      <c r="K78" s="13" t="s">
        <v>105</v>
      </c>
      <c r="L78" s="14">
        <v>15</v>
      </c>
      <c r="M78" s="14"/>
      <c r="N78" s="15"/>
      <c r="O78" s="16">
        <f t="shared" si="4"/>
        <v>15</v>
      </c>
      <c r="P78" s="16">
        <v>105</v>
      </c>
      <c r="Q78" s="17"/>
      <c r="R78" s="18"/>
      <c r="S78" s="19">
        <f t="shared" si="5"/>
        <v>105</v>
      </c>
      <c r="T78" s="20">
        <f t="shared" si="6"/>
        <v>105</v>
      </c>
      <c r="U78" s="20">
        <f t="shared" si="7"/>
        <v>0</v>
      </c>
      <c r="V78" s="21"/>
    </row>
    <row r="79" spans="1:22">
      <c r="A79">
        <v>78</v>
      </c>
      <c r="B79" t="s">
        <v>27</v>
      </c>
      <c r="C79" s="10" t="s">
        <v>28</v>
      </c>
      <c r="D79" s="11">
        <v>1729</v>
      </c>
      <c r="E79" s="11" t="s">
        <v>29</v>
      </c>
      <c r="F79" s="11" t="s">
        <v>30</v>
      </c>
      <c r="G79" s="11">
        <v>2</v>
      </c>
      <c r="H79" s="11" t="s">
        <v>200</v>
      </c>
      <c r="I79" s="11" t="s">
        <v>67</v>
      </c>
      <c r="J79" s="12">
        <v>26</v>
      </c>
      <c r="K79" s="13" t="s">
        <v>35</v>
      </c>
      <c r="L79" s="14"/>
      <c r="M79" s="14">
        <v>50</v>
      </c>
      <c r="N79" s="15"/>
      <c r="O79" s="16">
        <f t="shared" si="4"/>
        <v>2.5</v>
      </c>
      <c r="P79" s="16">
        <v>165</v>
      </c>
      <c r="Q79" s="17"/>
      <c r="R79" s="18"/>
      <c r="S79" s="19">
        <f t="shared" si="5"/>
        <v>165</v>
      </c>
      <c r="T79" s="20">
        <f t="shared" si="6"/>
        <v>65</v>
      </c>
      <c r="U79" s="20">
        <f t="shared" si="7"/>
        <v>100</v>
      </c>
      <c r="V79" s="21" t="s">
        <v>45</v>
      </c>
    </row>
    <row r="80" spans="1:22">
      <c r="A80">
        <v>79</v>
      </c>
      <c r="B80" t="s">
        <v>27</v>
      </c>
      <c r="C80" s="10" t="s">
        <v>28</v>
      </c>
      <c r="D80" s="11">
        <v>1729</v>
      </c>
      <c r="E80" s="11" t="s">
        <v>29</v>
      </c>
      <c r="F80" s="11" t="s">
        <v>30</v>
      </c>
      <c r="G80" s="11">
        <v>2</v>
      </c>
      <c r="H80" s="11" t="s">
        <v>51</v>
      </c>
      <c r="I80" s="11" t="s">
        <v>67</v>
      </c>
      <c r="J80" s="12">
        <v>6400</v>
      </c>
      <c r="K80" s="13" t="s">
        <v>35</v>
      </c>
      <c r="L80" s="14"/>
      <c r="M80" s="14">
        <v>25</v>
      </c>
      <c r="N80" s="15"/>
      <c r="O80" s="16">
        <f t="shared" si="4"/>
        <v>1.25</v>
      </c>
      <c r="P80" s="16">
        <v>8000</v>
      </c>
      <c r="Q80" s="17"/>
      <c r="R80" s="18"/>
      <c r="S80" s="19">
        <f t="shared" si="5"/>
        <v>8000</v>
      </c>
      <c r="T80" s="20">
        <f t="shared" si="6"/>
        <v>8000</v>
      </c>
      <c r="U80" s="20">
        <f t="shared" si="7"/>
        <v>0</v>
      </c>
      <c r="V80" s="21"/>
    </row>
    <row r="81" spans="1:22">
      <c r="A81">
        <v>80</v>
      </c>
      <c r="B81" t="s">
        <v>27</v>
      </c>
      <c r="C81" s="10" t="s">
        <v>28</v>
      </c>
      <c r="D81" s="11">
        <v>1729</v>
      </c>
      <c r="E81" s="11" t="s">
        <v>29</v>
      </c>
      <c r="F81" s="11" t="s">
        <v>30</v>
      </c>
      <c r="G81" s="11">
        <v>3</v>
      </c>
      <c r="H81" s="11" t="s">
        <v>52</v>
      </c>
      <c r="I81" s="11" t="s">
        <v>67</v>
      </c>
      <c r="J81" s="12">
        <v>2660</v>
      </c>
      <c r="K81" s="13" t="s">
        <v>35</v>
      </c>
      <c r="L81" s="14">
        <v>0.35</v>
      </c>
      <c r="M81" s="14"/>
      <c r="N81" s="15"/>
      <c r="O81" s="16">
        <f t="shared" si="4"/>
        <v>0.35</v>
      </c>
      <c r="P81" s="16">
        <v>931</v>
      </c>
      <c r="Q81" s="17"/>
      <c r="R81" s="18"/>
      <c r="S81" s="19">
        <f t="shared" si="5"/>
        <v>931</v>
      </c>
      <c r="T81" s="20">
        <f t="shared" si="6"/>
        <v>930.99999999999989</v>
      </c>
      <c r="U81" s="20">
        <f t="shared" si="7"/>
        <v>0</v>
      </c>
      <c r="V81" s="21"/>
    </row>
    <row r="82" spans="1:22">
      <c r="A82">
        <v>81</v>
      </c>
      <c r="B82" t="s">
        <v>27</v>
      </c>
      <c r="C82" s="10" t="s">
        <v>28</v>
      </c>
      <c r="D82" s="11">
        <v>1729</v>
      </c>
      <c r="E82" s="11" t="s">
        <v>29</v>
      </c>
      <c r="F82" s="11" t="s">
        <v>30</v>
      </c>
      <c r="G82" s="11">
        <v>3</v>
      </c>
      <c r="H82" s="11" t="s">
        <v>108</v>
      </c>
      <c r="I82" s="11" t="s">
        <v>67</v>
      </c>
      <c r="J82" s="12">
        <v>7175</v>
      </c>
      <c r="K82" s="13" t="s">
        <v>35</v>
      </c>
      <c r="L82" s="14">
        <v>0.55000000000000004</v>
      </c>
      <c r="M82" s="14"/>
      <c r="N82" s="15"/>
      <c r="O82" s="16">
        <f t="shared" si="4"/>
        <v>0.55000000000000004</v>
      </c>
      <c r="P82" s="16">
        <v>3905</v>
      </c>
      <c r="Q82" s="17"/>
      <c r="R82" s="18"/>
      <c r="S82" s="19">
        <f t="shared" si="5"/>
        <v>3905</v>
      </c>
      <c r="T82" s="20">
        <f t="shared" si="6"/>
        <v>3946.2500000000005</v>
      </c>
      <c r="U82" s="20">
        <f t="shared" si="7"/>
        <v>-41.250000000000455</v>
      </c>
      <c r="V82" s="21" t="s">
        <v>45</v>
      </c>
    </row>
    <row r="83" spans="1:22">
      <c r="A83">
        <v>82</v>
      </c>
      <c r="B83" t="s">
        <v>27</v>
      </c>
      <c r="C83" s="10" t="s">
        <v>28</v>
      </c>
      <c r="D83" s="11">
        <v>1729</v>
      </c>
      <c r="E83" s="11" t="s">
        <v>29</v>
      </c>
      <c r="F83" s="11" t="s">
        <v>30</v>
      </c>
      <c r="G83" s="11">
        <v>3</v>
      </c>
      <c r="H83" s="11" t="s">
        <v>201</v>
      </c>
      <c r="I83" s="11" t="s">
        <v>67</v>
      </c>
      <c r="J83" s="12">
        <v>16000</v>
      </c>
      <c r="K83" s="13" t="s">
        <v>47</v>
      </c>
      <c r="L83" s="14">
        <v>0.06</v>
      </c>
      <c r="M83" s="14"/>
      <c r="N83" s="15"/>
      <c r="O83" s="16">
        <f t="shared" si="4"/>
        <v>0.06</v>
      </c>
      <c r="P83" s="16">
        <v>960</v>
      </c>
      <c r="Q83" s="17"/>
      <c r="R83" s="18"/>
      <c r="S83" s="19">
        <f t="shared" si="5"/>
        <v>960</v>
      </c>
      <c r="T83" s="20">
        <f t="shared" si="6"/>
        <v>960</v>
      </c>
      <c r="U83" s="20">
        <f t="shared" si="7"/>
        <v>0</v>
      </c>
      <c r="V83" s="21"/>
    </row>
    <row r="84" spans="1:22">
      <c r="A84">
        <v>83</v>
      </c>
      <c r="B84" t="s">
        <v>27</v>
      </c>
      <c r="C84" s="10" t="s">
        <v>28</v>
      </c>
      <c r="D84" s="11">
        <v>1729</v>
      </c>
      <c r="E84" s="11" t="s">
        <v>29</v>
      </c>
      <c r="F84" s="11" t="s">
        <v>30</v>
      </c>
      <c r="G84" s="11">
        <v>3</v>
      </c>
      <c r="H84" s="11" t="s">
        <v>109</v>
      </c>
      <c r="I84" s="11" t="s">
        <v>67</v>
      </c>
      <c r="J84" s="12">
        <v>61940</v>
      </c>
      <c r="K84" s="13" t="s">
        <v>35</v>
      </c>
      <c r="L84" s="14"/>
      <c r="M84" s="14">
        <v>20</v>
      </c>
      <c r="N84" s="15"/>
      <c r="O84" s="16">
        <f t="shared" si="4"/>
        <v>1</v>
      </c>
      <c r="P84" s="16">
        <v>61940</v>
      </c>
      <c r="Q84" s="17"/>
      <c r="R84" s="18"/>
      <c r="S84" s="19">
        <f t="shared" si="5"/>
        <v>61940</v>
      </c>
      <c r="T84" s="20">
        <f t="shared" si="6"/>
        <v>61940</v>
      </c>
      <c r="U84" s="20">
        <f t="shared" si="7"/>
        <v>0</v>
      </c>
      <c r="V84" s="21"/>
    </row>
    <row r="85" spans="1:22">
      <c r="A85">
        <v>84</v>
      </c>
      <c r="B85" t="s">
        <v>27</v>
      </c>
      <c r="C85" s="10" t="s">
        <v>28</v>
      </c>
      <c r="D85" s="11">
        <v>1729</v>
      </c>
      <c r="E85" s="11" t="s">
        <v>29</v>
      </c>
      <c r="F85" s="11" t="s">
        <v>30</v>
      </c>
      <c r="G85" s="11">
        <v>3</v>
      </c>
      <c r="H85" s="11" t="s">
        <v>110</v>
      </c>
      <c r="I85" s="11" t="s">
        <v>67</v>
      </c>
      <c r="J85" s="12">
        <v>19040</v>
      </c>
      <c r="K85" s="13" t="s">
        <v>35</v>
      </c>
      <c r="L85" s="14"/>
      <c r="M85" s="14">
        <v>25</v>
      </c>
      <c r="N85" s="15"/>
      <c r="O85" s="16">
        <f t="shared" si="4"/>
        <v>1.25</v>
      </c>
      <c r="P85" s="16">
        <v>23800</v>
      </c>
      <c r="Q85" s="17"/>
      <c r="R85" s="18"/>
      <c r="S85" s="19">
        <f t="shared" si="5"/>
        <v>23800</v>
      </c>
      <c r="T85" s="20">
        <f t="shared" si="6"/>
        <v>23800</v>
      </c>
      <c r="U85" s="20">
        <f t="shared" si="7"/>
        <v>0</v>
      </c>
      <c r="V85" s="21"/>
    </row>
    <row r="86" spans="1:22">
      <c r="A86">
        <v>85</v>
      </c>
      <c r="B86" t="s">
        <v>27</v>
      </c>
      <c r="C86" s="10" t="s">
        <v>28</v>
      </c>
      <c r="D86" s="11">
        <v>1729</v>
      </c>
      <c r="E86" s="11" t="s">
        <v>29</v>
      </c>
      <c r="F86" s="11" t="s">
        <v>30</v>
      </c>
      <c r="G86" s="11">
        <v>3</v>
      </c>
      <c r="H86" s="11" t="s">
        <v>111</v>
      </c>
      <c r="I86" s="11" t="s">
        <v>67</v>
      </c>
      <c r="J86" s="12">
        <v>64575</v>
      </c>
      <c r="K86" s="13" t="s">
        <v>35</v>
      </c>
      <c r="L86" s="14">
        <v>0.28000000000000003</v>
      </c>
      <c r="M86" s="14"/>
      <c r="N86" s="15"/>
      <c r="O86" s="16">
        <f t="shared" si="4"/>
        <v>0.28000000000000003</v>
      </c>
      <c r="P86" s="16">
        <v>8081</v>
      </c>
      <c r="Q86" s="17"/>
      <c r="R86" s="18"/>
      <c r="S86" s="19">
        <f t="shared" si="5"/>
        <v>8081</v>
      </c>
      <c r="T86" s="20">
        <f t="shared" si="6"/>
        <v>18081</v>
      </c>
      <c r="U86" s="20">
        <f t="shared" si="7"/>
        <v>-10000</v>
      </c>
      <c r="V86" s="21" t="s">
        <v>45</v>
      </c>
    </row>
    <row r="87" spans="1:22">
      <c r="A87">
        <v>86</v>
      </c>
      <c r="B87" t="s">
        <v>27</v>
      </c>
      <c r="C87" s="10" t="s">
        <v>28</v>
      </c>
      <c r="D87" s="11">
        <v>1729</v>
      </c>
      <c r="E87" s="11" t="s">
        <v>29</v>
      </c>
      <c r="F87" s="11" t="s">
        <v>30</v>
      </c>
      <c r="G87" s="11">
        <v>3</v>
      </c>
      <c r="H87" s="11" t="s">
        <v>202</v>
      </c>
      <c r="I87" s="11" t="s">
        <v>67</v>
      </c>
      <c r="J87" s="12">
        <v>82725</v>
      </c>
      <c r="K87" s="13" t="s">
        <v>35</v>
      </c>
      <c r="L87" s="14">
        <v>0.15</v>
      </c>
      <c r="M87" s="14"/>
      <c r="N87" s="15"/>
      <c r="O87" s="16">
        <f t="shared" si="4"/>
        <v>0.15</v>
      </c>
      <c r="P87" s="16">
        <v>12408</v>
      </c>
      <c r="Q87" s="17">
        <v>15</v>
      </c>
      <c r="R87" s="18"/>
      <c r="S87" s="19">
        <f t="shared" si="5"/>
        <v>12408.75</v>
      </c>
      <c r="T87" s="20">
        <f t="shared" si="6"/>
        <v>12408.75</v>
      </c>
      <c r="U87" s="20">
        <f t="shared" si="7"/>
        <v>0</v>
      </c>
      <c r="V87" s="21"/>
    </row>
    <row r="88" spans="1:22">
      <c r="A88">
        <v>87</v>
      </c>
      <c r="B88" t="s">
        <v>27</v>
      </c>
      <c r="C88" s="10" t="s">
        <v>28</v>
      </c>
      <c r="D88" s="11">
        <v>1729</v>
      </c>
      <c r="E88" s="11" t="s">
        <v>29</v>
      </c>
      <c r="F88" s="11" t="s">
        <v>30</v>
      </c>
      <c r="G88" s="11">
        <v>3</v>
      </c>
      <c r="H88" s="11" t="s">
        <v>112</v>
      </c>
      <c r="I88" s="11" t="s">
        <v>67</v>
      </c>
      <c r="J88" s="12">
        <v>265</v>
      </c>
      <c r="K88" s="13" t="s">
        <v>105</v>
      </c>
      <c r="L88" s="14"/>
      <c r="M88" s="14">
        <v>10</v>
      </c>
      <c r="N88" s="15"/>
      <c r="O88" s="16">
        <f t="shared" si="4"/>
        <v>0.5</v>
      </c>
      <c r="P88" s="16">
        <v>132</v>
      </c>
      <c r="Q88" s="17">
        <v>10</v>
      </c>
      <c r="R88" s="18"/>
      <c r="S88" s="19">
        <f t="shared" si="5"/>
        <v>132.5</v>
      </c>
      <c r="T88" s="20">
        <f t="shared" si="6"/>
        <v>132.5</v>
      </c>
      <c r="U88" s="20">
        <f t="shared" si="7"/>
        <v>0</v>
      </c>
      <c r="V88" s="21"/>
    </row>
    <row r="89" spans="1:22">
      <c r="A89">
        <v>88</v>
      </c>
      <c r="B89" t="s">
        <v>27</v>
      </c>
      <c r="C89" s="10" t="s">
        <v>28</v>
      </c>
      <c r="D89" s="11">
        <v>1729</v>
      </c>
      <c r="E89" s="11" t="s">
        <v>29</v>
      </c>
      <c r="F89" s="11" t="s">
        <v>30</v>
      </c>
      <c r="G89" s="11">
        <v>3</v>
      </c>
      <c r="H89" s="11" t="s">
        <v>113</v>
      </c>
      <c r="I89" s="11" t="s">
        <v>67</v>
      </c>
      <c r="J89" s="12">
        <v>11500</v>
      </c>
      <c r="K89" s="13" t="s">
        <v>35</v>
      </c>
      <c r="L89" s="14">
        <v>0.25</v>
      </c>
      <c r="M89" s="14"/>
      <c r="N89" s="15"/>
      <c r="O89" s="16">
        <f t="shared" si="4"/>
        <v>0.25</v>
      </c>
      <c r="P89" s="16">
        <v>2875</v>
      </c>
      <c r="Q89" s="17"/>
      <c r="R89" s="18"/>
      <c r="S89" s="19">
        <f t="shared" si="5"/>
        <v>2875</v>
      </c>
      <c r="T89" s="20">
        <f t="shared" si="6"/>
        <v>2875</v>
      </c>
      <c r="U89" s="20">
        <f t="shared" si="7"/>
        <v>0</v>
      </c>
      <c r="V89" s="21"/>
    </row>
    <row r="90" spans="1:22">
      <c r="A90">
        <v>89</v>
      </c>
      <c r="B90" t="s">
        <v>27</v>
      </c>
      <c r="C90" s="10" t="s">
        <v>28</v>
      </c>
      <c r="D90" s="11">
        <v>1729</v>
      </c>
      <c r="E90" s="11" t="s">
        <v>29</v>
      </c>
      <c r="F90" s="11" t="s">
        <v>30</v>
      </c>
      <c r="G90" s="11">
        <v>3</v>
      </c>
      <c r="H90" s="11" t="s">
        <v>114</v>
      </c>
      <c r="I90" s="11" t="s">
        <v>67</v>
      </c>
      <c r="J90" s="12">
        <v>381700</v>
      </c>
      <c r="K90" s="13" t="s">
        <v>35</v>
      </c>
      <c r="L90" s="14">
        <v>0.05</v>
      </c>
      <c r="M90" s="14"/>
      <c r="N90" s="15"/>
      <c r="O90" s="16">
        <f t="shared" si="4"/>
        <v>0.05</v>
      </c>
      <c r="P90" s="16">
        <v>19085</v>
      </c>
      <c r="Q90" s="17"/>
      <c r="R90" s="18"/>
      <c r="S90" s="19">
        <f t="shared" si="5"/>
        <v>19085</v>
      </c>
      <c r="T90" s="20">
        <f t="shared" si="6"/>
        <v>19085</v>
      </c>
      <c r="U90" s="20">
        <f t="shared" si="7"/>
        <v>0</v>
      </c>
      <c r="V90" s="21"/>
    </row>
    <row r="91" spans="1:22">
      <c r="A91">
        <v>90</v>
      </c>
      <c r="B91" t="s">
        <v>27</v>
      </c>
      <c r="C91" s="10" t="s">
        <v>28</v>
      </c>
      <c r="D91" s="11">
        <v>1729</v>
      </c>
      <c r="E91" s="11" t="s">
        <v>29</v>
      </c>
      <c r="F91" s="11" t="s">
        <v>30</v>
      </c>
      <c r="G91" s="11">
        <v>3</v>
      </c>
      <c r="H91" s="11" t="s">
        <v>53</v>
      </c>
      <c r="I91" s="11" t="s">
        <v>67</v>
      </c>
      <c r="J91" s="12">
        <v>6</v>
      </c>
      <c r="K91" s="13" t="s">
        <v>54</v>
      </c>
      <c r="L91" s="14">
        <v>220</v>
      </c>
      <c r="M91" s="14"/>
      <c r="N91" s="15"/>
      <c r="O91" s="16">
        <f t="shared" si="4"/>
        <v>220</v>
      </c>
      <c r="P91" s="16">
        <v>1320</v>
      </c>
      <c r="Q91" s="17"/>
      <c r="R91" s="18"/>
      <c r="S91" s="19">
        <f t="shared" si="5"/>
        <v>1320</v>
      </c>
      <c r="T91" s="20">
        <f t="shared" si="6"/>
        <v>1320</v>
      </c>
      <c r="U91" s="20">
        <f t="shared" si="7"/>
        <v>0</v>
      </c>
      <c r="V91" s="21"/>
    </row>
    <row r="92" spans="1:22">
      <c r="A92">
        <v>91</v>
      </c>
      <c r="B92" t="s">
        <v>27</v>
      </c>
      <c r="C92" s="10" t="s">
        <v>28</v>
      </c>
      <c r="D92" s="11">
        <v>1729</v>
      </c>
      <c r="E92" s="11" t="s">
        <v>29</v>
      </c>
      <c r="F92" s="11" t="s">
        <v>30</v>
      </c>
      <c r="G92" s="11">
        <v>3</v>
      </c>
      <c r="H92" s="11" t="s">
        <v>204</v>
      </c>
      <c r="I92" s="11" t="s">
        <v>67</v>
      </c>
      <c r="J92" s="12">
        <v>919</v>
      </c>
      <c r="K92" s="13" t="s">
        <v>105</v>
      </c>
      <c r="L92" s="14">
        <v>5</v>
      </c>
      <c r="M92" s="14"/>
      <c r="N92" s="15"/>
      <c r="O92" s="16">
        <f t="shared" si="4"/>
        <v>5</v>
      </c>
      <c r="P92" s="16">
        <v>4595</v>
      </c>
      <c r="Q92" s="17"/>
      <c r="R92" s="18"/>
      <c r="S92" s="19">
        <f t="shared" si="5"/>
        <v>4595</v>
      </c>
      <c r="T92" s="20">
        <f t="shared" si="6"/>
        <v>4595</v>
      </c>
      <c r="U92" s="20">
        <f t="shared" si="7"/>
        <v>0</v>
      </c>
      <c r="V92" s="21"/>
    </row>
    <row r="93" spans="1:22">
      <c r="A93">
        <v>92</v>
      </c>
      <c r="B93" t="s">
        <v>27</v>
      </c>
      <c r="C93" s="10" t="s">
        <v>28</v>
      </c>
      <c r="D93" s="11">
        <v>1729</v>
      </c>
      <c r="E93" s="11" t="s">
        <v>29</v>
      </c>
      <c r="F93" s="11" t="s">
        <v>30</v>
      </c>
      <c r="G93" s="11">
        <v>3</v>
      </c>
      <c r="H93" s="11" t="s">
        <v>205</v>
      </c>
      <c r="I93" s="11" t="s">
        <v>67</v>
      </c>
      <c r="J93" s="12">
        <v>318</v>
      </c>
      <c r="K93" s="13" t="s">
        <v>35</v>
      </c>
      <c r="L93" s="14">
        <v>3</v>
      </c>
      <c r="M93" s="14">
        <v>10</v>
      </c>
      <c r="N93" s="15"/>
      <c r="O93" s="16">
        <f t="shared" si="4"/>
        <v>3.5</v>
      </c>
      <c r="P93" s="16">
        <v>1063</v>
      </c>
      <c r="Q93" s="17"/>
      <c r="R93" s="18"/>
      <c r="S93" s="19">
        <f t="shared" si="5"/>
        <v>1063</v>
      </c>
      <c r="T93" s="20">
        <f t="shared" si="6"/>
        <v>1113</v>
      </c>
      <c r="U93" s="20">
        <f t="shared" si="7"/>
        <v>-50</v>
      </c>
      <c r="V93" s="21" t="s">
        <v>45</v>
      </c>
    </row>
    <row r="94" spans="1:22">
      <c r="A94">
        <v>93</v>
      </c>
      <c r="B94" t="s">
        <v>27</v>
      </c>
      <c r="C94" s="10" t="s">
        <v>28</v>
      </c>
      <c r="D94" s="11">
        <v>1729</v>
      </c>
      <c r="E94" s="11" t="s">
        <v>29</v>
      </c>
      <c r="F94" s="11" t="s">
        <v>30</v>
      </c>
      <c r="G94" s="11">
        <v>3</v>
      </c>
      <c r="H94" s="22" t="s">
        <v>203</v>
      </c>
      <c r="I94" s="11" t="s">
        <v>67</v>
      </c>
      <c r="J94" s="12">
        <v>8916</v>
      </c>
      <c r="K94" s="13" t="s">
        <v>35</v>
      </c>
      <c r="L94" s="14"/>
      <c r="M94" s="14">
        <v>10</v>
      </c>
      <c r="N94" s="15"/>
      <c r="O94" s="16">
        <f t="shared" si="4"/>
        <v>0.5</v>
      </c>
      <c r="P94" s="16">
        <v>4458</v>
      </c>
      <c r="Q94" s="17"/>
      <c r="R94" s="18"/>
      <c r="S94" s="19">
        <f t="shared" si="5"/>
        <v>4458</v>
      </c>
      <c r="T94" s="20">
        <f t="shared" si="6"/>
        <v>4458</v>
      </c>
      <c r="U94" s="20">
        <f t="shared" si="7"/>
        <v>0</v>
      </c>
      <c r="V94" s="21"/>
    </row>
    <row r="95" spans="1:22">
      <c r="A95">
        <v>94</v>
      </c>
      <c r="B95" t="s">
        <v>27</v>
      </c>
      <c r="C95" s="10" t="s">
        <v>28</v>
      </c>
      <c r="D95" s="11">
        <v>1729</v>
      </c>
      <c r="E95" s="11" t="s">
        <v>29</v>
      </c>
      <c r="F95" s="11" t="s">
        <v>30</v>
      </c>
      <c r="G95" s="11">
        <v>3</v>
      </c>
      <c r="H95" s="11" t="s">
        <v>115</v>
      </c>
      <c r="I95" s="11" t="s">
        <v>67</v>
      </c>
      <c r="J95" s="12">
        <v>6450</v>
      </c>
      <c r="K95" s="13" t="s">
        <v>35</v>
      </c>
      <c r="L95" s="14"/>
      <c r="M95" s="14">
        <v>20</v>
      </c>
      <c r="N95" s="15"/>
      <c r="O95" s="16">
        <f t="shared" si="4"/>
        <v>1</v>
      </c>
      <c r="P95" s="16">
        <v>6450</v>
      </c>
      <c r="Q95" s="17"/>
      <c r="R95" s="18"/>
      <c r="S95" s="19">
        <f t="shared" si="5"/>
        <v>6450</v>
      </c>
      <c r="T95" s="20">
        <f t="shared" si="6"/>
        <v>6450</v>
      </c>
      <c r="U95" s="20">
        <f t="shared" si="7"/>
        <v>0</v>
      </c>
      <c r="V95" s="21"/>
    </row>
    <row r="96" spans="1:22">
      <c r="A96">
        <v>95</v>
      </c>
      <c r="B96" t="s">
        <v>27</v>
      </c>
      <c r="C96" s="10" t="s">
        <v>28</v>
      </c>
      <c r="D96" s="11">
        <v>1729</v>
      </c>
      <c r="E96" s="11" t="s">
        <v>29</v>
      </c>
      <c r="F96" s="11" t="s">
        <v>30</v>
      </c>
      <c r="G96" s="11">
        <v>3</v>
      </c>
      <c r="H96" s="11" t="s">
        <v>116</v>
      </c>
      <c r="I96" s="11" t="s">
        <v>67</v>
      </c>
      <c r="J96" s="12">
        <v>48425</v>
      </c>
      <c r="K96" s="13" t="s">
        <v>35</v>
      </c>
      <c r="L96" s="14">
        <v>0.1</v>
      </c>
      <c r="M96" s="14"/>
      <c r="N96" s="15"/>
      <c r="O96" s="16">
        <f t="shared" si="4"/>
        <v>0.1</v>
      </c>
      <c r="P96" s="16">
        <v>4842</v>
      </c>
      <c r="Q96" s="17">
        <v>10</v>
      </c>
      <c r="R96" s="18"/>
      <c r="S96" s="19">
        <f t="shared" si="5"/>
        <v>4842.5</v>
      </c>
      <c r="T96" s="20">
        <f t="shared" si="6"/>
        <v>4842.5</v>
      </c>
      <c r="U96" s="20">
        <f t="shared" si="7"/>
        <v>0</v>
      </c>
      <c r="V96" s="21"/>
    </row>
    <row r="97" spans="1:22">
      <c r="A97">
        <v>96</v>
      </c>
      <c r="B97" t="s">
        <v>27</v>
      </c>
      <c r="C97" s="10" t="s">
        <v>28</v>
      </c>
      <c r="D97" s="11">
        <v>1729</v>
      </c>
      <c r="E97" s="11" t="s">
        <v>29</v>
      </c>
      <c r="F97" s="11" t="s">
        <v>30</v>
      </c>
      <c r="G97" s="11">
        <v>3</v>
      </c>
      <c r="H97" s="11" t="s">
        <v>117</v>
      </c>
      <c r="I97" s="11" t="s">
        <v>67</v>
      </c>
      <c r="J97" s="12">
        <v>150</v>
      </c>
      <c r="K97" s="13" t="s">
        <v>206</v>
      </c>
      <c r="L97" s="14">
        <v>85</v>
      </c>
      <c r="M97" s="14"/>
      <c r="N97" s="15"/>
      <c r="O97" s="16">
        <f t="shared" si="4"/>
        <v>85</v>
      </c>
      <c r="P97" s="16">
        <v>12750</v>
      </c>
      <c r="Q97" s="17"/>
      <c r="R97" s="18"/>
      <c r="S97" s="19">
        <f t="shared" si="5"/>
        <v>12750</v>
      </c>
      <c r="T97" s="20">
        <f t="shared" si="6"/>
        <v>12750</v>
      </c>
      <c r="U97" s="20">
        <f t="shared" si="7"/>
        <v>0</v>
      </c>
      <c r="V97" s="21"/>
    </row>
    <row r="98" spans="1:22">
      <c r="A98">
        <v>97</v>
      </c>
      <c r="B98" t="s">
        <v>27</v>
      </c>
      <c r="C98" s="10" t="s">
        <v>28</v>
      </c>
      <c r="D98" s="11">
        <v>1729</v>
      </c>
      <c r="E98" s="11" t="s">
        <v>29</v>
      </c>
      <c r="F98" s="11" t="s">
        <v>30</v>
      </c>
      <c r="G98" s="11">
        <v>3</v>
      </c>
      <c r="H98" s="11" t="s">
        <v>57</v>
      </c>
      <c r="I98" s="11" t="s">
        <v>67</v>
      </c>
      <c r="J98" s="12">
        <v>1028250</v>
      </c>
      <c r="K98" s="13" t="s">
        <v>35</v>
      </c>
      <c r="L98" s="14">
        <v>0.15</v>
      </c>
      <c r="M98" s="14"/>
      <c r="N98" s="15"/>
      <c r="O98" s="16">
        <f t="shared" si="4"/>
        <v>0.15</v>
      </c>
      <c r="P98" s="16">
        <v>154237</v>
      </c>
      <c r="Q98" s="17">
        <v>10</v>
      </c>
      <c r="R98" s="18"/>
      <c r="S98" s="19">
        <f t="shared" si="5"/>
        <v>154237.5</v>
      </c>
      <c r="T98" s="20">
        <f t="shared" si="6"/>
        <v>154237.5</v>
      </c>
      <c r="U98" s="20">
        <f t="shared" si="7"/>
        <v>0</v>
      </c>
      <c r="V98" s="21"/>
    </row>
    <row r="99" spans="1:22">
      <c r="A99">
        <v>98</v>
      </c>
      <c r="B99" t="s">
        <v>27</v>
      </c>
      <c r="C99" s="10" t="s">
        <v>28</v>
      </c>
      <c r="D99" s="11">
        <v>1729</v>
      </c>
      <c r="E99" s="11" t="s">
        <v>29</v>
      </c>
      <c r="F99" s="11" t="s">
        <v>30</v>
      </c>
      <c r="G99" s="11">
        <v>3</v>
      </c>
      <c r="H99" s="11" t="s">
        <v>118</v>
      </c>
      <c r="I99" s="11" t="s">
        <v>67</v>
      </c>
      <c r="J99" s="12">
        <v>237600</v>
      </c>
      <c r="K99" s="13" t="s">
        <v>35</v>
      </c>
      <c r="L99" s="14">
        <v>0.12</v>
      </c>
      <c r="M99" s="14"/>
      <c r="N99" s="15"/>
      <c r="O99" s="16">
        <f t="shared" si="4"/>
        <v>0.12</v>
      </c>
      <c r="P99" s="16">
        <v>28512</v>
      </c>
      <c r="Q99" s="17"/>
      <c r="R99" s="18"/>
      <c r="S99" s="19">
        <f t="shared" si="5"/>
        <v>28512</v>
      </c>
      <c r="T99" s="20">
        <f t="shared" si="6"/>
        <v>28512</v>
      </c>
      <c r="U99" s="20">
        <f t="shared" si="7"/>
        <v>0</v>
      </c>
      <c r="V99" s="21"/>
    </row>
    <row r="100" spans="1:22">
      <c r="A100">
        <v>99</v>
      </c>
      <c r="B100" t="s">
        <v>27</v>
      </c>
      <c r="C100" s="10" t="s">
        <v>28</v>
      </c>
      <c r="D100" s="11">
        <v>1729</v>
      </c>
      <c r="E100" s="11" t="s">
        <v>29</v>
      </c>
      <c r="F100" s="11" t="s">
        <v>30</v>
      </c>
      <c r="G100" s="11">
        <v>3</v>
      </c>
      <c r="H100" s="11" t="s">
        <v>119</v>
      </c>
      <c r="I100" s="11" t="s">
        <v>67</v>
      </c>
      <c r="J100" s="12">
        <v>5425</v>
      </c>
      <c r="K100" s="13" t="s">
        <v>35</v>
      </c>
      <c r="L100" s="14">
        <v>0.15</v>
      </c>
      <c r="M100" s="14"/>
      <c r="N100" s="15"/>
      <c r="O100" s="16">
        <f t="shared" si="4"/>
        <v>0.15</v>
      </c>
      <c r="P100" s="16">
        <v>817</v>
      </c>
      <c r="Q100" s="17">
        <v>10</v>
      </c>
      <c r="R100" s="18"/>
      <c r="S100" s="19">
        <f t="shared" si="5"/>
        <v>817.5</v>
      </c>
      <c r="T100" s="20">
        <f t="shared" si="6"/>
        <v>813.75</v>
      </c>
      <c r="U100" s="20">
        <f t="shared" si="7"/>
        <v>3.75</v>
      </c>
      <c r="V100" s="21" t="s">
        <v>45</v>
      </c>
    </row>
    <row r="101" spans="1:22">
      <c r="A101">
        <v>100</v>
      </c>
      <c r="B101" t="s">
        <v>27</v>
      </c>
      <c r="C101" s="10" t="s">
        <v>28</v>
      </c>
      <c r="D101" s="11">
        <v>1729</v>
      </c>
      <c r="E101" s="11" t="s">
        <v>29</v>
      </c>
      <c r="F101" s="11" t="s">
        <v>30</v>
      </c>
      <c r="G101" s="11">
        <v>3</v>
      </c>
      <c r="H101" s="11" t="s">
        <v>120</v>
      </c>
      <c r="I101" s="11" t="s">
        <v>67</v>
      </c>
      <c r="J101" s="12">
        <v>8490</v>
      </c>
      <c r="K101" s="13" t="s">
        <v>35</v>
      </c>
      <c r="L101" s="14">
        <v>1.2</v>
      </c>
      <c r="M101" s="14"/>
      <c r="N101" s="15"/>
      <c r="O101" s="16">
        <f t="shared" si="4"/>
        <v>1.2</v>
      </c>
      <c r="P101" s="16">
        <v>10188</v>
      </c>
      <c r="Q101" s="17"/>
      <c r="R101" s="18"/>
      <c r="S101" s="19">
        <f t="shared" si="5"/>
        <v>10188</v>
      </c>
      <c r="T101" s="20">
        <f t="shared" si="6"/>
        <v>10188</v>
      </c>
      <c r="U101" s="20">
        <f t="shared" si="7"/>
        <v>0</v>
      </c>
      <c r="V101" s="21"/>
    </row>
    <row r="102" spans="1:22">
      <c r="A102">
        <v>101</v>
      </c>
      <c r="B102" t="s">
        <v>27</v>
      </c>
      <c r="C102" s="10" t="s">
        <v>28</v>
      </c>
      <c r="D102" s="11">
        <v>1729</v>
      </c>
      <c r="E102" s="11" t="s">
        <v>29</v>
      </c>
      <c r="F102" s="11" t="s">
        <v>30</v>
      </c>
      <c r="G102" s="11">
        <v>3</v>
      </c>
      <c r="H102" s="11" t="s">
        <v>121</v>
      </c>
      <c r="I102" s="11" t="s">
        <v>67</v>
      </c>
      <c r="J102" s="12">
        <v>90700</v>
      </c>
      <c r="K102" s="13" t="s">
        <v>35</v>
      </c>
      <c r="L102" s="14">
        <v>0.28000000000000003</v>
      </c>
      <c r="M102" s="14"/>
      <c r="N102" s="15"/>
      <c r="O102" s="16">
        <f t="shared" si="4"/>
        <v>0.28000000000000003</v>
      </c>
      <c r="P102" s="16">
        <v>25396</v>
      </c>
      <c r="Q102" s="17"/>
      <c r="R102" s="18"/>
      <c r="S102" s="19">
        <f t="shared" si="5"/>
        <v>25396</v>
      </c>
      <c r="T102" s="20">
        <f t="shared" si="6"/>
        <v>25396.000000000004</v>
      </c>
      <c r="U102" s="20">
        <f t="shared" si="7"/>
        <v>0</v>
      </c>
      <c r="V102" s="21"/>
    </row>
    <row r="103" spans="1:22">
      <c r="A103">
        <v>102</v>
      </c>
      <c r="B103" t="s">
        <v>27</v>
      </c>
      <c r="C103" s="10" t="s">
        <v>28</v>
      </c>
      <c r="D103" s="11">
        <v>1729</v>
      </c>
      <c r="E103" s="11" t="s">
        <v>29</v>
      </c>
      <c r="F103" s="11" t="s">
        <v>30</v>
      </c>
      <c r="G103" s="11">
        <v>3</v>
      </c>
      <c r="H103" s="11" t="s">
        <v>122</v>
      </c>
      <c r="I103" s="11" t="s">
        <v>67</v>
      </c>
      <c r="J103" s="12">
        <v>3625</v>
      </c>
      <c r="K103" s="13" t="s">
        <v>35</v>
      </c>
      <c r="L103" s="14">
        <v>0.19</v>
      </c>
      <c r="M103" s="14"/>
      <c r="N103" s="15"/>
      <c r="O103" s="16">
        <f t="shared" si="4"/>
        <v>0.19</v>
      </c>
      <c r="P103" s="16">
        <v>693</v>
      </c>
      <c r="Q103" s="17">
        <v>10</v>
      </c>
      <c r="R103" s="18"/>
      <c r="S103" s="19">
        <f t="shared" si="5"/>
        <v>693.5</v>
      </c>
      <c r="T103" s="20">
        <f t="shared" si="6"/>
        <v>688.75</v>
      </c>
      <c r="U103" s="20">
        <f t="shared" si="7"/>
        <v>4.75</v>
      </c>
      <c r="V103" s="21" t="s">
        <v>45</v>
      </c>
    </row>
    <row r="104" spans="1:22">
      <c r="A104">
        <v>103</v>
      </c>
      <c r="B104" t="s">
        <v>27</v>
      </c>
      <c r="C104" s="10" t="s">
        <v>28</v>
      </c>
      <c r="D104" s="11">
        <v>1729</v>
      </c>
      <c r="E104" s="11" t="s">
        <v>29</v>
      </c>
      <c r="F104" s="11" t="s">
        <v>30</v>
      </c>
      <c r="G104" s="11">
        <v>3</v>
      </c>
      <c r="H104" s="11" t="s">
        <v>123</v>
      </c>
      <c r="I104" s="11" t="s">
        <v>67</v>
      </c>
      <c r="J104" s="12">
        <v>3000</v>
      </c>
      <c r="K104" s="13" t="s">
        <v>47</v>
      </c>
      <c r="L104" s="14">
        <v>1</v>
      </c>
      <c r="M104" s="14"/>
      <c r="N104" s="15"/>
      <c r="O104" s="16">
        <f t="shared" si="4"/>
        <v>1</v>
      </c>
      <c r="P104" s="16">
        <v>3000</v>
      </c>
      <c r="Q104" s="17"/>
      <c r="R104" s="18"/>
      <c r="S104" s="19">
        <f t="shared" si="5"/>
        <v>3000</v>
      </c>
      <c r="T104" s="20">
        <f t="shared" si="6"/>
        <v>3000</v>
      </c>
      <c r="U104" s="20">
        <f t="shared" si="7"/>
        <v>0</v>
      </c>
      <c r="V104" s="21"/>
    </row>
    <row r="105" spans="1:22">
      <c r="A105">
        <v>104</v>
      </c>
      <c r="B105" t="s">
        <v>27</v>
      </c>
      <c r="C105" s="10" t="s">
        <v>28</v>
      </c>
      <c r="D105" s="11">
        <v>1729</v>
      </c>
      <c r="E105" s="11" t="s">
        <v>29</v>
      </c>
      <c r="F105" s="11" t="s">
        <v>30</v>
      </c>
      <c r="G105" s="11">
        <v>3</v>
      </c>
      <c r="H105" s="11" t="s">
        <v>124</v>
      </c>
      <c r="I105" s="11" t="s">
        <v>67</v>
      </c>
      <c r="J105" s="12">
        <v>24</v>
      </c>
      <c r="K105" s="13" t="s">
        <v>33</v>
      </c>
      <c r="L105" s="14">
        <v>10</v>
      </c>
      <c r="M105" s="14"/>
      <c r="N105" s="15"/>
      <c r="O105" s="16">
        <f t="shared" si="4"/>
        <v>10</v>
      </c>
      <c r="P105" s="16">
        <v>240</v>
      </c>
      <c r="Q105" s="17"/>
      <c r="R105" s="18"/>
      <c r="S105" s="19">
        <f t="shared" si="5"/>
        <v>240</v>
      </c>
      <c r="T105" s="20">
        <f t="shared" si="6"/>
        <v>240</v>
      </c>
      <c r="U105" s="20">
        <f t="shared" si="7"/>
        <v>0</v>
      </c>
      <c r="V105" s="21"/>
    </row>
    <row r="106" spans="1:22">
      <c r="A106">
        <v>105</v>
      </c>
      <c r="B106" t="s">
        <v>27</v>
      </c>
      <c r="C106" s="10" t="s">
        <v>28</v>
      </c>
      <c r="D106" s="11">
        <v>1729</v>
      </c>
      <c r="E106" s="11" t="s">
        <v>29</v>
      </c>
      <c r="F106" s="11" t="s">
        <v>30</v>
      </c>
      <c r="G106" s="11">
        <v>3</v>
      </c>
      <c r="H106" s="11" t="s">
        <v>125</v>
      </c>
      <c r="I106" s="11" t="s">
        <v>67</v>
      </c>
      <c r="J106" s="12">
        <v>4</v>
      </c>
      <c r="K106" s="13" t="s">
        <v>37</v>
      </c>
      <c r="L106" s="14">
        <v>20</v>
      </c>
      <c r="M106" s="14"/>
      <c r="N106" s="15"/>
      <c r="O106" s="16">
        <f t="shared" si="4"/>
        <v>20</v>
      </c>
      <c r="P106" s="16">
        <v>80</v>
      </c>
      <c r="Q106" s="17"/>
      <c r="R106" s="18"/>
      <c r="S106" s="19">
        <f t="shared" si="5"/>
        <v>80</v>
      </c>
      <c r="T106" s="20">
        <f t="shared" si="6"/>
        <v>80</v>
      </c>
      <c r="U106" s="20">
        <f t="shared" si="7"/>
        <v>0</v>
      </c>
      <c r="V106" s="21"/>
    </row>
    <row r="107" spans="1:22">
      <c r="A107">
        <v>106</v>
      </c>
      <c r="B107" t="s">
        <v>27</v>
      </c>
      <c r="C107" s="10" t="s">
        <v>28</v>
      </c>
      <c r="D107" s="11">
        <v>1729</v>
      </c>
      <c r="E107" s="11" t="s">
        <v>29</v>
      </c>
      <c r="F107" s="11" t="s">
        <v>30</v>
      </c>
      <c r="G107" s="11">
        <v>3</v>
      </c>
      <c r="H107" s="11" t="s">
        <v>126</v>
      </c>
      <c r="I107" s="11" t="s">
        <v>67</v>
      </c>
      <c r="J107" s="12">
        <v>105375</v>
      </c>
      <c r="K107" s="13" t="s">
        <v>35</v>
      </c>
      <c r="L107" s="14">
        <v>0.45</v>
      </c>
      <c r="M107" s="14"/>
      <c r="N107" s="15"/>
      <c r="O107" s="16">
        <f t="shared" si="4"/>
        <v>0.45</v>
      </c>
      <c r="P107" s="16">
        <v>47418</v>
      </c>
      <c r="Q107" s="17">
        <v>15</v>
      </c>
      <c r="R107" s="18"/>
      <c r="S107" s="19">
        <f t="shared" si="5"/>
        <v>47418.75</v>
      </c>
      <c r="T107" s="20">
        <f t="shared" si="6"/>
        <v>47418.75</v>
      </c>
      <c r="U107" s="20">
        <f t="shared" si="7"/>
        <v>0</v>
      </c>
      <c r="V107" s="21"/>
    </row>
    <row r="108" spans="1:22">
      <c r="A108">
        <v>107</v>
      </c>
      <c r="B108" t="s">
        <v>27</v>
      </c>
      <c r="C108" s="10" t="s">
        <v>28</v>
      </c>
      <c r="D108" s="11">
        <v>1729</v>
      </c>
      <c r="E108" s="11" t="s">
        <v>29</v>
      </c>
      <c r="F108" s="11" t="s">
        <v>30</v>
      </c>
      <c r="G108" s="11">
        <v>3</v>
      </c>
      <c r="H108" s="11" t="s">
        <v>127</v>
      </c>
      <c r="I108" s="11" t="s">
        <v>67</v>
      </c>
      <c r="J108" s="12">
        <v>342725</v>
      </c>
      <c r="K108" s="13" t="s">
        <v>35</v>
      </c>
      <c r="L108" s="14">
        <v>0.23</v>
      </c>
      <c r="M108" s="14"/>
      <c r="N108" s="15"/>
      <c r="O108" s="16">
        <f t="shared" si="4"/>
        <v>0.23</v>
      </c>
      <c r="P108" s="16">
        <v>78826</v>
      </c>
      <c r="Q108" s="17"/>
      <c r="R108" s="18"/>
      <c r="S108" s="19">
        <f t="shared" si="5"/>
        <v>78826</v>
      </c>
      <c r="T108" s="20">
        <f t="shared" si="6"/>
        <v>78826.75</v>
      </c>
      <c r="U108" s="20">
        <f t="shared" si="7"/>
        <v>-0.75</v>
      </c>
      <c r="V108" s="21" t="s">
        <v>45</v>
      </c>
    </row>
    <row r="109" spans="1:22">
      <c r="A109">
        <v>108</v>
      </c>
      <c r="B109" t="s">
        <v>27</v>
      </c>
      <c r="C109" s="10" t="s">
        <v>28</v>
      </c>
      <c r="D109" s="11">
        <v>1729</v>
      </c>
      <c r="E109" s="11" t="s">
        <v>29</v>
      </c>
      <c r="F109" s="11" t="s">
        <v>30</v>
      </c>
      <c r="G109" s="11">
        <v>3</v>
      </c>
      <c r="H109" s="11" t="s">
        <v>207</v>
      </c>
      <c r="I109" s="11" t="s">
        <v>67</v>
      </c>
      <c r="J109" s="12">
        <v>20600</v>
      </c>
      <c r="K109" s="13" t="s">
        <v>35</v>
      </c>
      <c r="L109" s="14">
        <v>0.2</v>
      </c>
      <c r="M109" s="14"/>
      <c r="N109" s="15"/>
      <c r="O109" s="16">
        <f t="shared" si="4"/>
        <v>0.2</v>
      </c>
      <c r="P109" s="16">
        <v>4120</v>
      </c>
      <c r="Q109" s="17"/>
      <c r="R109" s="18"/>
      <c r="S109" s="19">
        <f t="shared" si="5"/>
        <v>4120</v>
      </c>
      <c r="T109" s="20">
        <f t="shared" si="6"/>
        <v>4120</v>
      </c>
      <c r="U109" s="20">
        <f t="shared" si="7"/>
        <v>0</v>
      </c>
      <c r="V109" s="21"/>
    </row>
    <row r="110" spans="1:22">
      <c r="A110">
        <v>109</v>
      </c>
      <c r="B110" t="s">
        <v>27</v>
      </c>
      <c r="C110" s="10" t="s">
        <v>28</v>
      </c>
      <c r="D110" s="11">
        <v>1729</v>
      </c>
      <c r="E110" s="11" t="s">
        <v>29</v>
      </c>
      <c r="F110" s="11" t="s">
        <v>30</v>
      </c>
      <c r="G110" s="11">
        <v>3</v>
      </c>
      <c r="H110" s="11" t="s">
        <v>128</v>
      </c>
      <c r="I110" s="11" t="s">
        <v>67</v>
      </c>
      <c r="J110" s="12">
        <v>850</v>
      </c>
      <c r="K110" s="13" t="s">
        <v>35</v>
      </c>
      <c r="L110" s="14"/>
      <c r="M110" s="14">
        <v>16</v>
      </c>
      <c r="N110" s="15"/>
      <c r="O110" s="16">
        <f t="shared" si="4"/>
        <v>0.8</v>
      </c>
      <c r="P110" s="16">
        <v>680</v>
      </c>
      <c r="Q110" s="17"/>
      <c r="R110" s="18"/>
      <c r="S110" s="19">
        <f t="shared" si="5"/>
        <v>680</v>
      </c>
      <c r="T110" s="20">
        <f t="shared" si="6"/>
        <v>680</v>
      </c>
      <c r="U110" s="20">
        <f t="shared" si="7"/>
        <v>0</v>
      </c>
      <c r="V110" s="21"/>
    </row>
    <row r="111" spans="1:22">
      <c r="A111">
        <v>110</v>
      </c>
      <c r="B111" t="s">
        <v>27</v>
      </c>
      <c r="C111" s="10" t="s">
        <v>28</v>
      </c>
      <c r="D111" s="11">
        <v>1729</v>
      </c>
      <c r="E111" s="11" t="s">
        <v>29</v>
      </c>
      <c r="F111" s="11" t="s">
        <v>30</v>
      </c>
      <c r="G111" s="11">
        <v>3</v>
      </c>
      <c r="H111" s="11" t="s">
        <v>129</v>
      </c>
      <c r="I111" s="11" t="s">
        <v>67</v>
      </c>
      <c r="J111" s="12">
        <v>20170</v>
      </c>
      <c r="K111" s="13" t="s">
        <v>35</v>
      </c>
      <c r="L111" s="14">
        <v>0.55000000000000004</v>
      </c>
      <c r="M111" s="14"/>
      <c r="N111" s="15"/>
      <c r="O111" s="16">
        <f t="shared" si="4"/>
        <v>0.55000000000000004</v>
      </c>
      <c r="P111" s="16">
        <v>11093</v>
      </c>
      <c r="Q111" s="17">
        <v>10</v>
      </c>
      <c r="R111" s="18"/>
      <c r="S111" s="19">
        <f t="shared" si="5"/>
        <v>11093.5</v>
      </c>
      <c r="T111" s="20">
        <f t="shared" si="6"/>
        <v>11093.5</v>
      </c>
      <c r="U111" s="20">
        <f t="shared" si="7"/>
        <v>0</v>
      </c>
      <c r="V111" s="21"/>
    </row>
    <row r="112" spans="1:22">
      <c r="A112">
        <v>111</v>
      </c>
      <c r="B112" t="s">
        <v>27</v>
      </c>
      <c r="C112" s="10" t="s">
        <v>28</v>
      </c>
      <c r="D112" s="11">
        <v>1729</v>
      </c>
      <c r="E112" s="11" t="s">
        <v>29</v>
      </c>
      <c r="F112" s="11" t="s">
        <v>30</v>
      </c>
      <c r="G112" s="11">
        <v>3</v>
      </c>
      <c r="H112" s="11" t="s">
        <v>130</v>
      </c>
      <c r="I112" s="11" t="s">
        <v>67</v>
      </c>
      <c r="J112" s="12">
        <v>79775</v>
      </c>
      <c r="K112" s="13" t="s">
        <v>35</v>
      </c>
      <c r="L112" s="14">
        <v>0.3</v>
      </c>
      <c r="M112" s="14"/>
      <c r="N112" s="15"/>
      <c r="O112" s="16">
        <f t="shared" si="4"/>
        <v>0.3</v>
      </c>
      <c r="P112" s="16">
        <v>23932</v>
      </c>
      <c r="Q112" s="17">
        <v>10</v>
      </c>
      <c r="R112" s="18"/>
      <c r="S112" s="19">
        <f t="shared" si="5"/>
        <v>23932.5</v>
      </c>
      <c r="T112" s="20">
        <f t="shared" si="6"/>
        <v>23932.5</v>
      </c>
      <c r="U112" s="20">
        <f t="shared" si="7"/>
        <v>0</v>
      </c>
      <c r="V112" s="21"/>
    </row>
    <row r="113" spans="1:22">
      <c r="A113">
        <v>112</v>
      </c>
      <c r="B113" t="s">
        <v>27</v>
      </c>
      <c r="C113" s="10" t="s">
        <v>28</v>
      </c>
      <c r="D113" s="11">
        <v>1729</v>
      </c>
      <c r="E113" s="11" t="s">
        <v>29</v>
      </c>
      <c r="F113" s="11" t="s">
        <v>30</v>
      </c>
      <c r="G113" s="11">
        <v>3</v>
      </c>
      <c r="H113" s="11" t="s">
        <v>131</v>
      </c>
      <c r="I113" s="11" t="s">
        <v>67</v>
      </c>
      <c r="J113" s="12">
        <v>24394</v>
      </c>
      <c r="K113" s="13" t="s">
        <v>35</v>
      </c>
      <c r="L113" s="14"/>
      <c r="M113" s="14">
        <v>20</v>
      </c>
      <c r="N113" s="15"/>
      <c r="O113" s="16">
        <f t="shared" si="4"/>
        <v>1</v>
      </c>
      <c r="P113" s="16">
        <v>24394</v>
      </c>
      <c r="Q113" s="17"/>
      <c r="R113" s="18"/>
      <c r="S113" s="19">
        <f t="shared" si="5"/>
        <v>24394</v>
      </c>
      <c r="T113" s="20">
        <f t="shared" si="6"/>
        <v>24394</v>
      </c>
      <c r="U113" s="20">
        <f t="shared" si="7"/>
        <v>0</v>
      </c>
      <c r="V113" s="21"/>
    </row>
    <row r="114" spans="1:22">
      <c r="A114">
        <v>113</v>
      </c>
      <c r="B114" t="s">
        <v>27</v>
      </c>
      <c r="C114" s="10" t="s">
        <v>28</v>
      </c>
      <c r="D114" s="11">
        <v>1729</v>
      </c>
      <c r="E114" s="11" t="s">
        <v>29</v>
      </c>
      <c r="F114" s="11" t="s">
        <v>30</v>
      </c>
      <c r="G114" s="11">
        <v>3</v>
      </c>
      <c r="H114" s="11" t="s">
        <v>132</v>
      </c>
      <c r="I114" s="11" t="s">
        <v>67</v>
      </c>
      <c r="J114" s="12">
        <v>3200</v>
      </c>
      <c r="K114" s="13" t="s">
        <v>35</v>
      </c>
      <c r="L114" s="14">
        <v>0.08</v>
      </c>
      <c r="M114" s="14"/>
      <c r="N114" s="15"/>
      <c r="O114" s="16">
        <f t="shared" si="4"/>
        <v>0.08</v>
      </c>
      <c r="P114" s="16">
        <v>256</v>
      </c>
      <c r="Q114" s="17"/>
      <c r="R114" s="18"/>
      <c r="S114" s="19">
        <f t="shared" si="5"/>
        <v>256</v>
      </c>
      <c r="T114" s="20">
        <f t="shared" si="6"/>
        <v>256</v>
      </c>
      <c r="U114" s="20">
        <f t="shared" si="7"/>
        <v>0</v>
      </c>
      <c r="V114" s="21"/>
    </row>
    <row r="115" spans="1:22">
      <c r="A115">
        <v>114</v>
      </c>
      <c r="B115" t="s">
        <v>27</v>
      </c>
      <c r="C115" s="10" t="s">
        <v>28</v>
      </c>
      <c r="D115" s="11">
        <v>1729</v>
      </c>
      <c r="E115" s="11" t="s">
        <v>29</v>
      </c>
      <c r="F115" s="11" t="s">
        <v>30</v>
      </c>
      <c r="G115" s="11">
        <v>3</v>
      </c>
      <c r="H115" s="11" t="s">
        <v>133</v>
      </c>
      <c r="I115" s="11" t="s">
        <v>67</v>
      </c>
      <c r="J115" s="12">
        <v>3100</v>
      </c>
      <c r="K115" s="13" t="s">
        <v>35</v>
      </c>
      <c r="L115" s="14">
        <v>0.22</v>
      </c>
      <c r="M115" s="14"/>
      <c r="N115" s="15"/>
      <c r="O115" s="16">
        <f t="shared" si="4"/>
        <v>0.22</v>
      </c>
      <c r="P115" s="16">
        <v>682</v>
      </c>
      <c r="Q115" s="17"/>
      <c r="R115" s="18"/>
      <c r="S115" s="19">
        <f t="shared" si="5"/>
        <v>682</v>
      </c>
      <c r="T115" s="20">
        <f t="shared" si="6"/>
        <v>682</v>
      </c>
      <c r="U115" s="20">
        <f t="shared" si="7"/>
        <v>0</v>
      </c>
      <c r="V115" s="21"/>
    </row>
    <row r="116" spans="1:22">
      <c r="A116">
        <v>115</v>
      </c>
      <c r="B116" t="s">
        <v>27</v>
      </c>
      <c r="C116" s="10" t="s">
        <v>28</v>
      </c>
      <c r="D116" s="11">
        <v>1729</v>
      </c>
      <c r="E116" s="11" t="s">
        <v>29</v>
      </c>
      <c r="F116" s="11" t="s">
        <v>30</v>
      </c>
      <c r="G116" s="11">
        <v>3</v>
      </c>
      <c r="H116" s="11" t="s">
        <v>208</v>
      </c>
      <c r="I116" s="11" t="s">
        <v>67</v>
      </c>
      <c r="J116" s="12">
        <v>1140</v>
      </c>
      <c r="K116" s="13" t="s">
        <v>47</v>
      </c>
      <c r="L116" s="14"/>
      <c r="M116" s="14">
        <v>30</v>
      </c>
      <c r="N116" s="15"/>
      <c r="O116" s="16">
        <f t="shared" si="4"/>
        <v>1.5</v>
      </c>
      <c r="P116" s="16">
        <v>1710</v>
      </c>
      <c r="Q116" s="17"/>
      <c r="R116" s="18"/>
      <c r="S116" s="19">
        <f t="shared" si="5"/>
        <v>1710</v>
      </c>
      <c r="T116" s="20">
        <f t="shared" si="6"/>
        <v>1710</v>
      </c>
      <c r="U116" s="20">
        <f t="shared" si="7"/>
        <v>0</v>
      </c>
      <c r="V116" s="21"/>
    </row>
    <row r="117" spans="1:22">
      <c r="A117">
        <v>116</v>
      </c>
      <c r="B117" t="s">
        <v>27</v>
      </c>
      <c r="C117" s="10" t="s">
        <v>28</v>
      </c>
      <c r="D117" s="11">
        <v>1729</v>
      </c>
      <c r="E117" s="11" t="s">
        <v>29</v>
      </c>
      <c r="F117" s="11" t="s">
        <v>30</v>
      </c>
      <c r="G117" s="11">
        <v>3</v>
      </c>
      <c r="H117" s="11" t="s">
        <v>209</v>
      </c>
      <c r="I117" s="11" t="s">
        <v>67</v>
      </c>
      <c r="J117" s="12">
        <v>3</v>
      </c>
      <c r="K117" s="13" t="s">
        <v>35</v>
      </c>
      <c r="L117" s="14">
        <v>60</v>
      </c>
      <c r="M117" s="14"/>
      <c r="N117" s="15"/>
      <c r="O117" s="16">
        <f t="shared" si="4"/>
        <v>60</v>
      </c>
      <c r="P117" s="16">
        <v>180</v>
      </c>
      <c r="Q117" s="17"/>
      <c r="R117" s="18"/>
      <c r="S117" s="19">
        <f t="shared" si="5"/>
        <v>180</v>
      </c>
      <c r="T117" s="20">
        <f t="shared" si="6"/>
        <v>180</v>
      </c>
      <c r="U117" s="20">
        <f t="shared" si="7"/>
        <v>0</v>
      </c>
      <c r="V117" s="21"/>
    </row>
    <row r="118" spans="1:22">
      <c r="A118">
        <v>117</v>
      </c>
      <c r="B118" t="s">
        <v>27</v>
      </c>
      <c r="C118" s="10" t="s">
        <v>28</v>
      </c>
      <c r="D118" s="11">
        <v>1729</v>
      </c>
      <c r="E118" s="11" t="s">
        <v>29</v>
      </c>
      <c r="F118" s="11" t="s">
        <v>30</v>
      </c>
      <c r="G118" s="11">
        <v>3</v>
      </c>
      <c r="H118" s="11" t="s">
        <v>210</v>
      </c>
      <c r="I118" s="11" t="s">
        <v>67</v>
      </c>
      <c r="J118" s="12">
        <v>74</v>
      </c>
      <c r="K118" s="13" t="s">
        <v>35</v>
      </c>
      <c r="L118" s="14">
        <v>25</v>
      </c>
      <c r="M118" s="14"/>
      <c r="N118" s="15"/>
      <c r="O118" s="16">
        <f t="shared" si="4"/>
        <v>25</v>
      </c>
      <c r="P118" s="16">
        <v>1850</v>
      </c>
      <c r="Q118" s="17"/>
      <c r="R118" s="18"/>
      <c r="S118" s="19">
        <f t="shared" si="5"/>
        <v>1850</v>
      </c>
      <c r="T118" s="20">
        <f t="shared" si="6"/>
        <v>1850</v>
      </c>
      <c r="U118" s="20">
        <f t="shared" si="7"/>
        <v>0</v>
      </c>
      <c r="V118" s="21"/>
    </row>
    <row r="119" spans="1:22">
      <c r="A119">
        <v>118</v>
      </c>
      <c r="B119" t="s">
        <v>27</v>
      </c>
      <c r="C119" s="10" t="s">
        <v>28</v>
      </c>
      <c r="D119" s="11">
        <v>1729</v>
      </c>
      <c r="E119" s="11" t="s">
        <v>29</v>
      </c>
      <c r="F119" s="11" t="s">
        <v>30</v>
      </c>
      <c r="G119" s="11">
        <v>3</v>
      </c>
      <c r="H119" s="11" t="s">
        <v>134</v>
      </c>
      <c r="I119" s="11" t="s">
        <v>67</v>
      </c>
      <c r="J119" s="12">
        <v>267400</v>
      </c>
      <c r="K119" s="13" t="s">
        <v>135</v>
      </c>
      <c r="L119" s="14">
        <v>0.6</v>
      </c>
      <c r="M119" s="14"/>
      <c r="N119" s="15"/>
      <c r="O119" s="16">
        <f t="shared" si="4"/>
        <v>0.6</v>
      </c>
      <c r="P119" s="16">
        <v>160200</v>
      </c>
      <c r="Q119" s="17"/>
      <c r="R119" s="18"/>
      <c r="S119" s="19">
        <f t="shared" si="5"/>
        <v>160200</v>
      </c>
      <c r="T119" s="20">
        <f t="shared" si="6"/>
        <v>160440</v>
      </c>
      <c r="U119" s="20">
        <f t="shared" si="7"/>
        <v>-240</v>
      </c>
      <c r="V119" s="21" t="s">
        <v>45</v>
      </c>
    </row>
    <row r="120" spans="1:22">
      <c r="A120">
        <v>119</v>
      </c>
      <c r="B120" t="s">
        <v>27</v>
      </c>
      <c r="C120" s="10" t="s">
        <v>28</v>
      </c>
      <c r="D120" s="11">
        <v>1729</v>
      </c>
      <c r="E120" s="11" t="s">
        <v>29</v>
      </c>
      <c r="F120" s="11" t="s">
        <v>30</v>
      </c>
      <c r="G120" s="11">
        <v>3</v>
      </c>
      <c r="H120" s="11" t="s">
        <v>136</v>
      </c>
      <c r="I120" s="11" t="s">
        <v>67</v>
      </c>
      <c r="J120" s="12">
        <v>267000</v>
      </c>
      <c r="K120" s="13" t="s">
        <v>135</v>
      </c>
      <c r="L120" s="14">
        <v>0.2</v>
      </c>
      <c r="M120" s="14"/>
      <c r="N120" s="15"/>
      <c r="O120" s="16">
        <f t="shared" si="4"/>
        <v>0.2</v>
      </c>
      <c r="P120" s="16">
        <v>53400</v>
      </c>
      <c r="Q120" s="17"/>
      <c r="R120" s="18"/>
      <c r="S120" s="19">
        <f t="shared" si="5"/>
        <v>53400</v>
      </c>
      <c r="T120" s="20">
        <f t="shared" si="6"/>
        <v>53400</v>
      </c>
      <c r="U120" s="20">
        <f t="shared" si="7"/>
        <v>0</v>
      </c>
      <c r="V120" s="21"/>
    </row>
    <row r="121" spans="1:22">
      <c r="A121">
        <v>120</v>
      </c>
      <c r="B121" t="s">
        <v>27</v>
      </c>
      <c r="C121" s="10" t="s">
        <v>28</v>
      </c>
      <c r="D121" s="11">
        <v>1729</v>
      </c>
      <c r="E121" s="11" t="s">
        <v>29</v>
      </c>
      <c r="F121" s="11" t="s">
        <v>30</v>
      </c>
      <c r="G121" s="11">
        <v>3</v>
      </c>
      <c r="H121" s="11" t="s">
        <v>137</v>
      </c>
      <c r="I121" s="11" t="s">
        <v>67</v>
      </c>
      <c r="J121" s="12">
        <v>23500</v>
      </c>
      <c r="K121" s="13" t="s">
        <v>135</v>
      </c>
      <c r="L121" s="14">
        <v>0.1</v>
      </c>
      <c r="M121" s="14"/>
      <c r="N121" s="15"/>
      <c r="O121" s="16">
        <f t="shared" si="4"/>
        <v>0.1</v>
      </c>
      <c r="P121" s="16">
        <v>2350</v>
      </c>
      <c r="Q121" s="17"/>
      <c r="R121" s="18"/>
      <c r="S121" s="19">
        <f t="shared" si="5"/>
        <v>2350</v>
      </c>
      <c r="T121" s="20">
        <f t="shared" si="6"/>
        <v>2350</v>
      </c>
      <c r="U121" s="20">
        <f t="shared" si="7"/>
        <v>0</v>
      </c>
      <c r="V121" s="21"/>
    </row>
    <row r="122" spans="1:22">
      <c r="A122">
        <v>121</v>
      </c>
      <c r="B122" t="s">
        <v>27</v>
      </c>
      <c r="C122" s="10" t="s">
        <v>28</v>
      </c>
      <c r="D122" s="11">
        <v>1729</v>
      </c>
      <c r="E122" s="11" t="s">
        <v>29</v>
      </c>
      <c r="F122" s="11" t="s">
        <v>30</v>
      </c>
      <c r="G122" s="11">
        <v>3</v>
      </c>
      <c r="H122" s="11" t="s">
        <v>138</v>
      </c>
      <c r="I122" s="11" t="s">
        <v>67</v>
      </c>
      <c r="J122" s="12">
        <v>77200</v>
      </c>
      <c r="K122" s="13" t="s">
        <v>139</v>
      </c>
      <c r="L122" s="14">
        <v>0.2</v>
      </c>
      <c r="M122" s="14"/>
      <c r="N122" s="15"/>
      <c r="O122" s="16">
        <f t="shared" si="4"/>
        <v>0.2</v>
      </c>
      <c r="P122" s="16">
        <v>15420</v>
      </c>
      <c r="Q122" s="17"/>
      <c r="R122" s="18"/>
      <c r="S122" s="19">
        <f t="shared" si="5"/>
        <v>15420</v>
      </c>
      <c r="T122" s="20">
        <f t="shared" si="6"/>
        <v>15440</v>
      </c>
      <c r="U122" s="20">
        <f t="shared" si="7"/>
        <v>-20</v>
      </c>
      <c r="V122" s="21" t="s">
        <v>45</v>
      </c>
    </row>
    <row r="123" spans="1:22">
      <c r="A123">
        <v>122</v>
      </c>
      <c r="B123" t="s">
        <v>27</v>
      </c>
      <c r="C123" s="10" t="s">
        <v>28</v>
      </c>
      <c r="D123" s="11">
        <v>1729</v>
      </c>
      <c r="E123" s="11" t="s">
        <v>29</v>
      </c>
      <c r="F123" s="11" t="s">
        <v>30</v>
      </c>
      <c r="G123" s="11">
        <v>3</v>
      </c>
      <c r="H123" s="11" t="s">
        <v>140</v>
      </c>
      <c r="I123" s="11" t="s">
        <v>67</v>
      </c>
      <c r="J123" s="12">
        <v>310</v>
      </c>
      <c r="K123" s="13" t="s">
        <v>139</v>
      </c>
      <c r="L123" s="14">
        <f>3/12</f>
        <v>0.25</v>
      </c>
      <c r="M123" s="14"/>
      <c r="N123" s="15"/>
      <c r="O123" s="16">
        <f t="shared" si="4"/>
        <v>0.25</v>
      </c>
      <c r="P123" s="16">
        <v>77</v>
      </c>
      <c r="Q123" s="17">
        <v>10</v>
      </c>
      <c r="R123" s="18"/>
      <c r="S123" s="19">
        <f t="shared" si="5"/>
        <v>77.5</v>
      </c>
      <c r="T123" s="20">
        <f t="shared" si="6"/>
        <v>77.5</v>
      </c>
      <c r="U123" s="20">
        <f t="shared" si="7"/>
        <v>0</v>
      </c>
      <c r="V123" s="21"/>
    </row>
    <row r="124" spans="1:22">
      <c r="A124">
        <v>123</v>
      </c>
      <c r="B124" t="s">
        <v>27</v>
      </c>
      <c r="C124" s="10" t="s">
        <v>28</v>
      </c>
      <c r="D124" s="11">
        <v>1729</v>
      </c>
      <c r="E124" s="11" t="s">
        <v>29</v>
      </c>
      <c r="F124" s="11" t="s">
        <v>30</v>
      </c>
      <c r="G124" s="11">
        <v>3</v>
      </c>
      <c r="H124" s="11" t="s">
        <v>141</v>
      </c>
      <c r="I124" s="11" t="s">
        <v>67</v>
      </c>
      <c r="J124" s="12">
        <v>6150</v>
      </c>
      <c r="K124" s="13" t="s">
        <v>35</v>
      </c>
      <c r="L124" s="14">
        <v>0.75</v>
      </c>
      <c r="M124" s="14"/>
      <c r="N124" s="15"/>
      <c r="O124" s="16">
        <f t="shared" si="4"/>
        <v>0.75</v>
      </c>
      <c r="P124" s="16">
        <v>4612</v>
      </c>
      <c r="Q124" s="17">
        <v>10</v>
      </c>
      <c r="R124" s="18"/>
      <c r="S124" s="19">
        <f t="shared" si="5"/>
        <v>4612.5</v>
      </c>
      <c r="T124" s="20">
        <f t="shared" si="6"/>
        <v>4612.5</v>
      </c>
      <c r="U124" s="20">
        <f t="shared" si="7"/>
        <v>0</v>
      </c>
      <c r="V124" s="21"/>
    </row>
    <row r="125" spans="1:22">
      <c r="A125">
        <v>124</v>
      </c>
      <c r="B125" t="s">
        <v>27</v>
      </c>
      <c r="C125" s="10" t="s">
        <v>28</v>
      </c>
      <c r="D125" s="11">
        <v>1729</v>
      </c>
      <c r="E125" s="11" t="s">
        <v>29</v>
      </c>
      <c r="F125" s="11" t="s">
        <v>30</v>
      </c>
      <c r="G125" s="11">
        <v>3</v>
      </c>
      <c r="H125" s="11" t="s">
        <v>142</v>
      </c>
      <c r="I125" s="11" t="s">
        <v>67</v>
      </c>
      <c r="J125" s="12">
        <v>750</v>
      </c>
      <c r="K125" s="13" t="s">
        <v>35</v>
      </c>
      <c r="L125" s="14">
        <v>0.35</v>
      </c>
      <c r="M125" s="14"/>
      <c r="N125" s="15"/>
      <c r="O125" s="16">
        <f t="shared" si="4"/>
        <v>0.35</v>
      </c>
      <c r="P125" s="16">
        <v>262</v>
      </c>
      <c r="Q125" s="17">
        <v>10</v>
      </c>
      <c r="R125" s="18"/>
      <c r="S125" s="19">
        <f t="shared" si="5"/>
        <v>262.5</v>
      </c>
      <c r="T125" s="20">
        <f t="shared" si="6"/>
        <v>262.5</v>
      </c>
      <c r="U125" s="20">
        <f t="shared" si="7"/>
        <v>0</v>
      </c>
      <c r="V125" s="21"/>
    </row>
    <row r="126" spans="1:22">
      <c r="A126">
        <v>125</v>
      </c>
      <c r="B126" t="s">
        <v>27</v>
      </c>
      <c r="C126" s="10" t="s">
        <v>28</v>
      </c>
      <c r="D126" s="11">
        <v>1729</v>
      </c>
      <c r="E126" s="11" t="s">
        <v>29</v>
      </c>
      <c r="F126" s="11" t="s">
        <v>30</v>
      </c>
      <c r="G126" s="11">
        <v>3</v>
      </c>
      <c r="H126" s="11" t="s">
        <v>143</v>
      </c>
      <c r="I126" s="11" t="s">
        <v>67</v>
      </c>
      <c r="J126" s="12">
        <v>2</v>
      </c>
      <c r="K126" s="13" t="s">
        <v>139</v>
      </c>
      <c r="L126" s="14">
        <v>50</v>
      </c>
      <c r="M126" s="14"/>
      <c r="N126" s="15"/>
      <c r="O126" s="16">
        <f t="shared" si="4"/>
        <v>50</v>
      </c>
      <c r="P126" s="16">
        <v>100</v>
      </c>
      <c r="Q126" s="17"/>
      <c r="R126" s="18"/>
      <c r="S126" s="19">
        <f t="shared" si="5"/>
        <v>100</v>
      </c>
      <c r="T126" s="20">
        <f t="shared" si="6"/>
        <v>100</v>
      </c>
      <c r="U126" s="20">
        <f t="shared" si="7"/>
        <v>0</v>
      </c>
      <c r="V126" s="21"/>
    </row>
    <row r="127" spans="1:22">
      <c r="A127">
        <v>126</v>
      </c>
      <c r="B127" t="s">
        <v>27</v>
      </c>
      <c r="C127" s="10" t="s">
        <v>28</v>
      </c>
      <c r="D127" s="11">
        <v>1729</v>
      </c>
      <c r="E127" s="11" t="s">
        <v>29</v>
      </c>
      <c r="F127" s="11" t="s">
        <v>30</v>
      </c>
      <c r="G127" s="11">
        <v>3</v>
      </c>
      <c r="H127" s="11" t="s">
        <v>144</v>
      </c>
      <c r="I127" s="11" t="s">
        <v>67</v>
      </c>
      <c r="J127" s="12">
        <v>7430</v>
      </c>
      <c r="K127" s="13" t="s">
        <v>35</v>
      </c>
      <c r="L127" s="14"/>
      <c r="M127" s="14">
        <v>20</v>
      </c>
      <c r="N127" s="15"/>
      <c r="O127" s="16">
        <f t="shared" si="4"/>
        <v>1</v>
      </c>
      <c r="P127" s="16">
        <v>7430</v>
      </c>
      <c r="Q127" s="17"/>
      <c r="R127" s="18"/>
      <c r="S127" s="19">
        <f t="shared" si="5"/>
        <v>7430</v>
      </c>
      <c r="T127" s="20">
        <f t="shared" si="6"/>
        <v>7430</v>
      </c>
      <c r="U127" s="20">
        <f t="shared" si="7"/>
        <v>0</v>
      </c>
      <c r="V127" s="21"/>
    </row>
    <row r="128" spans="1:22">
      <c r="A128">
        <v>127</v>
      </c>
      <c r="B128" t="s">
        <v>27</v>
      </c>
      <c r="C128" s="10" t="s">
        <v>28</v>
      </c>
      <c r="D128" s="11">
        <v>1729</v>
      </c>
      <c r="E128" s="11" t="s">
        <v>29</v>
      </c>
      <c r="F128" s="11" t="s">
        <v>30</v>
      </c>
      <c r="G128" s="11">
        <v>3</v>
      </c>
      <c r="H128" s="11" t="s">
        <v>145</v>
      </c>
      <c r="I128" s="11" t="s">
        <v>67</v>
      </c>
      <c r="J128" s="12">
        <v>1058</v>
      </c>
      <c r="K128" s="13" t="s">
        <v>146</v>
      </c>
      <c r="L128" s="14">
        <v>0.2</v>
      </c>
      <c r="M128" s="14"/>
      <c r="N128" s="15"/>
      <c r="O128" s="16">
        <f t="shared" si="4"/>
        <v>0.2</v>
      </c>
      <c r="P128" s="16">
        <v>211</v>
      </c>
      <c r="Q128" s="17">
        <v>12</v>
      </c>
      <c r="R128" s="18"/>
      <c r="S128" s="19">
        <f t="shared" si="5"/>
        <v>211.6</v>
      </c>
      <c r="T128" s="20">
        <f t="shared" si="6"/>
        <v>211.60000000000002</v>
      </c>
      <c r="U128" s="20">
        <f t="shared" si="7"/>
        <v>0</v>
      </c>
      <c r="V128" s="21"/>
    </row>
    <row r="129" spans="1:22">
      <c r="A129">
        <v>128</v>
      </c>
      <c r="B129" t="s">
        <v>27</v>
      </c>
      <c r="C129" s="10" t="s">
        <v>28</v>
      </c>
      <c r="D129" s="11">
        <v>1729</v>
      </c>
      <c r="E129" s="11" t="s">
        <v>29</v>
      </c>
      <c r="F129" s="11" t="s">
        <v>30</v>
      </c>
      <c r="G129" s="11">
        <v>3</v>
      </c>
      <c r="H129" s="11" t="s">
        <v>147</v>
      </c>
      <c r="I129" s="11" t="s">
        <v>67</v>
      </c>
      <c r="J129" s="12">
        <v>645</v>
      </c>
      <c r="K129" s="13" t="s">
        <v>35</v>
      </c>
      <c r="L129" s="14"/>
      <c r="M129" s="14">
        <v>18</v>
      </c>
      <c r="N129" s="15"/>
      <c r="O129" s="16">
        <f t="shared" si="4"/>
        <v>0.9</v>
      </c>
      <c r="P129" s="16">
        <v>580</v>
      </c>
      <c r="Q129" s="17">
        <v>10</v>
      </c>
      <c r="R129" s="18"/>
      <c r="S129" s="19">
        <f t="shared" si="5"/>
        <v>580.5</v>
      </c>
      <c r="T129" s="20">
        <f t="shared" si="6"/>
        <v>580.5</v>
      </c>
      <c r="U129" s="20">
        <f t="shared" si="7"/>
        <v>0</v>
      </c>
      <c r="V129" s="21"/>
    </row>
    <row r="130" spans="1:22">
      <c r="A130">
        <v>129</v>
      </c>
      <c r="B130" t="s">
        <v>27</v>
      </c>
      <c r="C130" s="10" t="s">
        <v>28</v>
      </c>
      <c r="D130" s="11">
        <v>1729</v>
      </c>
      <c r="E130" s="11" t="s">
        <v>29</v>
      </c>
      <c r="F130" s="11" t="s">
        <v>30</v>
      </c>
      <c r="G130" s="11">
        <v>3</v>
      </c>
      <c r="H130" s="11" t="s">
        <v>148</v>
      </c>
      <c r="I130" s="11" t="s">
        <v>67</v>
      </c>
      <c r="J130" s="12">
        <v>1458</v>
      </c>
      <c r="K130" s="13" t="s">
        <v>35</v>
      </c>
      <c r="L130" s="14">
        <v>0.2</v>
      </c>
      <c r="M130" s="14"/>
      <c r="N130" s="15"/>
      <c r="O130" s="16">
        <f t="shared" ref="O130:O174" si="8">L130+(0.05*M130)+(N130/240)</f>
        <v>0.2</v>
      </c>
      <c r="P130" s="16">
        <v>291</v>
      </c>
      <c r="Q130" s="17">
        <v>12</v>
      </c>
      <c r="R130" s="18"/>
      <c r="S130" s="19">
        <f t="shared" ref="S130:S174" si="9">P130+(0.05*Q130)+(R130/240)</f>
        <v>291.60000000000002</v>
      </c>
      <c r="T130" s="20">
        <f t="shared" ref="T130:T174" si="10">J130*O130</f>
        <v>291.60000000000002</v>
      </c>
      <c r="U130" s="20">
        <f t="shared" ref="U130:U174" si="11">S130-T130</f>
        <v>0</v>
      </c>
      <c r="V130" s="21"/>
    </row>
    <row r="131" spans="1:22">
      <c r="A131">
        <v>130</v>
      </c>
      <c r="B131" t="s">
        <v>27</v>
      </c>
      <c r="C131" s="10" t="s">
        <v>28</v>
      </c>
      <c r="D131" s="11">
        <v>1729</v>
      </c>
      <c r="E131" s="11" t="s">
        <v>29</v>
      </c>
      <c r="F131" s="11" t="s">
        <v>30</v>
      </c>
      <c r="G131" s="11">
        <v>3</v>
      </c>
      <c r="H131" s="11" t="s">
        <v>149</v>
      </c>
      <c r="I131" s="11" t="s">
        <v>67</v>
      </c>
      <c r="J131" s="12">
        <v>2072</v>
      </c>
      <c r="K131" s="13" t="s">
        <v>150</v>
      </c>
      <c r="L131" s="14"/>
      <c r="M131" s="14">
        <v>40</v>
      </c>
      <c r="N131" s="15"/>
      <c r="O131" s="16">
        <f t="shared" si="8"/>
        <v>2</v>
      </c>
      <c r="P131" s="16">
        <v>4144</v>
      </c>
      <c r="Q131" s="17"/>
      <c r="R131" s="18"/>
      <c r="S131" s="19">
        <f t="shared" si="9"/>
        <v>4144</v>
      </c>
      <c r="T131" s="20">
        <f t="shared" si="10"/>
        <v>4144</v>
      </c>
      <c r="U131" s="20">
        <f t="shared" si="11"/>
        <v>0</v>
      </c>
      <c r="V131" s="21"/>
    </row>
    <row r="132" spans="1:22">
      <c r="A132">
        <v>131</v>
      </c>
      <c r="B132" t="s">
        <v>27</v>
      </c>
      <c r="C132" s="10" t="s">
        <v>28</v>
      </c>
      <c r="D132" s="11">
        <v>1729</v>
      </c>
      <c r="E132" s="11" t="s">
        <v>29</v>
      </c>
      <c r="F132" s="11" t="s">
        <v>30</v>
      </c>
      <c r="G132" s="11">
        <v>3</v>
      </c>
      <c r="H132" s="11" t="s">
        <v>151</v>
      </c>
      <c r="I132" s="11" t="s">
        <v>67</v>
      </c>
      <c r="J132" s="12">
        <v>4800</v>
      </c>
      <c r="K132" s="13" t="s">
        <v>35</v>
      </c>
      <c r="L132" s="14"/>
      <c r="M132" s="14">
        <v>12</v>
      </c>
      <c r="N132" s="15"/>
      <c r="O132" s="16">
        <f t="shared" si="8"/>
        <v>0.60000000000000009</v>
      </c>
      <c r="P132" s="16">
        <v>2880</v>
      </c>
      <c r="Q132" s="17"/>
      <c r="R132" s="18"/>
      <c r="S132" s="19">
        <f t="shared" si="9"/>
        <v>2880</v>
      </c>
      <c r="T132" s="20">
        <f t="shared" si="10"/>
        <v>2880.0000000000005</v>
      </c>
      <c r="U132" s="20">
        <f t="shared" si="11"/>
        <v>0</v>
      </c>
      <c r="V132" s="21"/>
    </row>
    <row r="133" spans="1:22">
      <c r="A133">
        <v>132</v>
      </c>
      <c r="B133" t="s">
        <v>27</v>
      </c>
      <c r="C133" s="10" t="s">
        <v>28</v>
      </c>
      <c r="D133" s="11">
        <v>1729</v>
      </c>
      <c r="E133" s="11" t="s">
        <v>29</v>
      </c>
      <c r="F133" s="11" t="s">
        <v>30</v>
      </c>
      <c r="G133" s="11">
        <v>3</v>
      </c>
      <c r="H133" s="11" t="s">
        <v>62</v>
      </c>
      <c r="I133" s="11" t="s">
        <v>67</v>
      </c>
      <c r="J133" s="12">
        <v>61300</v>
      </c>
      <c r="K133" s="13" t="s">
        <v>35</v>
      </c>
      <c r="L133" s="14">
        <v>0.18</v>
      </c>
      <c r="M133" s="14"/>
      <c r="N133" s="15"/>
      <c r="O133" s="16">
        <f t="shared" si="8"/>
        <v>0.18</v>
      </c>
      <c r="P133" s="16">
        <v>11034</v>
      </c>
      <c r="Q133" s="17"/>
      <c r="R133" s="18"/>
      <c r="S133" s="19">
        <f t="shared" si="9"/>
        <v>11034</v>
      </c>
      <c r="T133" s="20">
        <f t="shared" si="10"/>
        <v>11034</v>
      </c>
      <c r="U133" s="20">
        <f t="shared" si="11"/>
        <v>0</v>
      </c>
      <c r="V133" s="21"/>
    </row>
    <row r="134" spans="1:22">
      <c r="A134">
        <v>133</v>
      </c>
      <c r="B134" t="s">
        <v>27</v>
      </c>
      <c r="C134" s="10" t="s">
        <v>28</v>
      </c>
      <c r="D134" s="11">
        <v>1729</v>
      </c>
      <c r="E134" s="11" t="s">
        <v>29</v>
      </c>
      <c r="F134" s="11" t="s">
        <v>30</v>
      </c>
      <c r="G134" s="11">
        <v>3</v>
      </c>
      <c r="H134" s="11" t="s">
        <v>63</v>
      </c>
      <c r="I134" s="11" t="s">
        <v>67</v>
      </c>
      <c r="J134" s="12">
        <v>10000</v>
      </c>
      <c r="K134" s="13" t="s">
        <v>35</v>
      </c>
      <c r="L134" s="14"/>
      <c r="M134" s="14">
        <v>19</v>
      </c>
      <c r="N134" s="15"/>
      <c r="O134" s="16">
        <f t="shared" si="8"/>
        <v>0.95000000000000007</v>
      </c>
      <c r="P134" s="16">
        <v>9500</v>
      </c>
      <c r="Q134" s="17"/>
      <c r="R134" s="18"/>
      <c r="S134" s="19">
        <f t="shared" si="9"/>
        <v>9500</v>
      </c>
      <c r="T134" s="20">
        <f t="shared" si="10"/>
        <v>9500</v>
      </c>
      <c r="U134" s="20">
        <f t="shared" si="11"/>
        <v>0</v>
      </c>
      <c r="V134" s="21"/>
    </row>
    <row r="135" spans="1:22">
      <c r="A135">
        <v>134</v>
      </c>
      <c r="B135" t="s">
        <v>27</v>
      </c>
      <c r="C135" s="10" t="s">
        <v>28</v>
      </c>
      <c r="D135" s="11">
        <v>1729</v>
      </c>
      <c r="E135" s="11" t="s">
        <v>29</v>
      </c>
      <c r="F135" s="11" t="s">
        <v>30</v>
      </c>
      <c r="G135" s="11">
        <v>3</v>
      </c>
      <c r="H135" s="11" t="s">
        <v>211</v>
      </c>
      <c r="I135" s="11" t="s">
        <v>67</v>
      </c>
      <c r="J135" s="12">
        <v>2600</v>
      </c>
      <c r="K135" s="13" t="s">
        <v>35</v>
      </c>
      <c r="L135" s="14">
        <v>0.3</v>
      </c>
      <c r="M135" s="14"/>
      <c r="N135" s="15"/>
      <c r="O135" s="16">
        <f t="shared" si="8"/>
        <v>0.3</v>
      </c>
      <c r="P135" s="16">
        <v>780</v>
      </c>
      <c r="Q135" s="17"/>
      <c r="R135" s="18"/>
      <c r="S135" s="19">
        <f t="shared" si="9"/>
        <v>780</v>
      </c>
      <c r="T135" s="20">
        <f t="shared" si="10"/>
        <v>780</v>
      </c>
      <c r="U135" s="20">
        <f t="shared" si="11"/>
        <v>0</v>
      </c>
      <c r="V135" s="21"/>
    </row>
    <row r="136" spans="1:22">
      <c r="A136">
        <v>135</v>
      </c>
      <c r="B136" t="s">
        <v>27</v>
      </c>
      <c r="C136" s="10" t="s">
        <v>28</v>
      </c>
      <c r="D136" s="11">
        <v>1729</v>
      </c>
      <c r="E136" s="11" t="s">
        <v>29</v>
      </c>
      <c r="F136" s="11" t="s">
        <v>30</v>
      </c>
      <c r="G136" s="11">
        <v>3</v>
      </c>
      <c r="H136" s="11" t="s">
        <v>152</v>
      </c>
      <c r="I136" s="11" t="s">
        <v>67</v>
      </c>
      <c r="J136" s="12">
        <v>4500</v>
      </c>
      <c r="K136" s="13" t="s">
        <v>35</v>
      </c>
      <c r="L136" s="14">
        <v>0.1</v>
      </c>
      <c r="M136" s="14"/>
      <c r="N136" s="15"/>
      <c r="O136" s="16">
        <f t="shared" si="8"/>
        <v>0.1</v>
      </c>
      <c r="P136" s="16">
        <v>450</v>
      </c>
      <c r="Q136" s="17"/>
      <c r="R136" s="18"/>
      <c r="S136" s="19">
        <f t="shared" si="9"/>
        <v>450</v>
      </c>
      <c r="T136" s="20">
        <f t="shared" si="10"/>
        <v>450</v>
      </c>
      <c r="U136" s="20">
        <f t="shared" si="11"/>
        <v>0</v>
      </c>
      <c r="V136" s="21"/>
    </row>
    <row r="137" spans="1:22">
      <c r="A137">
        <v>136</v>
      </c>
      <c r="B137" t="s">
        <v>27</v>
      </c>
      <c r="C137" s="10" t="s">
        <v>28</v>
      </c>
      <c r="D137" s="11">
        <v>1729</v>
      </c>
      <c r="E137" s="11" t="s">
        <v>29</v>
      </c>
      <c r="F137" s="11" t="s">
        <v>30</v>
      </c>
      <c r="G137" s="11">
        <v>3</v>
      </c>
      <c r="H137" s="11" t="s">
        <v>153</v>
      </c>
      <c r="I137" s="11" t="s">
        <v>67</v>
      </c>
      <c r="J137" s="12">
        <v>9175</v>
      </c>
      <c r="K137" s="13" t="s">
        <v>35</v>
      </c>
      <c r="L137" s="14">
        <v>0.15</v>
      </c>
      <c r="M137" s="14"/>
      <c r="N137" s="15"/>
      <c r="O137" s="16">
        <f t="shared" si="8"/>
        <v>0.15</v>
      </c>
      <c r="P137" s="16">
        <v>1376</v>
      </c>
      <c r="Q137" s="17"/>
      <c r="R137" s="18"/>
      <c r="S137" s="19">
        <f t="shared" si="9"/>
        <v>1376</v>
      </c>
      <c r="T137" s="20">
        <f t="shared" si="10"/>
        <v>1376.25</v>
      </c>
      <c r="U137" s="20">
        <f t="shared" si="11"/>
        <v>-0.25</v>
      </c>
      <c r="V137" s="21" t="s">
        <v>45</v>
      </c>
    </row>
    <row r="138" spans="1:22">
      <c r="A138">
        <v>137</v>
      </c>
      <c r="B138" t="s">
        <v>27</v>
      </c>
      <c r="C138" s="10" t="s">
        <v>28</v>
      </c>
      <c r="D138" s="11">
        <v>1729</v>
      </c>
      <c r="E138" s="11" t="s">
        <v>29</v>
      </c>
      <c r="F138" s="11" t="s">
        <v>30</v>
      </c>
      <c r="G138" s="11">
        <v>3</v>
      </c>
      <c r="H138" s="11" t="s">
        <v>154</v>
      </c>
      <c r="I138" s="11" t="s">
        <v>67</v>
      </c>
      <c r="J138" s="12">
        <v>118</v>
      </c>
      <c r="K138" s="13" t="s">
        <v>47</v>
      </c>
      <c r="L138" s="14">
        <v>4</v>
      </c>
      <c r="M138" s="14"/>
      <c r="N138" s="15"/>
      <c r="O138" s="16">
        <f t="shared" si="8"/>
        <v>4</v>
      </c>
      <c r="P138" s="16">
        <v>472</v>
      </c>
      <c r="Q138" s="17"/>
      <c r="R138" s="18"/>
      <c r="S138" s="19">
        <f t="shared" si="9"/>
        <v>472</v>
      </c>
      <c r="T138" s="20">
        <f t="shared" si="10"/>
        <v>472</v>
      </c>
      <c r="U138" s="20">
        <f t="shared" si="11"/>
        <v>0</v>
      </c>
      <c r="V138" s="21"/>
    </row>
    <row r="139" spans="1:22">
      <c r="A139">
        <v>138</v>
      </c>
      <c r="B139" t="s">
        <v>27</v>
      </c>
      <c r="C139" s="10" t="s">
        <v>28</v>
      </c>
      <c r="D139" s="11">
        <v>1729</v>
      </c>
      <c r="E139" s="11" t="s">
        <v>29</v>
      </c>
      <c r="F139" s="11" t="s">
        <v>30</v>
      </c>
      <c r="G139" s="11">
        <v>3</v>
      </c>
      <c r="H139" s="11" t="s">
        <v>155</v>
      </c>
      <c r="I139" s="11" t="s">
        <v>67</v>
      </c>
      <c r="J139" s="12">
        <v>20</v>
      </c>
      <c r="K139" s="13" t="s">
        <v>35</v>
      </c>
      <c r="L139" s="14">
        <v>38</v>
      </c>
      <c r="M139" s="14"/>
      <c r="N139" s="15"/>
      <c r="O139" s="16">
        <f t="shared" si="8"/>
        <v>38</v>
      </c>
      <c r="P139" s="16">
        <v>760</v>
      </c>
      <c r="Q139" s="17"/>
      <c r="R139" s="18"/>
      <c r="S139" s="19">
        <f t="shared" si="9"/>
        <v>760</v>
      </c>
      <c r="T139" s="20">
        <f t="shared" si="10"/>
        <v>760</v>
      </c>
      <c r="U139" s="20">
        <f t="shared" si="11"/>
        <v>0</v>
      </c>
      <c r="V139" s="21"/>
    </row>
    <row r="140" spans="1:22">
      <c r="A140">
        <v>139</v>
      </c>
      <c r="B140" t="s">
        <v>27</v>
      </c>
      <c r="C140" s="10" t="s">
        <v>28</v>
      </c>
      <c r="D140" s="11">
        <v>1729</v>
      </c>
      <c r="E140" s="11" t="s">
        <v>29</v>
      </c>
      <c r="F140" s="11" t="s">
        <v>30</v>
      </c>
      <c r="G140" s="11">
        <v>3</v>
      </c>
      <c r="H140" s="11" t="s">
        <v>156</v>
      </c>
      <c r="I140" s="11" t="s">
        <v>67</v>
      </c>
      <c r="J140" s="12">
        <v>37</v>
      </c>
      <c r="K140" s="13" t="s">
        <v>35</v>
      </c>
      <c r="L140" s="14">
        <v>33</v>
      </c>
      <c r="M140" s="14"/>
      <c r="N140" s="15"/>
      <c r="O140" s="16">
        <f t="shared" si="8"/>
        <v>33</v>
      </c>
      <c r="P140" s="16">
        <v>1221</v>
      </c>
      <c r="Q140" s="17"/>
      <c r="R140" s="18"/>
      <c r="S140" s="19">
        <f t="shared" si="9"/>
        <v>1221</v>
      </c>
      <c r="T140" s="20">
        <f t="shared" si="10"/>
        <v>1221</v>
      </c>
      <c r="U140" s="20">
        <f t="shared" si="11"/>
        <v>0</v>
      </c>
      <c r="V140" s="21"/>
    </row>
    <row r="141" spans="1:22">
      <c r="A141">
        <v>140</v>
      </c>
      <c r="B141" t="s">
        <v>27</v>
      </c>
      <c r="C141" s="10" t="s">
        <v>28</v>
      </c>
      <c r="D141" s="11">
        <v>1729</v>
      </c>
      <c r="E141" s="11" t="s">
        <v>29</v>
      </c>
      <c r="F141" s="11" t="s">
        <v>30</v>
      </c>
      <c r="G141" s="11">
        <v>3</v>
      </c>
      <c r="H141" s="11" t="s">
        <v>157</v>
      </c>
      <c r="I141" s="11" t="s">
        <v>67</v>
      </c>
      <c r="J141" s="12">
        <v>30</v>
      </c>
      <c r="K141" s="13" t="s">
        <v>35</v>
      </c>
      <c r="L141" s="14">
        <v>3</v>
      </c>
      <c r="M141" s="14"/>
      <c r="N141" s="15"/>
      <c r="O141" s="16">
        <f t="shared" si="8"/>
        <v>3</v>
      </c>
      <c r="P141" s="16">
        <v>90</v>
      </c>
      <c r="Q141" s="17"/>
      <c r="R141" s="18"/>
      <c r="S141" s="19">
        <f t="shared" si="9"/>
        <v>90</v>
      </c>
      <c r="T141" s="20">
        <f t="shared" si="10"/>
        <v>90</v>
      </c>
      <c r="U141" s="20">
        <f t="shared" si="11"/>
        <v>0</v>
      </c>
      <c r="V141" s="21"/>
    </row>
    <row r="142" spans="1:22">
      <c r="A142">
        <v>141</v>
      </c>
      <c r="B142" t="s">
        <v>27</v>
      </c>
      <c r="C142" s="10" t="s">
        <v>28</v>
      </c>
      <c r="D142" s="11">
        <v>1729</v>
      </c>
      <c r="E142" s="11" t="s">
        <v>29</v>
      </c>
      <c r="F142" s="11" t="s">
        <v>30</v>
      </c>
      <c r="G142" s="11">
        <v>3</v>
      </c>
      <c r="H142" s="11" t="s">
        <v>158</v>
      </c>
      <c r="I142" s="11" t="s">
        <v>67</v>
      </c>
      <c r="J142" s="12">
        <v>43</v>
      </c>
      <c r="K142" s="13" t="s">
        <v>35</v>
      </c>
      <c r="L142" s="14">
        <v>3</v>
      </c>
      <c r="M142" s="14"/>
      <c r="N142" s="15"/>
      <c r="O142" s="16">
        <f t="shared" si="8"/>
        <v>3</v>
      </c>
      <c r="P142" s="16">
        <v>129</v>
      </c>
      <c r="Q142" s="17"/>
      <c r="R142" s="18"/>
      <c r="S142" s="19">
        <f t="shared" si="9"/>
        <v>129</v>
      </c>
      <c r="T142" s="20">
        <f t="shared" si="10"/>
        <v>129</v>
      </c>
      <c r="U142" s="20">
        <f t="shared" si="11"/>
        <v>0</v>
      </c>
      <c r="V142" s="21"/>
    </row>
    <row r="143" spans="1:22">
      <c r="A143">
        <v>142</v>
      </c>
      <c r="B143" t="s">
        <v>27</v>
      </c>
      <c r="C143" s="10" t="s">
        <v>28</v>
      </c>
      <c r="D143" s="11">
        <v>1729</v>
      </c>
      <c r="E143" s="11" t="s">
        <v>29</v>
      </c>
      <c r="F143" s="11" t="s">
        <v>30</v>
      </c>
      <c r="G143" s="11">
        <v>3</v>
      </c>
      <c r="H143" s="11" t="s">
        <v>159</v>
      </c>
      <c r="I143" s="11" t="s">
        <v>67</v>
      </c>
      <c r="J143" s="12">
        <v>1000</v>
      </c>
      <c r="K143" s="13" t="s">
        <v>35</v>
      </c>
      <c r="L143" s="14">
        <v>3</v>
      </c>
      <c r="M143" s="14"/>
      <c r="N143" s="15"/>
      <c r="O143" s="16">
        <f t="shared" si="8"/>
        <v>3</v>
      </c>
      <c r="P143" s="16">
        <v>3000</v>
      </c>
      <c r="Q143" s="17"/>
      <c r="R143" s="18"/>
      <c r="S143" s="19">
        <f t="shared" si="9"/>
        <v>3000</v>
      </c>
      <c r="T143" s="20">
        <f t="shared" si="10"/>
        <v>3000</v>
      </c>
      <c r="U143" s="20">
        <f t="shared" si="11"/>
        <v>0</v>
      </c>
      <c r="V143" s="21"/>
    </row>
    <row r="144" spans="1:22">
      <c r="A144">
        <v>143</v>
      </c>
      <c r="B144" t="s">
        <v>27</v>
      </c>
      <c r="C144" s="10" t="s">
        <v>28</v>
      </c>
      <c r="D144" s="11">
        <v>1729</v>
      </c>
      <c r="E144" s="11" t="s">
        <v>29</v>
      </c>
      <c r="F144" s="11" t="s">
        <v>30</v>
      </c>
      <c r="G144" s="11">
        <v>3</v>
      </c>
      <c r="H144" s="11" t="s">
        <v>160</v>
      </c>
      <c r="I144" s="11" t="s">
        <v>67</v>
      </c>
      <c r="J144" s="12">
        <v>66800</v>
      </c>
      <c r="K144" s="13" t="s">
        <v>35</v>
      </c>
      <c r="L144" s="14">
        <v>3</v>
      </c>
      <c r="M144" s="14"/>
      <c r="N144" s="15"/>
      <c r="O144" s="16">
        <f t="shared" si="8"/>
        <v>3</v>
      </c>
      <c r="P144" s="16">
        <v>200400</v>
      </c>
      <c r="Q144" s="17"/>
      <c r="R144" s="18"/>
      <c r="S144" s="19">
        <f t="shared" si="9"/>
        <v>200400</v>
      </c>
      <c r="T144" s="20">
        <f t="shared" si="10"/>
        <v>200400</v>
      </c>
      <c r="U144" s="20">
        <f t="shared" si="11"/>
        <v>0</v>
      </c>
      <c r="V144" s="21"/>
    </row>
    <row r="145" spans="1:22">
      <c r="A145">
        <v>144</v>
      </c>
      <c r="B145" t="s">
        <v>27</v>
      </c>
      <c r="C145" s="10" t="s">
        <v>28</v>
      </c>
      <c r="D145" s="11">
        <v>1729</v>
      </c>
      <c r="E145" s="11" t="s">
        <v>29</v>
      </c>
      <c r="F145" s="11" t="s">
        <v>30</v>
      </c>
      <c r="G145" s="11">
        <v>3</v>
      </c>
      <c r="H145" s="11" t="s">
        <v>161</v>
      </c>
      <c r="I145" s="11" t="s">
        <v>67</v>
      </c>
      <c r="J145" s="12">
        <v>28</v>
      </c>
      <c r="K145" s="13" t="s">
        <v>35</v>
      </c>
      <c r="L145" s="14">
        <v>3</v>
      </c>
      <c r="M145" s="14"/>
      <c r="N145" s="15"/>
      <c r="O145" s="16">
        <f t="shared" si="8"/>
        <v>3</v>
      </c>
      <c r="P145" s="16">
        <v>84</v>
      </c>
      <c r="Q145" s="17"/>
      <c r="R145" s="18"/>
      <c r="S145" s="19">
        <f t="shared" si="9"/>
        <v>84</v>
      </c>
      <c r="T145" s="20">
        <f t="shared" si="10"/>
        <v>84</v>
      </c>
      <c r="U145" s="20">
        <f t="shared" si="11"/>
        <v>0</v>
      </c>
      <c r="V145" s="21"/>
    </row>
    <row r="146" spans="1:22">
      <c r="A146">
        <v>145</v>
      </c>
      <c r="B146" t="s">
        <v>27</v>
      </c>
      <c r="C146" s="10" t="s">
        <v>28</v>
      </c>
      <c r="D146" s="11">
        <v>1729</v>
      </c>
      <c r="E146" s="11" t="s">
        <v>29</v>
      </c>
      <c r="F146" s="11" t="s">
        <v>30</v>
      </c>
      <c r="G146" s="11">
        <v>3</v>
      </c>
      <c r="H146" s="11" t="s">
        <v>162</v>
      </c>
      <c r="I146" s="11" t="s">
        <v>67</v>
      </c>
      <c r="J146" s="12">
        <v>60</v>
      </c>
      <c r="K146" s="13" t="s">
        <v>35</v>
      </c>
      <c r="L146" s="14">
        <v>3</v>
      </c>
      <c r="M146" s="14"/>
      <c r="N146" s="15"/>
      <c r="O146" s="16">
        <f t="shared" si="8"/>
        <v>3</v>
      </c>
      <c r="P146" s="16">
        <v>180</v>
      </c>
      <c r="Q146" s="17"/>
      <c r="R146" s="18"/>
      <c r="S146" s="19">
        <f t="shared" si="9"/>
        <v>180</v>
      </c>
      <c r="T146" s="20">
        <f t="shared" si="10"/>
        <v>180</v>
      </c>
      <c r="U146" s="20">
        <f t="shared" si="11"/>
        <v>0</v>
      </c>
      <c r="V146" s="21"/>
    </row>
    <row r="147" spans="1:22">
      <c r="A147">
        <v>146</v>
      </c>
      <c r="B147" t="s">
        <v>27</v>
      </c>
      <c r="C147" s="10" t="s">
        <v>28</v>
      </c>
      <c r="D147" s="11">
        <v>1729</v>
      </c>
      <c r="E147" s="11" t="s">
        <v>29</v>
      </c>
      <c r="F147" s="11" t="s">
        <v>30</v>
      </c>
      <c r="G147" s="11">
        <v>3</v>
      </c>
      <c r="H147" s="11" t="s">
        <v>163</v>
      </c>
      <c r="I147" s="11" t="s">
        <v>67</v>
      </c>
      <c r="J147" s="12">
        <v>1006</v>
      </c>
      <c r="K147" s="13" t="s">
        <v>35</v>
      </c>
      <c r="L147" s="14">
        <v>3</v>
      </c>
      <c r="M147" s="14"/>
      <c r="N147" s="15"/>
      <c r="O147" s="16">
        <f t="shared" si="8"/>
        <v>3</v>
      </c>
      <c r="P147" s="16">
        <v>3018</v>
      </c>
      <c r="Q147" s="17"/>
      <c r="R147" s="18"/>
      <c r="S147" s="19">
        <f t="shared" si="9"/>
        <v>3018</v>
      </c>
      <c r="T147" s="20">
        <f t="shared" si="10"/>
        <v>3018</v>
      </c>
      <c r="U147" s="20">
        <f t="shared" si="11"/>
        <v>0</v>
      </c>
      <c r="V147" s="21"/>
    </row>
    <row r="148" spans="1:22">
      <c r="A148">
        <v>147</v>
      </c>
      <c r="B148" t="s">
        <v>27</v>
      </c>
      <c r="C148" s="10" t="s">
        <v>28</v>
      </c>
      <c r="D148" s="11">
        <v>1729</v>
      </c>
      <c r="E148" s="11" t="s">
        <v>29</v>
      </c>
      <c r="F148" s="11" t="s">
        <v>30</v>
      </c>
      <c r="G148" s="11">
        <v>3</v>
      </c>
      <c r="H148" s="11" t="s">
        <v>164</v>
      </c>
      <c r="I148" s="11" t="s">
        <v>67</v>
      </c>
      <c r="J148" s="12">
        <v>460</v>
      </c>
      <c r="K148" s="13" t="s">
        <v>35</v>
      </c>
      <c r="L148" s="14">
        <v>3</v>
      </c>
      <c r="M148" s="14"/>
      <c r="N148" s="15"/>
      <c r="O148" s="16">
        <f t="shared" si="8"/>
        <v>3</v>
      </c>
      <c r="P148" s="16">
        <v>1380</v>
      </c>
      <c r="Q148" s="17"/>
      <c r="R148" s="18"/>
      <c r="S148" s="19">
        <f t="shared" si="9"/>
        <v>1380</v>
      </c>
      <c r="T148" s="20">
        <f t="shared" si="10"/>
        <v>1380</v>
      </c>
      <c r="U148" s="20">
        <f t="shared" si="11"/>
        <v>0</v>
      </c>
      <c r="V148" s="21"/>
    </row>
    <row r="149" spans="1:22">
      <c r="A149">
        <v>148</v>
      </c>
      <c r="B149" t="s">
        <v>27</v>
      </c>
      <c r="C149" s="10" t="s">
        <v>28</v>
      </c>
      <c r="D149" s="11">
        <v>1729</v>
      </c>
      <c r="E149" s="11" t="s">
        <v>29</v>
      </c>
      <c r="F149" s="11" t="s">
        <v>30</v>
      </c>
      <c r="G149" s="11">
        <v>4</v>
      </c>
      <c r="H149" s="11" t="s">
        <v>165</v>
      </c>
      <c r="I149" s="11" t="s">
        <v>67</v>
      </c>
      <c r="J149" s="12">
        <v>550</v>
      </c>
      <c r="K149" s="13" t="s">
        <v>166</v>
      </c>
      <c r="L149" s="14">
        <v>2</v>
      </c>
      <c r="M149" s="14"/>
      <c r="N149" s="15"/>
      <c r="O149" s="16">
        <f t="shared" si="8"/>
        <v>2</v>
      </c>
      <c r="P149" s="16">
        <v>1100</v>
      </c>
      <c r="Q149" s="17"/>
      <c r="R149" s="18"/>
      <c r="S149" s="19">
        <f t="shared" si="9"/>
        <v>1100</v>
      </c>
      <c r="T149" s="20">
        <f t="shared" si="10"/>
        <v>1100</v>
      </c>
      <c r="U149" s="20">
        <f t="shared" si="11"/>
        <v>0</v>
      </c>
      <c r="V149" s="21"/>
    </row>
    <row r="150" spans="1:22">
      <c r="A150">
        <v>149</v>
      </c>
      <c r="B150" t="s">
        <v>27</v>
      </c>
      <c r="C150" s="10" t="s">
        <v>28</v>
      </c>
      <c r="D150" s="11">
        <v>1729</v>
      </c>
      <c r="E150" s="11" t="s">
        <v>29</v>
      </c>
      <c r="F150" s="11" t="s">
        <v>30</v>
      </c>
      <c r="G150" s="11">
        <v>4</v>
      </c>
      <c r="H150" s="11" t="s">
        <v>82</v>
      </c>
      <c r="I150" s="11" t="s">
        <v>67</v>
      </c>
      <c r="J150" s="12">
        <v>100</v>
      </c>
      <c r="K150" s="13" t="s">
        <v>83</v>
      </c>
      <c r="L150" s="14">
        <v>2</v>
      </c>
      <c r="M150" s="14"/>
      <c r="N150" s="15"/>
      <c r="O150" s="16">
        <f t="shared" si="8"/>
        <v>2</v>
      </c>
      <c r="P150" s="16">
        <v>200</v>
      </c>
      <c r="Q150" s="17"/>
      <c r="R150" s="18"/>
      <c r="S150" s="19">
        <f t="shared" si="9"/>
        <v>200</v>
      </c>
      <c r="T150" s="20">
        <f t="shared" si="10"/>
        <v>200</v>
      </c>
      <c r="U150" s="20">
        <f t="shared" si="11"/>
        <v>0</v>
      </c>
      <c r="V150" s="21"/>
    </row>
    <row r="151" spans="1:22">
      <c r="A151">
        <v>150</v>
      </c>
      <c r="B151" t="s">
        <v>27</v>
      </c>
      <c r="C151" s="10" t="s">
        <v>28</v>
      </c>
      <c r="D151" s="11">
        <v>1729</v>
      </c>
      <c r="E151" s="11" t="s">
        <v>29</v>
      </c>
      <c r="F151" s="11" t="s">
        <v>30</v>
      </c>
      <c r="G151" s="11">
        <v>4</v>
      </c>
      <c r="H151" s="11" t="s">
        <v>167</v>
      </c>
      <c r="I151" s="11" t="s">
        <v>67</v>
      </c>
      <c r="J151" s="12">
        <v>100</v>
      </c>
      <c r="K151" s="13" t="s">
        <v>47</v>
      </c>
      <c r="L151" s="14"/>
      <c r="M151" s="14">
        <v>8</v>
      </c>
      <c r="N151" s="15"/>
      <c r="O151" s="16">
        <f t="shared" si="8"/>
        <v>0.4</v>
      </c>
      <c r="P151" s="16">
        <v>40</v>
      </c>
      <c r="Q151" s="17"/>
      <c r="R151" s="18"/>
      <c r="S151" s="19">
        <f t="shared" si="9"/>
        <v>40</v>
      </c>
      <c r="T151" s="20">
        <f t="shared" si="10"/>
        <v>40</v>
      </c>
      <c r="U151" s="20">
        <f t="shared" si="11"/>
        <v>0</v>
      </c>
      <c r="V151" s="21"/>
    </row>
    <row r="152" spans="1:22">
      <c r="A152">
        <v>151</v>
      </c>
      <c r="B152" t="s">
        <v>27</v>
      </c>
      <c r="C152" s="10" t="s">
        <v>28</v>
      </c>
      <c r="D152" s="11">
        <v>1729</v>
      </c>
      <c r="E152" s="11" t="s">
        <v>29</v>
      </c>
      <c r="F152" s="11" t="s">
        <v>30</v>
      </c>
      <c r="G152" s="11">
        <v>4</v>
      </c>
      <c r="H152" s="11" t="s">
        <v>168</v>
      </c>
      <c r="I152" s="11" t="s">
        <v>169</v>
      </c>
      <c r="J152" s="12">
        <v>245</v>
      </c>
      <c r="K152" s="13" t="s">
        <v>170</v>
      </c>
      <c r="L152" s="14"/>
      <c r="M152" s="14">
        <v>45</v>
      </c>
      <c r="N152" s="15"/>
      <c r="O152" s="16">
        <f t="shared" si="8"/>
        <v>2.25</v>
      </c>
      <c r="P152" s="16">
        <v>551</v>
      </c>
      <c r="Q152" s="17">
        <v>5</v>
      </c>
      <c r="R152" s="18"/>
      <c r="S152" s="19">
        <f t="shared" si="9"/>
        <v>551.25</v>
      </c>
      <c r="T152" s="20">
        <f t="shared" si="10"/>
        <v>551.25</v>
      </c>
      <c r="U152" s="20">
        <f t="shared" si="11"/>
        <v>0</v>
      </c>
      <c r="V152" s="21"/>
    </row>
    <row r="153" spans="1:22">
      <c r="A153">
        <v>152</v>
      </c>
      <c r="B153" t="s">
        <v>27</v>
      </c>
      <c r="C153" s="10" t="s">
        <v>28</v>
      </c>
      <c r="D153" s="11">
        <v>1729</v>
      </c>
      <c r="E153" s="11" t="s">
        <v>29</v>
      </c>
      <c r="F153" s="11" t="s">
        <v>30</v>
      </c>
      <c r="G153" s="11">
        <v>4</v>
      </c>
      <c r="H153" s="11" t="s">
        <v>94</v>
      </c>
      <c r="I153" s="11" t="s">
        <v>169</v>
      </c>
      <c r="J153" s="12">
        <v>17000</v>
      </c>
      <c r="K153" s="13" t="s">
        <v>35</v>
      </c>
      <c r="L153" s="14">
        <v>0.06</v>
      </c>
      <c r="M153" s="14"/>
      <c r="N153" s="15"/>
      <c r="O153" s="16">
        <f t="shared" si="8"/>
        <v>0.06</v>
      </c>
      <c r="P153" s="16">
        <v>1020</v>
      </c>
      <c r="Q153" s="17"/>
      <c r="R153" s="18"/>
      <c r="S153" s="19">
        <f t="shared" si="9"/>
        <v>1020</v>
      </c>
      <c r="T153" s="20">
        <f t="shared" si="10"/>
        <v>1020</v>
      </c>
      <c r="U153" s="20">
        <f t="shared" si="11"/>
        <v>0</v>
      </c>
      <c r="V153" s="21"/>
    </row>
    <row r="154" spans="1:22">
      <c r="A154">
        <v>153</v>
      </c>
      <c r="B154" t="s">
        <v>27</v>
      </c>
      <c r="C154" s="10" t="s">
        <v>28</v>
      </c>
      <c r="D154" s="11">
        <v>1729</v>
      </c>
      <c r="E154" s="11" t="s">
        <v>29</v>
      </c>
      <c r="F154" s="11" t="s">
        <v>30</v>
      </c>
      <c r="G154" s="11">
        <v>4</v>
      </c>
      <c r="H154" s="11" t="s">
        <v>111</v>
      </c>
      <c r="I154" s="11" t="s">
        <v>169</v>
      </c>
      <c r="J154" s="12">
        <v>2520</v>
      </c>
      <c r="K154" s="13" t="s">
        <v>35</v>
      </c>
      <c r="L154" s="14">
        <v>0.28000000000000003</v>
      </c>
      <c r="M154" s="14"/>
      <c r="N154" s="15"/>
      <c r="O154" s="16">
        <f t="shared" si="8"/>
        <v>0.28000000000000003</v>
      </c>
      <c r="P154" s="16">
        <v>705</v>
      </c>
      <c r="Q154" s="17">
        <v>12</v>
      </c>
      <c r="R154" s="18"/>
      <c r="S154" s="19">
        <f t="shared" si="9"/>
        <v>705.6</v>
      </c>
      <c r="T154" s="20">
        <f t="shared" si="10"/>
        <v>705.6</v>
      </c>
      <c r="U154" s="20">
        <f t="shared" si="11"/>
        <v>0</v>
      </c>
      <c r="V154" s="21"/>
    </row>
    <row r="155" spans="1:22">
      <c r="A155">
        <v>154</v>
      </c>
      <c r="B155" t="s">
        <v>27</v>
      </c>
      <c r="C155" s="10" t="s">
        <v>28</v>
      </c>
      <c r="D155" s="11">
        <v>1729</v>
      </c>
      <c r="E155" s="11" t="s">
        <v>29</v>
      </c>
      <c r="F155" s="11" t="s">
        <v>30</v>
      </c>
      <c r="G155" s="11">
        <v>4</v>
      </c>
      <c r="H155" s="11" t="s">
        <v>57</v>
      </c>
      <c r="I155" s="11" t="s">
        <v>169</v>
      </c>
      <c r="J155" s="12">
        <v>1075300</v>
      </c>
      <c r="K155" s="13" t="s">
        <v>35</v>
      </c>
      <c r="L155" s="14">
        <v>0.15</v>
      </c>
      <c r="M155" s="14"/>
      <c r="N155" s="15"/>
      <c r="O155" s="16">
        <f t="shared" si="8"/>
        <v>0.15</v>
      </c>
      <c r="P155" s="16">
        <v>161295</v>
      </c>
      <c r="Q155" s="17"/>
      <c r="R155" s="18"/>
      <c r="S155" s="19">
        <f t="shared" si="9"/>
        <v>161295</v>
      </c>
      <c r="T155" s="20">
        <f t="shared" si="10"/>
        <v>161295</v>
      </c>
      <c r="U155" s="20">
        <f t="shared" si="11"/>
        <v>0</v>
      </c>
      <c r="V155" s="21"/>
    </row>
    <row r="156" spans="1:22">
      <c r="A156">
        <v>155</v>
      </c>
      <c r="B156" t="s">
        <v>27</v>
      </c>
      <c r="C156" s="10" t="s">
        <v>28</v>
      </c>
      <c r="D156" s="11">
        <v>1729</v>
      </c>
      <c r="E156" s="11" t="s">
        <v>29</v>
      </c>
      <c r="F156" s="11" t="s">
        <v>30</v>
      </c>
      <c r="G156" s="11">
        <v>4</v>
      </c>
      <c r="H156" s="11" t="s">
        <v>171</v>
      </c>
      <c r="I156" s="11" t="s">
        <v>169</v>
      </c>
      <c r="J156" s="12">
        <v>826650</v>
      </c>
      <c r="K156" s="13" t="s">
        <v>35</v>
      </c>
      <c r="L156" s="14">
        <v>0.32</v>
      </c>
      <c r="M156" s="14"/>
      <c r="N156" s="15"/>
      <c r="O156" s="16">
        <f t="shared" si="8"/>
        <v>0.32</v>
      </c>
      <c r="P156" s="16">
        <v>264512</v>
      </c>
      <c r="Q156" s="17"/>
      <c r="R156" s="18"/>
      <c r="S156" s="19">
        <f t="shared" si="9"/>
        <v>264512</v>
      </c>
      <c r="T156" s="20">
        <f t="shared" si="10"/>
        <v>264528</v>
      </c>
      <c r="U156" s="20">
        <f t="shared" si="11"/>
        <v>-16</v>
      </c>
      <c r="V156" s="21" t="s">
        <v>45</v>
      </c>
    </row>
    <row r="157" spans="1:22">
      <c r="A157">
        <v>156</v>
      </c>
      <c r="B157" t="s">
        <v>27</v>
      </c>
      <c r="C157" s="10" t="s">
        <v>28</v>
      </c>
      <c r="D157" s="11">
        <v>1729</v>
      </c>
      <c r="E157" s="11" t="s">
        <v>29</v>
      </c>
      <c r="F157" s="11" t="s">
        <v>30</v>
      </c>
      <c r="G157" s="11">
        <v>4</v>
      </c>
      <c r="H157" s="11" t="s">
        <v>172</v>
      </c>
      <c r="I157" s="11" t="s">
        <v>169</v>
      </c>
      <c r="J157" s="12">
        <v>123</v>
      </c>
      <c r="K157" s="13" t="s">
        <v>47</v>
      </c>
      <c r="L157" s="14">
        <v>1</v>
      </c>
      <c r="M157" s="14">
        <v>10</v>
      </c>
      <c r="N157" s="15"/>
      <c r="O157" s="16">
        <f t="shared" si="8"/>
        <v>1.5</v>
      </c>
      <c r="P157" s="16">
        <v>184</v>
      </c>
      <c r="Q157" s="17">
        <v>10</v>
      </c>
      <c r="R157" s="18"/>
      <c r="S157" s="19">
        <f t="shared" si="9"/>
        <v>184.5</v>
      </c>
      <c r="T157" s="20">
        <f t="shared" si="10"/>
        <v>184.5</v>
      </c>
      <c r="U157" s="20">
        <f t="shared" si="11"/>
        <v>0</v>
      </c>
      <c r="V157" s="21"/>
    </row>
    <row r="158" spans="1:22">
      <c r="A158">
        <v>157</v>
      </c>
      <c r="B158" t="s">
        <v>27</v>
      </c>
      <c r="C158" s="10" t="s">
        <v>28</v>
      </c>
      <c r="D158" s="11">
        <v>1729</v>
      </c>
      <c r="E158" s="11" t="s">
        <v>29</v>
      </c>
      <c r="F158" s="11" t="s">
        <v>30</v>
      </c>
      <c r="G158" s="11">
        <v>4</v>
      </c>
      <c r="H158" s="11" t="s">
        <v>173</v>
      </c>
      <c r="I158" s="11" t="s">
        <v>169</v>
      </c>
      <c r="J158" s="12">
        <v>450</v>
      </c>
      <c r="K158" s="13" t="s">
        <v>135</v>
      </c>
      <c r="L158" s="14">
        <f>250/1616</f>
        <v>0.1547029702970297</v>
      </c>
      <c r="M158" s="14"/>
      <c r="N158" s="15"/>
      <c r="O158" s="16">
        <f t="shared" si="8"/>
        <v>0.1547029702970297</v>
      </c>
      <c r="P158" s="16">
        <v>62</v>
      </c>
      <c r="Q158" s="17">
        <v>10</v>
      </c>
      <c r="R158" s="18"/>
      <c r="S158" s="19">
        <f t="shared" si="9"/>
        <v>62.5</v>
      </c>
      <c r="T158" s="20">
        <f t="shared" si="10"/>
        <v>69.616336633663366</v>
      </c>
      <c r="U158" s="20">
        <f t="shared" si="11"/>
        <v>-7.1163366336633658</v>
      </c>
      <c r="V158" s="21" t="s">
        <v>45</v>
      </c>
    </row>
    <row r="159" spans="1:22">
      <c r="A159">
        <v>158</v>
      </c>
      <c r="B159" t="s">
        <v>27</v>
      </c>
      <c r="C159" s="10" t="s">
        <v>28</v>
      </c>
      <c r="D159" s="11">
        <v>1729</v>
      </c>
      <c r="E159" s="11" t="s">
        <v>29</v>
      </c>
      <c r="F159" s="11" t="s">
        <v>30</v>
      </c>
      <c r="G159" s="11">
        <v>4</v>
      </c>
      <c r="H159" s="11" t="s">
        <v>174</v>
      </c>
      <c r="I159" s="11" t="s">
        <v>169</v>
      </c>
      <c r="J159" s="12">
        <v>12</v>
      </c>
      <c r="K159" s="13" t="s">
        <v>139</v>
      </c>
      <c r="L159" s="14"/>
      <c r="M159" s="14">
        <v>20</v>
      </c>
      <c r="N159" s="15"/>
      <c r="O159" s="16">
        <f t="shared" si="8"/>
        <v>1</v>
      </c>
      <c r="P159" s="16">
        <v>12</v>
      </c>
      <c r="Q159" s="17"/>
      <c r="R159" s="18"/>
      <c r="S159" s="19">
        <f t="shared" si="9"/>
        <v>12</v>
      </c>
      <c r="T159" s="20">
        <f t="shared" si="10"/>
        <v>12</v>
      </c>
      <c r="U159" s="20">
        <f t="shared" si="11"/>
        <v>0</v>
      </c>
      <c r="V159" s="21"/>
    </row>
    <row r="160" spans="1:22" ht="30">
      <c r="A160">
        <v>159</v>
      </c>
      <c r="B160" t="s">
        <v>27</v>
      </c>
      <c r="C160" s="10" t="s">
        <v>28</v>
      </c>
      <c r="D160" s="11">
        <v>1729</v>
      </c>
      <c r="E160" s="11" t="s">
        <v>29</v>
      </c>
      <c r="F160" s="11" t="s">
        <v>30</v>
      </c>
      <c r="G160" s="11">
        <v>4</v>
      </c>
      <c r="H160" s="11" t="s">
        <v>94</v>
      </c>
      <c r="I160" s="11" t="s">
        <v>175</v>
      </c>
      <c r="J160" s="12">
        <v>144700</v>
      </c>
      <c r="K160" s="13" t="s">
        <v>35</v>
      </c>
      <c r="L160" s="14">
        <v>0.06</v>
      </c>
      <c r="M160" s="14"/>
      <c r="N160" s="15"/>
      <c r="O160" s="16">
        <f t="shared" si="8"/>
        <v>0.06</v>
      </c>
      <c r="P160" s="16">
        <v>8682</v>
      </c>
      <c r="Q160" s="17"/>
      <c r="R160" s="18"/>
      <c r="S160" s="19">
        <f t="shared" si="9"/>
        <v>8682</v>
      </c>
      <c r="T160" s="20">
        <f t="shared" si="10"/>
        <v>8682</v>
      </c>
      <c r="U160" s="20">
        <f t="shared" si="11"/>
        <v>0</v>
      </c>
      <c r="V160" s="21"/>
    </row>
    <row r="161" spans="1:22" ht="30">
      <c r="A161">
        <v>160</v>
      </c>
      <c r="B161" t="s">
        <v>27</v>
      </c>
      <c r="C161" s="10" t="s">
        <v>28</v>
      </c>
      <c r="D161" s="11">
        <v>1729</v>
      </c>
      <c r="E161" s="11" t="s">
        <v>29</v>
      </c>
      <c r="F161" s="11" t="s">
        <v>30</v>
      </c>
      <c r="G161" s="11">
        <v>4</v>
      </c>
      <c r="H161" s="11" t="s">
        <v>176</v>
      </c>
      <c r="I161" s="11" t="s">
        <v>175</v>
      </c>
      <c r="J161" s="12">
        <v>15775</v>
      </c>
      <c r="K161" s="13" t="s">
        <v>35</v>
      </c>
      <c r="L161" s="14"/>
      <c r="M161" s="14">
        <v>10</v>
      </c>
      <c r="N161" s="15"/>
      <c r="O161" s="16">
        <f t="shared" si="8"/>
        <v>0.5</v>
      </c>
      <c r="P161" s="16">
        <v>7887</v>
      </c>
      <c r="Q161" s="17">
        <v>10</v>
      </c>
      <c r="R161" s="18"/>
      <c r="S161" s="19">
        <f t="shared" si="9"/>
        <v>7887.5</v>
      </c>
      <c r="T161" s="20">
        <f t="shared" si="10"/>
        <v>7887.5</v>
      </c>
      <c r="U161" s="20">
        <f t="shared" si="11"/>
        <v>0</v>
      </c>
      <c r="V161" s="21"/>
    </row>
    <row r="162" spans="1:22" ht="30">
      <c r="A162">
        <v>161</v>
      </c>
      <c r="B162" t="s">
        <v>27</v>
      </c>
      <c r="C162" s="10" t="s">
        <v>28</v>
      </c>
      <c r="D162" s="11">
        <v>1729</v>
      </c>
      <c r="E162" s="11" t="s">
        <v>29</v>
      </c>
      <c r="F162" s="11" t="s">
        <v>30</v>
      </c>
      <c r="G162" s="11">
        <v>4</v>
      </c>
      <c r="H162" s="11" t="s">
        <v>177</v>
      </c>
      <c r="I162" s="11" t="s">
        <v>175</v>
      </c>
      <c r="J162" s="12">
        <v>10100</v>
      </c>
      <c r="K162" s="13" t="s">
        <v>35</v>
      </c>
      <c r="L162" s="14"/>
      <c r="M162" s="14">
        <v>40</v>
      </c>
      <c r="N162" s="15"/>
      <c r="O162" s="16">
        <f t="shared" si="8"/>
        <v>2</v>
      </c>
      <c r="P162" s="16">
        <v>20200</v>
      </c>
      <c r="Q162" s="17"/>
      <c r="R162" s="18"/>
      <c r="S162" s="19">
        <f t="shared" si="9"/>
        <v>20200</v>
      </c>
      <c r="T162" s="20">
        <f t="shared" si="10"/>
        <v>20200</v>
      </c>
      <c r="U162" s="20">
        <f t="shared" si="11"/>
        <v>0</v>
      </c>
      <c r="V162" s="21"/>
    </row>
    <row r="163" spans="1:22" ht="30">
      <c r="A163">
        <v>162</v>
      </c>
      <c r="B163" t="s">
        <v>27</v>
      </c>
      <c r="C163" s="10" t="s">
        <v>28</v>
      </c>
      <c r="D163" s="11">
        <v>1729</v>
      </c>
      <c r="E163" s="11" t="s">
        <v>29</v>
      </c>
      <c r="F163" s="11" t="s">
        <v>30</v>
      </c>
      <c r="G163" s="11">
        <v>4</v>
      </c>
      <c r="H163" s="11" t="s">
        <v>178</v>
      </c>
      <c r="I163" s="11" t="s">
        <v>175</v>
      </c>
      <c r="J163" s="12">
        <v>432</v>
      </c>
      <c r="K163" s="13" t="s">
        <v>35</v>
      </c>
      <c r="L163" s="14">
        <v>0.2</v>
      </c>
      <c r="M163" s="14"/>
      <c r="N163" s="15"/>
      <c r="O163" s="16">
        <f t="shared" si="8"/>
        <v>0.2</v>
      </c>
      <c r="P163" s="16">
        <v>86</v>
      </c>
      <c r="Q163" s="17">
        <v>8</v>
      </c>
      <c r="R163" s="18"/>
      <c r="S163" s="19">
        <f t="shared" si="9"/>
        <v>86.4</v>
      </c>
      <c r="T163" s="20">
        <f t="shared" si="10"/>
        <v>86.4</v>
      </c>
      <c r="U163" s="20">
        <f t="shared" si="11"/>
        <v>0</v>
      </c>
      <c r="V163" s="21"/>
    </row>
    <row r="164" spans="1:22" ht="30">
      <c r="A164">
        <v>163</v>
      </c>
      <c r="B164" t="s">
        <v>27</v>
      </c>
      <c r="C164" s="10" t="s">
        <v>28</v>
      </c>
      <c r="D164" s="11">
        <v>1729</v>
      </c>
      <c r="E164" s="11" t="s">
        <v>29</v>
      </c>
      <c r="F164" s="11" t="s">
        <v>30</v>
      </c>
      <c r="G164" s="11">
        <v>4</v>
      </c>
      <c r="H164" s="11" t="s">
        <v>179</v>
      </c>
      <c r="I164" s="11" t="s">
        <v>175</v>
      </c>
      <c r="J164" s="12">
        <v>25150</v>
      </c>
      <c r="K164" s="13" t="s">
        <v>35</v>
      </c>
      <c r="L164" s="14">
        <v>0.48</v>
      </c>
      <c r="M164" s="14"/>
      <c r="N164" s="15"/>
      <c r="O164" s="16">
        <f t="shared" si="8"/>
        <v>0.48</v>
      </c>
      <c r="P164" s="16">
        <v>12072</v>
      </c>
      <c r="Q164" s="17"/>
      <c r="R164" s="18"/>
      <c r="S164" s="19">
        <f t="shared" si="9"/>
        <v>12072</v>
      </c>
      <c r="T164" s="20">
        <f t="shared" si="10"/>
        <v>12072</v>
      </c>
      <c r="U164" s="20">
        <f t="shared" si="11"/>
        <v>0</v>
      </c>
      <c r="V164" s="21"/>
    </row>
    <row r="165" spans="1:22" ht="30">
      <c r="A165">
        <v>164</v>
      </c>
      <c r="B165" t="s">
        <v>27</v>
      </c>
      <c r="C165" s="10" t="s">
        <v>28</v>
      </c>
      <c r="D165" s="11">
        <v>1729</v>
      </c>
      <c r="E165" s="11" t="s">
        <v>29</v>
      </c>
      <c r="F165" s="11" t="s">
        <v>30</v>
      </c>
      <c r="G165" s="11">
        <v>4</v>
      </c>
      <c r="H165" s="11" t="s">
        <v>180</v>
      </c>
      <c r="I165" s="11" t="s">
        <v>175</v>
      </c>
      <c r="J165" s="12">
        <v>362</v>
      </c>
      <c r="K165" s="13" t="s">
        <v>47</v>
      </c>
      <c r="L165" s="14">
        <v>5</v>
      </c>
      <c r="M165" s="14">
        <v>10</v>
      </c>
      <c r="N165" s="15"/>
      <c r="O165" s="16">
        <f t="shared" si="8"/>
        <v>5.5</v>
      </c>
      <c r="P165" s="16">
        <v>1991</v>
      </c>
      <c r="Q165" s="17"/>
      <c r="R165" s="18"/>
      <c r="S165" s="19">
        <f t="shared" si="9"/>
        <v>1991</v>
      </c>
      <c r="T165" s="20">
        <f t="shared" si="10"/>
        <v>1991</v>
      </c>
      <c r="U165" s="20">
        <f t="shared" si="11"/>
        <v>0</v>
      </c>
      <c r="V165" s="21"/>
    </row>
    <row r="166" spans="1:22" ht="30">
      <c r="A166">
        <v>165</v>
      </c>
      <c r="B166" t="s">
        <v>27</v>
      </c>
      <c r="C166" s="10" t="s">
        <v>28</v>
      </c>
      <c r="D166" s="11">
        <v>1729</v>
      </c>
      <c r="E166" s="11" t="s">
        <v>29</v>
      </c>
      <c r="F166" s="11" t="s">
        <v>30</v>
      </c>
      <c r="G166" s="11">
        <v>4</v>
      </c>
      <c r="H166" s="11" t="s">
        <v>181</v>
      </c>
      <c r="I166" s="11" t="s">
        <v>175</v>
      </c>
      <c r="J166" s="12">
        <v>262610</v>
      </c>
      <c r="K166" s="13" t="s">
        <v>35</v>
      </c>
      <c r="L166" s="14">
        <v>0.76</v>
      </c>
      <c r="M166" s="14"/>
      <c r="N166" s="15"/>
      <c r="O166" s="16">
        <f t="shared" si="8"/>
        <v>0.76</v>
      </c>
      <c r="P166" s="16">
        <v>199583</v>
      </c>
      <c r="Q166" s="17">
        <v>12</v>
      </c>
      <c r="R166" s="18"/>
      <c r="S166" s="19">
        <f t="shared" si="9"/>
        <v>199583.6</v>
      </c>
      <c r="T166" s="20">
        <f t="shared" si="10"/>
        <v>199583.6</v>
      </c>
      <c r="U166" s="20">
        <f t="shared" si="11"/>
        <v>0</v>
      </c>
      <c r="V166" s="21"/>
    </row>
    <row r="167" spans="1:22" ht="30">
      <c r="A167">
        <v>166</v>
      </c>
      <c r="B167" t="s">
        <v>27</v>
      </c>
      <c r="C167" s="10" t="s">
        <v>28</v>
      </c>
      <c r="D167" s="11">
        <v>1729</v>
      </c>
      <c r="E167" s="11" t="s">
        <v>29</v>
      </c>
      <c r="F167" s="11" t="s">
        <v>30</v>
      </c>
      <c r="G167" s="11">
        <v>4</v>
      </c>
      <c r="H167" s="11" t="s">
        <v>182</v>
      </c>
      <c r="I167" s="11" t="s">
        <v>175</v>
      </c>
      <c r="J167" s="12">
        <v>9560</v>
      </c>
      <c r="K167" s="13" t="s">
        <v>35</v>
      </c>
      <c r="L167" s="14"/>
      <c r="M167" s="14">
        <v>18</v>
      </c>
      <c r="N167" s="15"/>
      <c r="O167" s="16">
        <f t="shared" si="8"/>
        <v>0.9</v>
      </c>
      <c r="P167" s="16">
        <v>8604</v>
      </c>
      <c r="Q167" s="17"/>
      <c r="R167" s="18"/>
      <c r="S167" s="19">
        <f t="shared" si="9"/>
        <v>8604</v>
      </c>
      <c r="T167" s="20">
        <f t="shared" si="10"/>
        <v>8604</v>
      </c>
      <c r="U167" s="20">
        <f t="shared" si="11"/>
        <v>0</v>
      </c>
      <c r="V167" s="21"/>
    </row>
    <row r="168" spans="1:22" ht="30">
      <c r="A168">
        <v>167</v>
      </c>
      <c r="B168" t="s">
        <v>27</v>
      </c>
      <c r="C168" s="10" t="s">
        <v>28</v>
      </c>
      <c r="D168" s="11">
        <v>1729</v>
      </c>
      <c r="E168" s="11" t="s">
        <v>29</v>
      </c>
      <c r="F168" s="11" t="s">
        <v>30</v>
      </c>
      <c r="G168" s="11">
        <v>4</v>
      </c>
      <c r="H168" s="11" t="s">
        <v>183</v>
      </c>
      <c r="I168" s="11" t="s">
        <v>175</v>
      </c>
      <c r="J168" s="12">
        <v>207</v>
      </c>
      <c r="K168" s="13" t="s">
        <v>35</v>
      </c>
      <c r="L168" s="14">
        <v>7</v>
      </c>
      <c r="M168" s="14"/>
      <c r="N168" s="15"/>
      <c r="O168" s="16">
        <f t="shared" si="8"/>
        <v>7</v>
      </c>
      <c r="P168" s="16">
        <v>1449</v>
      </c>
      <c r="Q168" s="17"/>
      <c r="R168" s="18"/>
      <c r="S168" s="19">
        <f t="shared" si="9"/>
        <v>1449</v>
      </c>
      <c r="T168" s="20">
        <f t="shared" si="10"/>
        <v>1449</v>
      </c>
      <c r="U168" s="20">
        <f t="shared" si="11"/>
        <v>0</v>
      </c>
      <c r="V168" s="21"/>
    </row>
    <row r="169" spans="1:22" ht="30">
      <c r="A169">
        <v>168</v>
      </c>
      <c r="B169" t="s">
        <v>27</v>
      </c>
      <c r="C169" s="10" t="s">
        <v>28</v>
      </c>
      <c r="D169" s="11">
        <v>1729</v>
      </c>
      <c r="E169" s="11" t="s">
        <v>29</v>
      </c>
      <c r="F169" s="11" t="s">
        <v>30</v>
      </c>
      <c r="G169" s="11">
        <v>4</v>
      </c>
      <c r="H169" s="11" t="s">
        <v>184</v>
      </c>
      <c r="I169" s="11" t="s">
        <v>175</v>
      </c>
      <c r="J169" s="12">
        <v>11730</v>
      </c>
      <c r="K169" s="13" t="s">
        <v>35</v>
      </c>
      <c r="L169" s="14">
        <v>0.12</v>
      </c>
      <c r="M169" s="14"/>
      <c r="N169" s="15"/>
      <c r="O169" s="16">
        <f t="shared" si="8"/>
        <v>0.12</v>
      </c>
      <c r="P169" s="16">
        <v>1307</v>
      </c>
      <c r="Q169" s="17">
        <v>12</v>
      </c>
      <c r="R169" s="18"/>
      <c r="S169" s="19">
        <f t="shared" si="9"/>
        <v>1307.5999999999999</v>
      </c>
      <c r="T169" s="20">
        <f t="shared" si="10"/>
        <v>1407.6</v>
      </c>
      <c r="U169" s="20">
        <f t="shared" si="11"/>
        <v>-100</v>
      </c>
      <c r="V169" s="21" t="s">
        <v>45</v>
      </c>
    </row>
    <row r="170" spans="1:22" ht="30">
      <c r="A170">
        <v>169</v>
      </c>
      <c r="B170" t="s">
        <v>27</v>
      </c>
      <c r="C170" s="10" t="s">
        <v>28</v>
      </c>
      <c r="D170" s="11">
        <v>1729</v>
      </c>
      <c r="E170" s="11" t="s">
        <v>29</v>
      </c>
      <c r="F170" s="11" t="s">
        <v>30</v>
      </c>
      <c r="G170" s="11">
        <v>4</v>
      </c>
      <c r="H170" s="11" t="s">
        <v>185</v>
      </c>
      <c r="I170" s="11" t="s">
        <v>175</v>
      </c>
      <c r="J170" s="12">
        <v>317400</v>
      </c>
      <c r="K170" s="13" t="s">
        <v>35</v>
      </c>
      <c r="L170" s="14"/>
      <c r="M170" s="14">
        <v>47</v>
      </c>
      <c r="N170" s="15"/>
      <c r="O170" s="16">
        <f t="shared" si="8"/>
        <v>2.35</v>
      </c>
      <c r="P170" s="16">
        <v>745890</v>
      </c>
      <c r="Q170" s="17"/>
      <c r="R170" s="18"/>
      <c r="S170" s="19">
        <f t="shared" si="9"/>
        <v>745890</v>
      </c>
      <c r="T170" s="20">
        <f t="shared" si="10"/>
        <v>745890</v>
      </c>
      <c r="U170" s="20">
        <f t="shared" si="11"/>
        <v>0</v>
      </c>
      <c r="V170" s="21"/>
    </row>
    <row r="171" spans="1:22" ht="30">
      <c r="A171">
        <v>170</v>
      </c>
      <c r="B171" t="s">
        <v>27</v>
      </c>
      <c r="C171" s="10" t="s">
        <v>28</v>
      </c>
      <c r="D171" s="11">
        <v>1729</v>
      </c>
      <c r="E171" s="11" t="s">
        <v>29</v>
      </c>
      <c r="F171" s="11" t="s">
        <v>30</v>
      </c>
      <c r="G171" s="11">
        <v>4</v>
      </c>
      <c r="H171" s="11" t="s">
        <v>186</v>
      </c>
      <c r="I171" s="11" t="s">
        <v>175</v>
      </c>
      <c r="J171" s="12">
        <v>10710</v>
      </c>
      <c r="K171" s="13" t="s">
        <v>35</v>
      </c>
      <c r="L171" s="14"/>
      <c r="M171" s="14">
        <v>14</v>
      </c>
      <c r="N171" s="15"/>
      <c r="O171" s="16">
        <f t="shared" si="8"/>
        <v>0.70000000000000007</v>
      </c>
      <c r="P171" s="16">
        <v>7497</v>
      </c>
      <c r="Q171" s="17"/>
      <c r="R171" s="18"/>
      <c r="S171" s="19">
        <f t="shared" si="9"/>
        <v>7497</v>
      </c>
      <c r="T171" s="20">
        <f t="shared" si="10"/>
        <v>7497.0000000000009</v>
      </c>
      <c r="U171" s="20">
        <f t="shared" si="11"/>
        <v>0</v>
      </c>
      <c r="V171" s="21"/>
    </row>
    <row r="172" spans="1:22" ht="30">
      <c r="A172">
        <v>171</v>
      </c>
      <c r="B172" t="s">
        <v>27</v>
      </c>
      <c r="C172" s="10" t="s">
        <v>28</v>
      </c>
      <c r="D172" s="11">
        <v>1729</v>
      </c>
      <c r="E172" s="11" t="s">
        <v>29</v>
      </c>
      <c r="F172" s="11" t="s">
        <v>30</v>
      </c>
      <c r="G172" s="11">
        <v>4</v>
      </c>
      <c r="H172" s="11" t="s">
        <v>187</v>
      </c>
      <c r="I172" s="11" t="s">
        <v>175</v>
      </c>
      <c r="J172" s="12">
        <v>5722250</v>
      </c>
      <c r="K172" s="13" t="s">
        <v>35</v>
      </c>
      <c r="L172" s="14">
        <v>0.34</v>
      </c>
      <c r="M172" s="14"/>
      <c r="N172" s="15"/>
      <c r="O172" s="16">
        <f t="shared" si="8"/>
        <v>0.34</v>
      </c>
      <c r="P172" s="16">
        <v>1945565</v>
      </c>
      <c r="Q172" s="17"/>
      <c r="R172" s="18"/>
      <c r="S172" s="19">
        <f t="shared" si="9"/>
        <v>1945565</v>
      </c>
      <c r="T172" s="20">
        <f t="shared" si="10"/>
        <v>1945565.0000000002</v>
      </c>
      <c r="U172" s="20">
        <f t="shared" si="11"/>
        <v>0</v>
      </c>
      <c r="V172" s="21"/>
    </row>
    <row r="173" spans="1:22" ht="30">
      <c r="A173">
        <v>172</v>
      </c>
      <c r="B173" t="s">
        <v>27</v>
      </c>
      <c r="C173" s="10" t="s">
        <v>28</v>
      </c>
      <c r="D173" s="11">
        <v>1729</v>
      </c>
      <c r="E173" s="11" t="s">
        <v>29</v>
      </c>
      <c r="F173" s="11" t="s">
        <v>30</v>
      </c>
      <c r="G173" s="11">
        <v>4</v>
      </c>
      <c r="H173" s="11" t="s">
        <v>188</v>
      </c>
      <c r="I173" s="11" t="s">
        <v>175</v>
      </c>
      <c r="J173" s="12">
        <v>10274400</v>
      </c>
      <c r="K173" s="13" t="s">
        <v>35</v>
      </c>
      <c r="L173" s="14">
        <v>0.21</v>
      </c>
      <c r="M173" s="14"/>
      <c r="N173" s="15"/>
      <c r="O173" s="16">
        <f t="shared" si="8"/>
        <v>0.21</v>
      </c>
      <c r="P173" s="16">
        <v>2157624</v>
      </c>
      <c r="Q173" s="17"/>
      <c r="R173" s="18"/>
      <c r="S173" s="19">
        <f t="shared" si="9"/>
        <v>2157624</v>
      </c>
      <c r="T173" s="20">
        <f t="shared" si="10"/>
        <v>2157624</v>
      </c>
      <c r="U173" s="20">
        <f t="shared" si="11"/>
        <v>0</v>
      </c>
      <c r="V173" s="21"/>
    </row>
    <row r="174" spans="1:22" ht="30">
      <c r="A174">
        <v>173</v>
      </c>
      <c r="B174" t="s">
        <v>27</v>
      </c>
      <c r="C174" s="10" t="s">
        <v>28</v>
      </c>
      <c r="D174" s="11">
        <v>1729</v>
      </c>
      <c r="E174" s="11" t="s">
        <v>29</v>
      </c>
      <c r="F174" s="11" t="s">
        <v>30</v>
      </c>
      <c r="G174" s="11">
        <v>4</v>
      </c>
      <c r="H174" s="11" t="s">
        <v>189</v>
      </c>
      <c r="I174" s="11" t="s">
        <v>175</v>
      </c>
      <c r="J174" s="12">
        <v>4935</v>
      </c>
      <c r="K174" s="13" t="s">
        <v>35</v>
      </c>
      <c r="L174" s="14"/>
      <c r="M174" s="14">
        <v>15</v>
      </c>
      <c r="N174" s="15"/>
      <c r="O174" s="16">
        <f t="shared" si="8"/>
        <v>0.75</v>
      </c>
      <c r="P174" s="16">
        <v>3701</v>
      </c>
      <c r="Q174" s="17">
        <v>5</v>
      </c>
      <c r="R174" s="18"/>
      <c r="S174" s="19">
        <f t="shared" si="9"/>
        <v>3701.25</v>
      </c>
      <c r="T174" s="20">
        <f t="shared" si="10"/>
        <v>3701.25</v>
      </c>
      <c r="U174" s="20">
        <f t="shared" si="11"/>
        <v>0</v>
      </c>
      <c r="V174" s="21"/>
    </row>
  </sheetData>
  <conditionalFormatting sqref="U2:U174">
    <cfRule type="cellIs" dxfId="1" priority="2" stopIfTrue="1" operator="greaterThan">
      <formula>0</formula>
    </cfRule>
  </conditionalFormatting>
  <conditionalFormatting sqref="U1">
    <cfRule type="cellIs" dxfId="0" priority="1" stopIfTrue="1" operator="greaterThan">
      <formula>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2017-05-26T08:24:00Z</dcterms:created>
  <dcterms:modified xsi:type="dcterms:W3CDTF">2017-05-26T09:07:31Z</dcterms:modified>
</cp:coreProperties>
</file>