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herbourg" sheetId="1" state="visible" r:id="rId2"/>
    <sheet name="Granville" sheetId="2" state="visible" r:id="rId3"/>
    <sheet name="Caen" sheetId="3" state="visible" r:id="rId4"/>
    <sheet name="Avranch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<sst xmlns="http://schemas.openxmlformats.org/spreadsheetml/2006/main" count="1891" uniqueCount="180">
  <si>
    <t>Entré par</t>
  </si>
  <si>
    <t>Source</t>
  </si>
  <si>
    <t>Année</t>
  </si>
  <si>
    <t>Exportations (Sorties)/Importations (Entrées)</t>
  </si>
  <si>
    <t>Direction</t>
  </si>
  <si>
    <t>Bureau Principal</t>
  </si>
  <si>
    <t>Page</t>
  </si>
  <si>
    <t>Nom Marchandise</t>
  </si>
  <si>
    <t>Pays ou Région</t>
  </si>
  <si>
    <t>Valeur</t>
  </si>
  <si>
    <t>Quantité</t>
  </si>
  <si>
    <t>Origine des marchandises</t>
  </si>
  <si>
    <t>Unité de poids ou quantité</t>
  </si>
  <si>
    <t>Prix unitaire en décimale de Lt</t>
  </si>
  <si>
    <t>Différence</t>
  </si>
  <si>
    <t>Remarques</t>
  </si>
  <si>
    <t>Jérémy Hervelin</t>
  </si>
  <si>
    <t>F12 1666</t>
  </si>
  <si>
    <t>Exportations</t>
  </si>
  <si>
    <t>Caen</t>
  </si>
  <si>
    <t>Cherbourg</t>
  </si>
  <si>
    <t>Bestiaux ; agneaux</t>
  </si>
  <si>
    <t>Angleterre</t>
  </si>
  <si>
    <t>Normandie</t>
  </si>
  <si>
    <t>en nombre</t>
  </si>
  <si>
    <t>Bestiaux ; bœufs</t>
  </si>
  <si>
    <t>Bestiaux ; cochons</t>
  </si>
  <si>
    <t>Bestiaux ; genisses</t>
  </si>
  <si>
    <t>Bestiaux ; moutons</t>
  </si>
  <si>
    <t>Bestiaux ; vaches</t>
  </si>
  <si>
    <t>Bestiaux ; veaux</t>
  </si>
  <si>
    <t>Beurre</t>
  </si>
  <si>
    <t>quintal</t>
  </si>
  <si>
    <t>unité d'origine : la livre</t>
  </si>
  <si>
    <t>Bierre</t>
  </si>
  <si>
    <t>muid</t>
  </si>
  <si>
    <t>unités d'origine : muids et pintes</t>
  </si>
  <si>
    <t>Bijouterie</t>
  </si>
  <si>
    <t>Isle de France</t>
  </si>
  <si>
    <t>Bonneterie ; de soie ; bas</t>
  </si>
  <si>
    <t>paire</t>
  </si>
  <si>
    <t>plus 5 livres</t>
  </si>
  <si>
    <t>Cuirs ; de bœuf ; tannés</t>
  </si>
  <si>
    <t>Cuirs ; de vaches ; tannés</t>
  </si>
  <si>
    <t>livre</t>
  </si>
  <si>
    <t>Eau ; de vie</t>
  </si>
  <si>
    <t>Danemark</t>
  </si>
  <si>
    <t>Aunis</t>
  </si>
  <si>
    <t>Fer ; ouvré</t>
  </si>
  <si>
    <t>Glaces</t>
  </si>
  <si>
    <t>Horlogerie</t>
  </si>
  <si>
    <t>Marchandises ; à la valeur</t>
  </si>
  <si>
    <t>Lorient</t>
  </si>
  <si>
    <t>Mercerie ; mêlée</t>
  </si>
  <si>
    <t>Œufs</t>
  </si>
  <si>
    <t>douzaine</t>
  </si>
  <si>
    <t>Ouvrages ; de terre</t>
  </si>
  <si>
    <t>Parapluies</t>
  </si>
  <si>
    <t>Peaux ; de veaux ; corroyées</t>
  </si>
  <si>
    <t>Plumes ; de lit</t>
  </si>
  <si>
    <t>Toiles ; coutil ; de fil</t>
  </si>
  <si>
    <t>aune</t>
  </si>
  <si>
    <t>plus 173 livres</t>
  </si>
  <si>
    <t>Toiles ; cotonade ; fil et coton</t>
  </si>
  <si>
    <t>plus 16 livres</t>
  </si>
  <si>
    <t>Toiles ; siamoise ; fil et coton</t>
  </si>
  <si>
    <t>plus 150 livres</t>
  </si>
  <si>
    <t>Toiles ; de chanvre</t>
  </si>
  <si>
    <t>plus 265 livres</t>
  </si>
  <si>
    <t>Toiles ; d'étoupes ; de chanvre</t>
  </si>
  <si>
    <t>plus 8987 livres</t>
  </si>
  <si>
    <t>plus 221 livres</t>
  </si>
  <si>
    <t>Toiles ; de lin</t>
  </si>
  <si>
    <t>plus 2530 livres</t>
  </si>
  <si>
    <t>Vin ; de Champagne</t>
  </si>
  <si>
    <t>baril</t>
  </si>
  <si>
    <t>Vin ; de Bordeaux</t>
  </si>
  <si>
    <t>Vinaigre</t>
  </si>
  <si>
    <t>Volaille</t>
  </si>
  <si>
    <t>Granville</t>
  </si>
  <si>
    <t>Bestiaux ; porcs</t>
  </si>
  <si>
    <t>Lyonnais</t>
  </si>
  <si>
    <t>Boutons ; de métal</t>
  </si>
  <si>
    <t>Cheveux</t>
  </si>
  <si>
    <t>Cidre</t>
  </si>
  <si>
    <t>Coton ; filé</t>
  </si>
  <si>
    <t>Cuirs ; de bœufs ; tannés</t>
  </si>
  <si>
    <t>Cuirs ; de chevaux</t>
  </si>
  <si>
    <t>Cuivre ; en batterie</t>
  </si>
  <si>
    <t>Dentelle ; de fil</t>
  </si>
  <si>
    <t>Dentelle ; de soie</t>
  </si>
  <si>
    <t>pinte</t>
  </si>
  <si>
    <t>Etoffes ; de coton ; futaine</t>
  </si>
  <si>
    <t>plus 765 livres</t>
  </si>
  <si>
    <t>Etoffes ; de soie ; draps</t>
  </si>
  <si>
    <t>Touraine</t>
  </si>
  <si>
    <t>Etoffes ; de soie ; satin</t>
  </si>
  <si>
    <t>plus 10 livres</t>
  </si>
  <si>
    <t>Etoffes ; de soie ; taffetas</t>
  </si>
  <si>
    <t>plus 232 livres</t>
  </si>
  <si>
    <t>Farine</t>
  </si>
  <si>
    <t>Gants ; de cuir</t>
  </si>
  <si>
    <t>Gants ; de peau</t>
  </si>
  <si>
    <t>Grains ; comestibles ; ris</t>
  </si>
  <si>
    <t>Graines ; diverses ; de chanvre</t>
  </si>
  <si>
    <t>Graines ; diverses ; de trefle</t>
  </si>
  <si>
    <r>
      <rPr>
        <sz val="12"/>
        <color rgb="FFFF0000"/>
        <rFont val="Calibri"/>
        <family val="2"/>
        <charset val="1"/>
      </rPr>
      <t>Graines ; diverses ; de </t>
    </r>
    <r>
      <rPr>
        <sz val="12"/>
        <color rgb="FFFF0000"/>
        <rFont val="Calibri"/>
        <family val="2"/>
        <charset val="1"/>
      </rPr>
      <t>tremen</t>
    </r>
  </si>
  <si>
    <t>Huile ; d'olive</t>
  </si>
  <si>
    <t>Marseille</t>
  </si>
  <si>
    <t>Merceries ; mêlées</t>
  </si>
  <si>
    <t>Miel</t>
  </si>
  <si>
    <t>Ouvrages ; de bois</t>
  </si>
  <si>
    <t>Ouvrages ; de Tourneur</t>
  </si>
  <si>
    <t>Ouvrages ; de Vanier</t>
  </si>
  <si>
    <t>Papier ; peint</t>
  </si>
  <si>
    <t>rame</t>
  </si>
  <si>
    <t>plus 230 livres</t>
  </si>
  <si>
    <t>Parfumerie ; poudre ; à poudrer</t>
  </si>
  <si>
    <t>Peaux ; en bazanne</t>
  </si>
  <si>
    <t>Poisson ; de mer ; huitres</t>
  </si>
  <si>
    <t>Rubans ; de soie</t>
  </si>
  <si>
    <t>Sirop</t>
  </si>
  <si>
    <t>Soufre ; en canon</t>
  </si>
  <si>
    <t>Soufre ; en fleur</t>
  </si>
  <si>
    <t>Sucreries ; en dragées</t>
  </si>
  <si>
    <t>Toiles ; de coton</t>
  </si>
  <si>
    <t>plus 1060 livres</t>
  </si>
  <si>
    <t>Toiles ; cotonade</t>
  </si>
  <si>
    <t>plus 2802 livres</t>
  </si>
  <si>
    <t>Toiles ; bazin</t>
  </si>
  <si>
    <t>plus 616 livres</t>
  </si>
  <si>
    <t>Toiles ; mousseline</t>
  </si>
  <si>
    <t>Etranger</t>
  </si>
  <si>
    <t>plus 24 livres</t>
  </si>
  <si>
    <t>Toiles ; de fil ; en coton ; siamoise</t>
  </si>
  <si>
    <t>plus 8475 livres</t>
  </si>
  <si>
    <t>plus 16609 livres</t>
  </si>
  <si>
    <t>Toiles ; coutil</t>
  </si>
  <si>
    <t>plus 910 livres</t>
  </si>
  <si>
    <t>plus 23402 livres</t>
  </si>
  <si>
    <t>Toiles ; batiste</t>
  </si>
  <si>
    <t>Amiénois</t>
  </si>
  <si>
    <t>plus 237 livres</t>
  </si>
  <si>
    <t>Toiles ; grise</t>
  </si>
  <si>
    <t>Maine</t>
  </si>
  <si>
    <t>plus 140 livres</t>
  </si>
  <si>
    <t>Viande ; de boucherie</t>
  </si>
  <si>
    <t>Vin ; de Bourgogne</t>
  </si>
  <si>
    <t>unité d'origine : muids et pintes</t>
  </si>
  <si>
    <t>Fruits ; confits ; divers</t>
  </si>
  <si>
    <t>Fruits ; secs ; chataignes</t>
  </si>
  <si>
    <t>unité d'origine : livre</t>
  </si>
  <si>
    <t>Fruits ; secs ; noix</t>
  </si>
  <si>
    <t>poinçons</t>
  </si>
  <si>
    <t>Fruits ; verds ; divers</t>
  </si>
  <si>
    <t>Graine ; de trefle</t>
  </si>
  <si>
    <t>Dunkerque</t>
  </si>
  <si>
    <t>Houblon</t>
  </si>
  <si>
    <t>Hollande</t>
  </si>
  <si>
    <t>Pierres ; à paver</t>
  </si>
  <si>
    <t>Avranches</t>
  </si>
  <si>
    <t>Petites Isles</t>
  </si>
  <si>
    <t>unités d'origine : muid et pinte</t>
  </si>
  <si>
    <t>Eau ; de vie ; simple</t>
  </si>
  <si>
    <t>Eau ; de vie ; d'andaye</t>
  </si>
  <si>
    <t>Guyenne</t>
  </si>
  <si>
    <t>Liqueur</t>
  </si>
  <si>
    <t>Vin ; de Guyenne</t>
  </si>
  <si>
    <t>Noms des Ports et Pays de France</t>
  </si>
  <si>
    <t>Prix unitaire / unité de compte Lt</t>
  </si>
  <si>
    <t>Prix unitaire / unité de compte Sous</t>
  </si>
  <si>
    <t>Prix unitaire / unité de compte Deniers</t>
  </si>
  <si>
    <t>Valeur en livres tournois</t>
  </si>
  <si>
    <t>valeur en sous</t>
  </si>
  <si>
    <t>valeur en denier</t>
  </si>
  <si>
    <t>Valeur (Prix unitaire </t>
  </si>
  <si>
    <t>Valeur en décimales de livress tournois</t>
  </si>
  <si>
    <t>Largeur en lignes (pour tissu)</t>
  </si>
  <si>
    <r>
      <rPr>
        <sz val="12"/>
        <color rgb="FFFF0000"/>
        <rFont val="Calibri"/>
        <family val="2"/>
        <charset val="1"/>
      </rPr>
      <t>Graines ; diverses ; de </t>
    </r>
    <r>
      <rPr>
        <sz val="12"/>
        <color rgb="FFFF0000"/>
        <rFont val="Calibri"/>
        <family val="2"/>
        <charset val="1"/>
      </rPr>
      <t>?</t>
    </r>
  </si>
  <si>
    <t>France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</si>
</sst>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#,##0"/>
    <numFmt numFmtId="168" formatCode="#,##0.000000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2"/>
  <sheetViews>
    <sheetView windowProtection="false" showFormulas="false" showGridLines="true" showRowColHeaders="true" showZeros="true" rightToLeft="false" tabSelected="true" showOutlineSymbols="true" defaultGridColor="true" view="normal" topLeftCell="A72" colorId="64" zoomScale="50" zoomScaleNormal="50" zoomScalePageLayoutView="100" workbookViewId="0">
      <selection pane="topLeft" activeCell="A111" activeCellId="0" sqref="A111"/>
    </sheetView>
  </sheetViews>
  <sheetFormatPr defaultRowHeight="15"/>
  <cols>
    <col collapsed="false" hidden="false" max="2" min="1" style="0" width="14.924882629108"/>
    <col collapsed="false" hidden="false" max="3" min="3" style="0" width="8.6056338028169"/>
    <col collapsed="false" hidden="false" max="5" min="4" style="0" width="19.6244131455399"/>
    <col collapsed="false" hidden="false" max="6" min="6" style="0" width="6.73239436619718"/>
    <col collapsed="false" hidden="false" max="7" min="7" style="0" width="19.6244131455399"/>
    <col collapsed="false" hidden="false" max="8" min="8" style="0" width="9.32394366197183"/>
    <col collapsed="false" hidden="false" max="9" min="9" style="0" width="9.81220657276995"/>
    <col collapsed="false" hidden="false" max="10" min="10" style="0" width="5.1924882629108"/>
    <col collapsed="false" hidden="false" max="11" min="11" style="1" width="26.4507042253521"/>
    <col collapsed="false" hidden="false" max="12" min="12" style="0" width="14.1924882629108"/>
    <col collapsed="false" hidden="false" max="13" min="13" style="0" width="9.48826291079812"/>
    <col collapsed="false" hidden="false" max="14" min="14" style="0" width="15.8920187793427"/>
    <col collapsed="false" hidden="false" max="15" min="15" style="0" width="13.2159624413146"/>
    <col collapsed="false" hidden="false" max="17" min="16" style="0" width="13.8732394366197"/>
    <col collapsed="false" hidden="false" max="18" min="18" style="0" width="12.1643192488263"/>
    <col collapsed="false" hidden="false" max="19" min="19" style="0" width="10.4694835680751"/>
    <col collapsed="false" hidden="false" max="20" min="20" style="0" width="28.8028169014084"/>
    <col collapsed="false" hidden="false" max="1025" min="21" style="0" width="10.5399061032864"/>
  </cols>
  <sheetData>
    <row r="1" customFormat="false" ht="40.15" hidden="false" customHeight="false" outlineLevel="0" collapsed="false">
      <c r="B1" s="2" t="s">
        <v>0</v>
      </c>
      <c r="C1" s="3" t="s">
        <v>1</v>
      </c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5" t="s">
        <v>8</v>
      </c>
      <c r="M1" s="5" t="s">
        <v>9</v>
      </c>
      <c r="N1" s="6" t="s">
        <v>10</v>
      </c>
      <c r="O1" s="3" t="s">
        <v>11</v>
      </c>
      <c r="P1" s="3"/>
      <c r="Q1" s="7" t="s">
        <v>12</v>
      </c>
      <c r="R1" s="8" t="s">
        <v>13</v>
      </c>
      <c r="S1" s="9" t="s">
        <v>14</v>
      </c>
      <c r="T1" s="10" t="s">
        <v>15</v>
      </c>
    </row>
    <row r="2" customFormat="false" ht="15" hidden="false" customHeight="false" outlineLevel="0" collapsed="false">
      <c r="A2" s="0" t="n">
        <v>1</v>
      </c>
      <c r="B2" s="11" t="s">
        <v>16</v>
      </c>
      <c r="C2" s="12" t="s">
        <v>17</v>
      </c>
      <c r="D2" s="12"/>
      <c r="E2" s="12"/>
      <c r="F2" s="13" t="n">
        <v>1789</v>
      </c>
      <c r="G2" s="12" t="s">
        <v>18</v>
      </c>
      <c r="H2" s="12" t="s">
        <v>19</v>
      </c>
      <c r="I2" s="12" t="s">
        <v>20</v>
      </c>
      <c r="J2" s="12" t="n">
        <v>4</v>
      </c>
      <c r="K2" s="14" t="s">
        <v>21</v>
      </c>
      <c r="L2" s="15" t="s">
        <v>22</v>
      </c>
      <c r="M2" s="16" t="n">
        <v>2245</v>
      </c>
      <c r="N2" s="16" t="n">
        <v>499</v>
      </c>
      <c r="O2" s="12" t="s">
        <v>23</v>
      </c>
      <c r="P2" s="12"/>
      <c r="Q2" s="17" t="s">
        <v>24</v>
      </c>
      <c r="R2" s="18" t="n">
        <v>4.5</v>
      </c>
      <c r="S2" s="19" t="n">
        <f aca="false">IF(OR(N2="",R2=0),"",R2*N2-M2)</f>
        <v>0.5</v>
      </c>
      <c r="T2" s="20"/>
    </row>
    <row r="3" customFormat="false" ht="15" hidden="false" customHeight="false" outlineLevel="0" collapsed="false">
      <c r="A3" s="0" t="n">
        <v>2</v>
      </c>
      <c r="B3" s="11" t="s">
        <v>16</v>
      </c>
      <c r="C3" s="12" t="s">
        <v>17</v>
      </c>
      <c r="D3" s="12"/>
      <c r="E3" s="12"/>
      <c r="F3" s="13" t="n">
        <v>1789</v>
      </c>
      <c r="G3" s="12" t="s">
        <v>18</v>
      </c>
      <c r="H3" s="12" t="s">
        <v>19</v>
      </c>
      <c r="I3" s="12" t="s">
        <v>20</v>
      </c>
      <c r="J3" s="12" t="n">
        <v>4</v>
      </c>
      <c r="K3" s="14" t="s">
        <v>25</v>
      </c>
      <c r="L3" s="15" t="s">
        <v>22</v>
      </c>
      <c r="M3" s="16" t="n">
        <v>15925</v>
      </c>
      <c r="N3" s="16" t="n">
        <v>91</v>
      </c>
      <c r="O3" s="12" t="s">
        <v>23</v>
      </c>
      <c r="P3" s="12"/>
      <c r="Q3" s="17" t="s">
        <v>24</v>
      </c>
      <c r="R3" s="18" t="n">
        <v>175</v>
      </c>
      <c r="S3" s="19" t="n">
        <f aca="false">IF(OR(N3="",R3=0),"",R3*N3-M3)</f>
        <v>0</v>
      </c>
      <c r="T3" s="20"/>
    </row>
    <row r="4" customFormat="false" ht="15" hidden="false" customHeight="false" outlineLevel="0" collapsed="false">
      <c r="A4" s="0" t="n">
        <v>3</v>
      </c>
      <c r="B4" s="11" t="s">
        <v>16</v>
      </c>
      <c r="C4" s="12" t="s">
        <v>17</v>
      </c>
      <c r="D4" s="12"/>
      <c r="E4" s="12"/>
      <c r="F4" s="13" t="n">
        <v>1789</v>
      </c>
      <c r="G4" s="12" t="s">
        <v>18</v>
      </c>
      <c r="H4" s="12" t="s">
        <v>19</v>
      </c>
      <c r="I4" s="12" t="s">
        <v>20</v>
      </c>
      <c r="J4" s="12" t="n">
        <v>4</v>
      </c>
      <c r="K4" s="14" t="s">
        <v>26</v>
      </c>
      <c r="L4" s="15" t="s">
        <v>22</v>
      </c>
      <c r="M4" s="16" t="n">
        <v>18160</v>
      </c>
      <c r="N4" s="16" t="n">
        <v>454</v>
      </c>
      <c r="O4" s="12" t="s">
        <v>23</v>
      </c>
      <c r="P4" s="12"/>
      <c r="Q4" s="17" t="s">
        <v>24</v>
      </c>
      <c r="R4" s="18" t="n">
        <v>40</v>
      </c>
      <c r="S4" s="19" t="n">
        <f aca="false">IF(OR(N4="",R4=0),"",R4*N4-M4)</f>
        <v>0</v>
      </c>
      <c r="T4" s="20"/>
    </row>
    <row r="5" customFormat="false" ht="15" hidden="false" customHeight="false" outlineLevel="0" collapsed="false">
      <c r="A5" s="0" t="n">
        <v>4</v>
      </c>
      <c r="B5" s="11" t="s">
        <v>16</v>
      </c>
      <c r="C5" s="12" t="s">
        <v>17</v>
      </c>
      <c r="D5" s="12"/>
      <c r="E5" s="12"/>
      <c r="F5" s="13" t="n">
        <v>1789</v>
      </c>
      <c r="G5" s="12" t="s">
        <v>18</v>
      </c>
      <c r="H5" s="12" t="s">
        <v>19</v>
      </c>
      <c r="I5" s="12" t="s">
        <v>20</v>
      </c>
      <c r="J5" s="12" t="n">
        <v>4</v>
      </c>
      <c r="K5" s="14" t="s">
        <v>27</v>
      </c>
      <c r="L5" s="15" t="s">
        <v>22</v>
      </c>
      <c r="M5" s="16" t="n">
        <v>2460</v>
      </c>
      <c r="N5" s="16" t="n">
        <v>41</v>
      </c>
      <c r="O5" s="12" t="s">
        <v>23</v>
      </c>
      <c r="P5" s="12"/>
      <c r="Q5" s="17" t="s">
        <v>24</v>
      </c>
      <c r="R5" s="18" t="n">
        <v>60</v>
      </c>
      <c r="S5" s="19" t="n">
        <f aca="false">IF(OR(N5="",R5=0),"",R5*N5-M5)</f>
        <v>0</v>
      </c>
      <c r="T5" s="20"/>
    </row>
    <row r="6" customFormat="false" ht="15" hidden="false" customHeight="false" outlineLevel="0" collapsed="false">
      <c r="A6" s="0" t="n">
        <v>5</v>
      </c>
      <c r="B6" s="11" t="s">
        <v>16</v>
      </c>
      <c r="C6" s="12" t="s">
        <v>17</v>
      </c>
      <c r="D6" s="12"/>
      <c r="E6" s="12"/>
      <c r="F6" s="13" t="n">
        <v>1789</v>
      </c>
      <c r="G6" s="12" t="s">
        <v>18</v>
      </c>
      <c r="H6" s="12" t="s">
        <v>19</v>
      </c>
      <c r="I6" s="12" t="s">
        <v>20</v>
      </c>
      <c r="J6" s="12" t="n">
        <v>4</v>
      </c>
      <c r="K6" s="14" t="s">
        <v>28</v>
      </c>
      <c r="L6" s="15" t="s">
        <v>22</v>
      </c>
      <c r="M6" s="16" t="n">
        <v>11721</v>
      </c>
      <c r="N6" s="16" t="n">
        <v>1379</v>
      </c>
      <c r="O6" s="12" t="s">
        <v>23</v>
      </c>
      <c r="P6" s="12"/>
      <c r="Q6" s="17" t="s">
        <v>24</v>
      </c>
      <c r="R6" s="18" t="n">
        <v>8.5</v>
      </c>
      <c r="S6" s="19" t="n">
        <f aca="false">IF(OR(N6="",R6=0),"",R6*N6-M6)</f>
        <v>0.5</v>
      </c>
      <c r="T6" s="20"/>
    </row>
    <row r="7" customFormat="false" ht="15" hidden="false" customHeight="false" outlineLevel="0" collapsed="false">
      <c r="A7" s="0" t="n">
        <v>6</v>
      </c>
      <c r="B7" s="11" t="s">
        <v>16</v>
      </c>
      <c r="C7" s="12" t="s">
        <v>17</v>
      </c>
      <c r="D7" s="12"/>
      <c r="E7" s="12"/>
      <c r="F7" s="13" t="n">
        <v>1789</v>
      </c>
      <c r="G7" s="12" t="s">
        <v>18</v>
      </c>
      <c r="H7" s="12" t="s">
        <v>19</v>
      </c>
      <c r="I7" s="12" t="s">
        <v>20</v>
      </c>
      <c r="J7" s="12" t="n">
        <v>4</v>
      </c>
      <c r="K7" s="14" t="s">
        <v>29</v>
      </c>
      <c r="L7" s="15" t="s">
        <v>22</v>
      </c>
      <c r="M7" s="16" t="n">
        <v>9072</v>
      </c>
      <c r="N7" s="16" t="n">
        <v>126</v>
      </c>
      <c r="O7" s="12" t="s">
        <v>23</v>
      </c>
      <c r="P7" s="12"/>
      <c r="Q7" s="17" t="s">
        <v>24</v>
      </c>
      <c r="R7" s="18" t="n">
        <v>72</v>
      </c>
      <c r="S7" s="19" t="n">
        <f aca="false">IF(OR(N7="",R7=0),"",R7*N7-M7)</f>
        <v>0</v>
      </c>
      <c r="T7" s="20"/>
    </row>
    <row r="8" customFormat="false" ht="15" hidden="false" customHeight="false" outlineLevel="0" collapsed="false">
      <c r="A8" s="0" t="n">
        <v>7</v>
      </c>
      <c r="B8" s="11" t="s">
        <v>16</v>
      </c>
      <c r="C8" s="12" t="s">
        <v>17</v>
      </c>
      <c r="D8" s="12"/>
      <c r="E8" s="12"/>
      <c r="F8" s="13" t="n">
        <v>1789</v>
      </c>
      <c r="G8" s="12" t="s">
        <v>18</v>
      </c>
      <c r="H8" s="12" t="s">
        <v>19</v>
      </c>
      <c r="I8" s="12" t="s">
        <v>20</v>
      </c>
      <c r="J8" s="12" t="n">
        <v>4</v>
      </c>
      <c r="K8" s="14" t="s">
        <v>30</v>
      </c>
      <c r="L8" s="15" t="s">
        <v>22</v>
      </c>
      <c r="M8" s="16" t="n">
        <v>228</v>
      </c>
      <c r="N8" s="16" t="n">
        <v>19</v>
      </c>
      <c r="O8" s="12" t="s">
        <v>23</v>
      </c>
      <c r="P8" s="12"/>
      <c r="Q8" s="17" t="s">
        <v>24</v>
      </c>
      <c r="R8" s="18" t="n">
        <v>12</v>
      </c>
      <c r="S8" s="19" t="n">
        <f aca="false">IF(OR(N8="",R8=0),"",R8*N8-M8)</f>
        <v>0</v>
      </c>
      <c r="T8" s="20"/>
    </row>
    <row r="9" customFormat="false" ht="15" hidden="false" customHeight="false" outlineLevel="0" collapsed="false">
      <c r="A9" s="0" t="n">
        <v>8</v>
      </c>
      <c r="B9" s="11" t="s">
        <v>16</v>
      </c>
      <c r="C9" s="12" t="s">
        <v>17</v>
      </c>
      <c r="D9" s="12"/>
      <c r="E9" s="12"/>
      <c r="F9" s="13" t="n">
        <v>1789</v>
      </c>
      <c r="G9" s="12" t="s">
        <v>18</v>
      </c>
      <c r="H9" s="12" t="s">
        <v>19</v>
      </c>
      <c r="I9" s="12" t="s">
        <v>20</v>
      </c>
      <c r="J9" s="12" t="n">
        <v>4</v>
      </c>
      <c r="K9" s="14" t="s">
        <v>31</v>
      </c>
      <c r="L9" s="15" t="s">
        <v>22</v>
      </c>
      <c r="M9" s="16" t="n">
        <v>2159</v>
      </c>
      <c r="N9" s="16" t="n">
        <f aca="false">1699/100</f>
        <v>16.99</v>
      </c>
      <c r="O9" s="12" t="s">
        <v>23</v>
      </c>
      <c r="P9" s="12"/>
      <c r="Q9" s="17" t="s">
        <v>32</v>
      </c>
      <c r="R9" s="18" t="n">
        <v>80</v>
      </c>
      <c r="S9" s="19" t="n">
        <f aca="false">IF(OR(N9="",R9=0),"",R9*N9-M9)</f>
        <v>-799.8</v>
      </c>
      <c r="T9" s="20" t="s">
        <v>33</v>
      </c>
    </row>
    <row r="10" customFormat="false" ht="15" hidden="false" customHeight="false" outlineLevel="0" collapsed="false">
      <c r="A10" s="0" t="n">
        <v>9</v>
      </c>
      <c r="B10" s="11" t="s">
        <v>16</v>
      </c>
      <c r="C10" s="12" t="s">
        <v>17</v>
      </c>
      <c r="D10" s="12"/>
      <c r="E10" s="12"/>
      <c r="F10" s="13" t="n">
        <v>1789</v>
      </c>
      <c r="G10" s="12" t="s">
        <v>18</v>
      </c>
      <c r="H10" s="12" t="s">
        <v>19</v>
      </c>
      <c r="I10" s="12" t="s">
        <v>20</v>
      </c>
      <c r="J10" s="12" t="n">
        <v>4</v>
      </c>
      <c r="K10" s="14" t="s">
        <v>34</v>
      </c>
      <c r="L10" s="15" t="s">
        <v>22</v>
      </c>
      <c r="M10" s="16" t="n">
        <v>161</v>
      </c>
      <c r="N10" s="16" t="n">
        <f aca="false">3+220/288</f>
        <v>3.76388888888889</v>
      </c>
      <c r="O10" s="12" t="s">
        <v>23</v>
      </c>
      <c r="P10" s="12"/>
      <c r="Q10" s="17" t="s">
        <v>35</v>
      </c>
      <c r="R10" s="18" t="n">
        <v>43</v>
      </c>
      <c r="S10" s="19" t="n">
        <f aca="false">IF(OR(N10="",R10=0),"",R10*N10-M10)</f>
        <v>0.847222222222229</v>
      </c>
      <c r="T10" s="20" t="s">
        <v>36</v>
      </c>
    </row>
    <row r="11" customFormat="false" ht="15" hidden="false" customHeight="false" outlineLevel="0" collapsed="false">
      <c r="A11" s="0" t="n">
        <v>10</v>
      </c>
      <c r="B11" s="11" t="s">
        <v>16</v>
      </c>
      <c r="C11" s="12" t="s">
        <v>17</v>
      </c>
      <c r="D11" s="12"/>
      <c r="E11" s="12"/>
      <c r="F11" s="13" t="n">
        <v>1789</v>
      </c>
      <c r="G11" s="12" t="s">
        <v>18</v>
      </c>
      <c r="H11" s="12" t="s">
        <v>19</v>
      </c>
      <c r="I11" s="12" t="s">
        <v>20</v>
      </c>
      <c r="J11" s="12" t="n">
        <v>4</v>
      </c>
      <c r="K11" s="14" t="s">
        <v>37</v>
      </c>
      <c r="L11" s="15" t="s">
        <v>22</v>
      </c>
      <c r="M11" s="16" t="n">
        <v>108</v>
      </c>
      <c r="N11" s="16"/>
      <c r="O11" s="12" t="s">
        <v>38</v>
      </c>
      <c r="P11" s="12"/>
      <c r="Q11" s="17"/>
      <c r="R11" s="18" t="n">
        <v>0</v>
      </c>
      <c r="S11" s="19" t="str">
        <f aca="false">IF(OR(N11="",R11=0),"",R11*N11-M11)</f>
        <v/>
      </c>
      <c r="T11" s="20"/>
    </row>
    <row r="12" customFormat="false" ht="15" hidden="false" customHeight="false" outlineLevel="0" collapsed="false">
      <c r="A12" s="0" t="n">
        <v>11</v>
      </c>
      <c r="B12" s="11" t="s">
        <v>16</v>
      </c>
      <c r="C12" s="12" t="s">
        <v>17</v>
      </c>
      <c r="D12" s="12"/>
      <c r="E12" s="12"/>
      <c r="F12" s="13" t="n">
        <v>1789</v>
      </c>
      <c r="G12" s="12" t="s">
        <v>18</v>
      </c>
      <c r="H12" s="12" t="s">
        <v>19</v>
      </c>
      <c r="I12" s="12" t="s">
        <v>20</v>
      </c>
      <c r="J12" s="12" t="n">
        <v>4</v>
      </c>
      <c r="K12" s="14" t="s">
        <v>39</v>
      </c>
      <c r="L12" s="15" t="s">
        <v>22</v>
      </c>
      <c r="M12" s="16" t="n">
        <v>243</v>
      </c>
      <c r="N12" s="16" t="n">
        <v>27</v>
      </c>
      <c r="O12" s="12" t="s">
        <v>38</v>
      </c>
      <c r="P12" s="12"/>
      <c r="Q12" s="17" t="s">
        <v>40</v>
      </c>
      <c r="R12" s="18" t="n">
        <v>0</v>
      </c>
      <c r="S12" s="19" t="str">
        <f aca="false">IF(OR(N12="",R12=0),"",R12*N12-M12)</f>
        <v/>
      </c>
      <c r="T12" s="20" t="s">
        <v>41</v>
      </c>
    </row>
    <row r="13" customFormat="false" ht="15" hidden="false" customHeight="false" outlineLevel="0" collapsed="false">
      <c r="A13" s="0" t="n">
        <v>12</v>
      </c>
      <c r="B13" s="11" t="s">
        <v>16</v>
      </c>
      <c r="C13" s="12" t="s">
        <v>17</v>
      </c>
      <c r="D13" s="12"/>
      <c r="E13" s="12"/>
      <c r="F13" s="13" t="n">
        <v>1789</v>
      </c>
      <c r="G13" s="12" t="s">
        <v>18</v>
      </c>
      <c r="H13" s="12" t="s">
        <v>19</v>
      </c>
      <c r="I13" s="12" t="s">
        <v>20</v>
      </c>
      <c r="J13" s="12" t="n">
        <v>4</v>
      </c>
      <c r="K13" s="14" t="s">
        <v>42</v>
      </c>
      <c r="L13" s="15" t="s">
        <v>22</v>
      </c>
      <c r="M13" s="16" t="n">
        <v>150</v>
      </c>
      <c r="N13" s="16" t="n">
        <v>5</v>
      </c>
      <c r="O13" s="12" t="s">
        <v>23</v>
      </c>
      <c r="P13" s="12"/>
      <c r="Q13" s="17" t="s">
        <v>24</v>
      </c>
      <c r="R13" s="18" t="n">
        <v>30</v>
      </c>
      <c r="S13" s="19" t="n">
        <f aca="false">IF(OR(N13="",R13=0),"",R13*N13-M13)</f>
        <v>0</v>
      </c>
      <c r="T13" s="20"/>
    </row>
    <row r="14" customFormat="false" ht="15" hidden="false" customHeight="false" outlineLevel="0" collapsed="false">
      <c r="A14" s="0" t="n">
        <v>13</v>
      </c>
      <c r="B14" s="11" t="s">
        <v>16</v>
      </c>
      <c r="C14" s="12" t="s">
        <v>17</v>
      </c>
      <c r="D14" s="12"/>
      <c r="E14" s="12"/>
      <c r="F14" s="13" t="n">
        <v>1789</v>
      </c>
      <c r="G14" s="12" t="s">
        <v>18</v>
      </c>
      <c r="H14" s="12" t="s">
        <v>19</v>
      </c>
      <c r="I14" s="12" t="s">
        <v>20</v>
      </c>
      <c r="J14" s="12" t="n">
        <v>4</v>
      </c>
      <c r="K14" s="14" t="s">
        <v>43</v>
      </c>
      <c r="L14" s="15" t="s">
        <v>22</v>
      </c>
      <c r="M14" s="16" t="n">
        <v>3397</v>
      </c>
      <c r="N14" s="16" t="n">
        <v>3397</v>
      </c>
      <c r="O14" s="12" t="s">
        <v>23</v>
      </c>
      <c r="P14" s="12"/>
      <c r="Q14" s="17" t="s">
        <v>44</v>
      </c>
      <c r="R14" s="18" t="n">
        <v>1</v>
      </c>
      <c r="S14" s="19" t="n">
        <f aca="false">IF(OR(N14="",R14=0),"",R14*N14-M14)</f>
        <v>0</v>
      </c>
      <c r="T14" s="20"/>
    </row>
    <row r="15" customFormat="false" ht="15" hidden="false" customHeight="false" outlineLevel="0" collapsed="false">
      <c r="A15" s="0" t="n">
        <v>14</v>
      </c>
      <c r="B15" s="11" t="s">
        <v>16</v>
      </c>
      <c r="C15" s="12" t="s">
        <v>17</v>
      </c>
      <c r="D15" s="12"/>
      <c r="E15" s="12"/>
      <c r="F15" s="13" t="n">
        <v>1789</v>
      </c>
      <c r="G15" s="12" t="s">
        <v>18</v>
      </c>
      <c r="H15" s="12" t="s">
        <v>19</v>
      </c>
      <c r="I15" s="12" t="s">
        <v>20</v>
      </c>
      <c r="J15" s="12" t="n">
        <v>4</v>
      </c>
      <c r="K15" s="14" t="s">
        <v>45</v>
      </c>
      <c r="L15" s="15" t="s">
        <v>46</v>
      </c>
      <c r="M15" s="16" t="n">
        <v>759</v>
      </c>
      <c r="N15" s="16" t="n">
        <f aca="false">3+148/288</f>
        <v>3.51388888888889</v>
      </c>
      <c r="O15" s="12" t="s">
        <v>47</v>
      </c>
      <c r="P15" s="12"/>
      <c r="Q15" s="17" t="s">
        <v>35</v>
      </c>
      <c r="R15" s="18" t="n">
        <v>0</v>
      </c>
      <c r="S15" s="19" t="str">
        <f aca="false">IF(OR(N15="",R15=0),"",R15*N15-M15)</f>
        <v/>
      </c>
      <c r="T15" s="20" t="s">
        <v>36</v>
      </c>
    </row>
    <row r="16" customFormat="false" ht="15" hidden="false" customHeight="false" outlineLevel="0" collapsed="false">
      <c r="A16" s="0" t="n">
        <v>15</v>
      </c>
      <c r="B16" s="11" t="s">
        <v>16</v>
      </c>
      <c r="C16" s="12" t="s">
        <v>17</v>
      </c>
      <c r="D16" s="12"/>
      <c r="E16" s="12"/>
      <c r="F16" s="13" t="n">
        <v>1789</v>
      </c>
      <c r="G16" s="12" t="s">
        <v>18</v>
      </c>
      <c r="H16" s="12" t="s">
        <v>19</v>
      </c>
      <c r="I16" s="12" t="s">
        <v>20</v>
      </c>
      <c r="J16" s="12" t="n">
        <v>4</v>
      </c>
      <c r="K16" s="14" t="s">
        <v>48</v>
      </c>
      <c r="L16" s="15" t="s">
        <v>22</v>
      </c>
      <c r="M16" s="16" t="n">
        <v>395</v>
      </c>
      <c r="N16" s="16"/>
      <c r="O16" s="12" t="s">
        <v>23</v>
      </c>
      <c r="P16" s="12"/>
      <c r="Q16" s="17"/>
      <c r="R16" s="18" t="n">
        <v>0</v>
      </c>
      <c r="S16" s="19" t="str">
        <f aca="false">IF(OR(N16="",R16=0),"",R16*N16-M16)</f>
        <v/>
      </c>
      <c r="T16" s="20"/>
    </row>
    <row r="17" customFormat="false" ht="15" hidden="false" customHeight="false" outlineLevel="0" collapsed="false">
      <c r="A17" s="0" t="n">
        <v>16</v>
      </c>
      <c r="B17" s="11" t="s">
        <v>16</v>
      </c>
      <c r="C17" s="12" t="s">
        <v>17</v>
      </c>
      <c r="D17" s="12"/>
      <c r="E17" s="12"/>
      <c r="F17" s="13" t="n">
        <v>1789</v>
      </c>
      <c r="G17" s="12" t="s">
        <v>18</v>
      </c>
      <c r="H17" s="12" t="s">
        <v>19</v>
      </c>
      <c r="I17" s="12" t="s">
        <v>20</v>
      </c>
      <c r="J17" s="12" t="n">
        <v>4</v>
      </c>
      <c r="K17" s="14" t="s">
        <v>49</v>
      </c>
      <c r="L17" s="15" t="s">
        <v>22</v>
      </c>
      <c r="M17" s="16" t="n">
        <v>150</v>
      </c>
      <c r="N17" s="16"/>
      <c r="O17" s="12" t="s">
        <v>23</v>
      </c>
      <c r="P17" s="12"/>
      <c r="Q17" s="17"/>
      <c r="R17" s="18" t="n">
        <v>0</v>
      </c>
      <c r="S17" s="19" t="str">
        <f aca="false">IF(OR(N17="",R17=0),"",R17*N17-M17)</f>
        <v/>
      </c>
      <c r="T17" s="20"/>
    </row>
    <row r="18" customFormat="false" ht="15" hidden="false" customHeight="false" outlineLevel="0" collapsed="false">
      <c r="A18" s="0" t="n">
        <v>17</v>
      </c>
      <c r="B18" s="11" t="s">
        <v>16</v>
      </c>
      <c r="C18" s="12" t="s">
        <v>17</v>
      </c>
      <c r="D18" s="12"/>
      <c r="E18" s="12"/>
      <c r="F18" s="13" t="n">
        <v>1789</v>
      </c>
      <c r="G18" s="12" t="s">
        <v>18</v>
      </c>
      <c r="H18" s="12" t="s">
        <v>19</v>
      </c>
      <c r="I18" s="12" t="s">
        <v>20</v>
      </c>
      <c r="J18" s="12" t="n">
        <v>4</v>
      </c>
      <c r="K18" s="14" t="s">
        <v>50</v>
      </c>
      <c r="L18" s="15" t="s">
        <v>22</v>
      </c>
      <c r="M18" s="16" t="n">
        <v>136</v>
      </c>
      <c r="N18" s="16"/>
      <c r="O18" s="12" t="s">
        <v>23</v>
      </c>
      <c r="P18" s="12"/>
      <c r="Q18" s="17"/>
      <c r="R18" s="18" t="n">
        <v>0</v>
      </c>
      <c r="S18" s="19" t="str">
        <f aca="false">IF(OR(N18="",R18=0),"",R18*N18-M18)</f>
        <v/>
      </c>
      <c r="T18" s="20"/>
    </row>
    <row r="19" customFormat="false" ht="15" hidden="false" customHeight="false" outlineLevel="0" collapsed="false">
      <c r="A19" s="0" t="n">
        <v>18</v>
      </c>
      <c r="B19" s="11" t="s">
        <v>16</v>
      </c>
      <c r="C19" s="12" t="s">
        <v>17</v>
      </c>
      <c r="D19" s="12"/>
      <c r="E19" s="12"/>
      <c r="F19" s="13" t="n">
        <v>1789</v>
      </c>
      <c r="G19" s="12" t="s">
        <v>18</v>
      </c>
      <c r="H19" s="12" t="s">
        <v>19</v>
      </c>
      <c r="I19" s="12" t="s">
        <v>20</v>
      </c>
      <c r="J19" s="12" t="n">
        <v>4</v>
      </c>
      <c r="K19" s="14" t="s">
        <v>51</v>
      </c>
      <c r="L19" s="15" t="s">
        <v>52</v>
      </c>
      <c r="M19" s="16" t="n">
        <v>44</v>
      </c>
      <c r="N19" s="16"/>
      <c r="O19" s="12"/>
      <c r="P19" s="12"/>
      <c r="Q19" s="17"/>
      <c r="R19" s="18" t="n">
        <v>0</v>
      </c>
      <c r="S19" s="19" t="str">
        <f aca="false">IF(OR(N19="",R19=0),"",R19*N19-M19)</f>
        <v/>
      </c>
      <c r="T19" s="20"/>
    </row>
    <row r="20" customFormat="false" ht="15" hidden="false" customHeight="false" outlineLevel="0" collapsed="false">
      <c r="A20" s="0" t="n">
        <v>18</v>
      </c>
      <c r="B20" s="11" t="s">
        <v>16</v>
      </c>
      <c r="C20" s="12" t="s">
        <v>17</v>
      </c>
      <c r="D20" s="12"/>
      <c r="E20" s="12"/>
      <c r="F20" s="13" t="n">
        <v>1789</v>
      </c>
      <c r="G20" s="12" t="s">
        <v>18</v>
      </c>
      <c r="H20" s="12" t="s">
        <v>19</v>
      </c>
      <c r="I20" s="12" t="s">
        <v>20</v>
      </c>
      <c r="J20" s="12" t="n">
        <v>4</v>
      </c>
      <c r="K20" s="14" t="s">
        <v>51</v>
      </c>
      <c r="L20" s="15" t="s">
        <v>22</v>
      </c>
      <c r="M20" s="16" t="n">
        <v>1454</v>
      </c>
      <c r="N20" s="16"/>
      <c r="O20" s="12"/>
      <c r="P20" s="12"/>
      <c r="Q20" s="17"/>
      <c r="R20" s="18" t="n">
        <v>0</v>
      </c>
      <c r="S20" s="19" t="str">
        <f aca="false">IF(OR(N20="",R20=0),"",R20*N20-M20)</f>
        <v/>
      </c>
      <c r="T20" s="20"/>
    </row>
    <row r="21" customFormat="false" ht="15" hidden="false" customHeight="false" outlineLevel="0" collapsed="false">
      <c r="A21" s="0" t="n">
        <v>18</v>
      </c>
      <c r="B21" s="11" t="s">
        <v>16</v>
      </c>
      <c r="C21" s="12" t="s">
        <v>17</v>
      </c>
      <c r="D21" s="12"/>
      <c r="E21" s="12"/>
      <c r="F21" s="13" t="n">
        <v>1789</v>
      </c>
      <c r="G21" s="12" t="s">
        <v>18</v>
      </c>
      <c r="H21" s="12" t="s">
        <v>19</v>
      </c>
      <c r="I21" s="12" t="s">
        <v>20</v>
      </c>
      <c r="J21" s="12" t="n">
        <v>4</v>
      </c>
      <c r="K21" s="14" t="s">
        <v>51</v>
      </c>
      <c r="L21" s="15" t="s">
        <v>46</v>
      </c>
      <c r="M21" s="16" t="n">
        <v>83</v>
      </c>
      <c r="N21" s="16"/>
      <c r="O21" s="12"/>
      <c r="P21" s="12"/>
      <c r="Q21" s="17"/>
      <c r="R21" s="18" t="n">
        <v>0</v>
      </c>
      <c r="S21" s="19" t="str">
        <f aca="false">IF(OR(N21="",R21=0),"",R21*N21-M21)</f>
        <v/>
      </c>
      <c r="T21" s="20"/>
    </row>
    <row r="22" customFormat="false" ht="15" hidden="false" customHeight="false" outlineLevel="0" collapsed="false">
      <c r="A22" s="0" t="n">
        <v>19</v>
      </c>
      <c r="B22" s="11" t="s">
        <v>16</v>
      </c>
      <c r="C22" s="12" t="s">
        <v>17</v>
      </c>
      <c r="D22" s="12"/>
      <c r="E22" s="12"/>
      <c r="F22" s="13" t="n">
        <v>1789</v>
      </c>
      <c r="G22" s="12" t="s">
        <v>18</v>
      </c>
      <c r="H22" s="12" t="s">
        <v>19</v>
      </c>
      <c r="I22" s="12" t="s">
        <v>20</v>
      </c>
      <c r="J22" s="12" t="n">
        <v>4</v>
      </c>
      <c r="K22" s="14" t="s">
        <v>53</v>
      </c>
      <c r="L22" s="15" t="s">
        <v>22</v>
      </c>
      <c r="M22" s="16" t="n">
        <v>243</v>
      </c>
      <c r="N22" s="16"/>
      <c r="O22" s="12" t="s">
        <v>23</v>
      </c>
      <c r="P22" s="12"/>
      <c r="Q22" s="17"/>
      <c r="R22" s="18" t="n">
        <v>0</v>
      </c>
      <c r="S22" s="19" t="str">
        <f aca="false">IF(OR(N22="",R22=0),"",R22*N22-M22)</f>
        <v/>
      </c>
      <c r="T22" s="20"/>
    </row>
    <row r="23" customFormat="false" ht="15" hidden="false" customHeight="false" outlineLevel="0" collapsed="false">
      <c r="A23" s="0" t="n">
        <v>20</v>
      </c>
      <c r="B23" s="11" t="s">
        <v>16</v>
      </c>
      <c r="C23" s="12" t="s">
        <v>17</v>
      </c>
      <c r="D23" s="12"/>
      <c r="E23" s="12"/>
      <c r="F23" s="13" t="n">
        <v>1789</v>
      </c>
      <c r="G23" s="12" t="s">
        <v>18</v>
      </c>
      <c r="H23" s="12" t="s">
        <v>19</v>
      </c>
      <c r="I23" s="12" t="s">
        <v>20</v>
      </c>
      <c r="J23" s="12" t="n">
        <v>4</v>
      </c>
      <c r="K23" s="14" t="s">
        <v>54</v>
      </c>
      <c r="L23" s="15" t="s">
        <v>22</v>
      </c>
      <c r="M23" s="16" t="n">
        <v>593</v>
      </c>
      <c r="N23" s="16" t="n">
        <v>1484</v>
      </c>
      <c r="O23" s="12" t="s">
        <v>23</v>
      </c>
      <c r="P23" s="12"/>
      <c r="Q23" s="17" t="s">
        <v>55</v>
      </c>
      <c r="R23" s="18" t="n">
        <v>0</v>
      </c>
      <c r="S23" s="19" t="str">
        <f aca="false">IF(OR(N23="",R23=0),"",R23*N23-M23)</f>
        <v/>
      </c>
      <c r="T23" s="20"/>
    </row>
    <row r="24" customFormat="false" ht="15" hidden="false" customHeight="false" outlineLevel="0" collapsed="false">
      <c r="A24" s="0" t="n">
        <v>21</v>
      </c>
      <c r="B24" s="11" t="s">
        <v>16</v>
      </c>
      <c r="C24" s="12" t="s">
        <v>17</v>
      </c>
      <c r="D24" s="12"/>
      <c r="E24" s="12"/>
      <c r="F24" s="13" t="n">
        <v>1789</v>
      </c>
      <c r="G24" s="12" t="s">
        <v>18</v>
      </c>
      <c r="H24" s="12" t="s">
        <v>19</v>
      </c>
      <c r="I24" s="12" t="s">
        <v>20</v>
      </c>
      <c r="J24" s="12" t="n">
        <v>4</v>
      </c>
      <c r="K24" s="14" t="s">
        <v>56</v>
      </c>
      <c r="L24" s="15" t="s">
        <v>22</v>
      </c>
      <c r="M24" s="16" t="n">
        <v>2321</v>
      </c>
      <c r="N24" s="16"/>
      <c r="O24" s="12" t="s">
        <v>23</v>
      </c>
      <c r="P24" s="12"/>
      <c r="Q24" s="17"/>
      <c r="R24" s="18" t="n">
        <v>0</v>
      </c>
      <c r="S24" s="19" t="str">
        <f aca="false">IF(OR(N24="",R24=0),"",R24*N24-M24)</f>
        <v/>
      </c>
      <c r="T24" s="20"/>
    </row>
    <row r="25" customFormat="false" ht="15" hidden="false" customHeight="false" outlineLevel="0" collapsed="false">
      <c r="A25" s="0" t="n">
        <v>22</v>
      </c>
      <c r="B25" s="11" t="s">
        <v>16</v>
      </c>
      <c r="C25" s="12" t="s">
        <v>17</v>
      </c>
      <c r="D25" s="12"/>
      <c r="E25" s="12"/>
      <c r="F25" s="13" t="n">
        <v>1789</v>
      </c>
      <c r="G25" s="12" t="s">
        <v>18</v>
      </c>
      <c r="H25" s="12" t="s">
        <v>19</v>
      </c>
      <c r="I25" s="12" t="s">
        <v>20</v>
      </c>
      <c r="J25" s="12" t="n">
        <v>4</v>
      </c>
      <c r="K25" s="14" t="s">
        <v>57</v>
      </c>
      <c r="L25" s="15" t="s">
        <v>22</v>
      </c>
      <c r="M25" s="16" t="n">
        <v>165</v>
      </c>
      <c r="N25" s="16"/>
      <c r="O25" s="12" t="s">
        <v>38</v>
      </c>
      <c r="P25" s="12"/>
      <c r="Q25" s="17"/>
      <c r="R25" s="18" t="n">
        <v>0</v>
      </c>
      <c r="S25" s="19" t="str">
        <f aca="false">IF(OR(N25="",R25=0),"",R25*N25-M25)</f>
        <v/>
      </c>
      <c r="T25" s="20"/>
    </row>
    <row r="26" customFormat="false" ht="15" hidden="false" customHeight="false" outlineLevel="0" collapsed="false">
      <c r="A26" s="0" t="n">
        <v>23</v>
      </c>
      <c r="B26" s="11" t="s">
        <v>16</v>
      </c>
      <c r="C26" s="12" t="s">
        <v>17</v>
      </c>
      <c r="D26" s="12"/>
      <c r="E26" s="12"/>
      <c r="F26" s="13" t="n">
        <v>1789</v>
      </c>
      <c r="G26" s="12" t="s">
        <v>18</v>
      </c>
      <c r="H26" s="12" t="s">
        <v>19</v>
      </c>
      <c r="I26" s="12" t="s">
        <v>20</v>
      </c>
      <c r="J26" s="12" t="n">
        <v>4</v>
      </c>
      <c r="K26" s="14" t="s">
        <v>58</v>
      </c>
      <c r="L26" s="15" t="s">
        <v>22</v>
      </c>
      <c r="M26" s="16" t="n">
        <v>3720</v>
      </c>
      <c r="N26" s="16" t="n">
        <v>186</v>
      </c>
      <c r="O26" s="12" t="s">
        <v>23</v>
      </c>
      <c r="P26" s="12"/>
      <c r="Q26" s="17" t="s">
        <v>24</v>
      </c>
      <c r="R26" s="18" t="n">
        <v>20</v>
      </c>
      <c r="S26" s="19" t="n">
        <f aca="false">IF(OR(N26="",R26=0),"",R26*N26-M26)</f>
        <v>0</v>
      </c>
      <c r="T26" s="20"/>
    </row>
    <row r="27" customFormat="false" ht="15" hidden="false" customHeight="false" outlineLevel="0" collapsed="false">
      <c r="A27" s="0" t="n">
        <v>24</v>
      </c>
      <c r="B27" s="11" t="s">
        <v>16</v>
      </c>
      <c r="C27" s="12" t="s">
        <v>17</v>
      </c>
      <c r="D27" s="12"/>
      <c r="E27" s="12"/>
      <c r="F27" s="13" t="n">
        <v>1789</v>
      </c>
      <c r="G27" s="12" t="s">
        <v>18</v>
      </c>
      <c r="H27" s="12" t="s">
        <v>19</v>
      </c>
      <c r="I27" s="12" t="s">
        <v>20</v>
      </c>
      <c r="J27" s="12" t="n">
        <v>4</v>
      </c>
      <c r="K27" s="14" t="s">
        <v>59</v>
      </c>
      <c r="L27" s="15" t="s">
        <v>22</v>
      </c>
      <c r="M27" s="16" t="n">
        <v>802</v>
      </c>
      <c r="N27" s="16" t="n">
        <v>401</v>
      </c>
      <c r="O27" s="12" t="s">
        <v>23</v>
      </c>
      <c r="P27" s="12"/>
      <c r="Q27" s="17" t="s">
        <v>44</v>
      </c>
      <c r="R27" s="18" t="n">
        <v>2</v>
      </c>
      <c r="S27" s="19" t="n">
        <f aca="false">IF(OR(N27="",R27=0),"",R27*N27-M27)</f>
        <v>0</v>
      </c>
      <c r="T27" s="20"/>
    </row>
    <row r="28" customFormat="false" ht="15" hidden="false" customHeight="false" outlineLevel="0" collapsed="false">
      <c r="A28" s="0" t="n">
        <v>25</v>
      </c>
      <c r="B28" s="11" t="s">
        <v>16</v>
      </c>
      <c r="C28" s="12" t="s">
        <v>17</v>
      </c>
      <c r="D28" s="12"/>
      <c r="E28" s="12"/>
      <c r="F28" s="13" t="n">
        <v>1789</v>
      </c>
      <c r="G28" s="12" t="s">
        <v>18</v>
      </c>
      <c r="H28" s="12" t="s">
        <v>19</v>
      </c>
      <c r="I28" s="12" t="s">
        <v>20</v>
      </c>
      <c r="J28" s="12" t="n">
        <v>4</v>
      </c>
      <c r="K28" s="14" t="s">
        <v>60</v>
      </c>
      <c r="L28" s="15" t="s">
        <v>22</v>
      </c>
      <c r="M28" s="16" t="n">
        <v>547</v>
      </c>
      <c r="N28" s="16" t="n">
        <v>219</v>
      </c>
      <c r="O28" s="12" t="s">
        <v>23</v>
      </c>
      <c r="P28" s="12"/>
      <c r="Q28" s="17" t="s">
        <v>61</v>
      </c>
      <c r="R28" s="18" t="n">
        <v>2.5</v>
      </c>
      <c r="S28" s="19" t="n">
        <f aca="false">IF(OR(N28="",R28=0),"",R28*N28-M28)</f>
        <v>0.5</v>
      </c>
      <c r="T28" s="20" t="s">
        <v>62</v>
      </c>
    </row>
    <row r="29" customFormat="false" ht="15" hidden="false" customHeight="false" outlineLevel="0" collapsed="false">
      <c r="A29" s="0" t="n">
        <v>26</v>
      </c>
      <c r="B29" s="11" t="s">
        <v>16</v>
      </c>
      <c r="C29" s="12" t="s">
        <v>17</v>
      </c>
      <c r="D29" s="12"/>
      <c r="E29" s="12"/>
      <c r="F29" s="13" t="n">
        <v>1789</v>
      </c>
      <c r="G29" s="12" t="s">
        <v>18</v>
      </c>
      <c r="H29" s="12" t="s">
        <v>19</v>
      </c>
      <c r="I29" s="12" t="s">
        <v>20</v>
      </c>
      <c r="J29" s="12" t="n">
        <v>4</v>
      </c>
      <c r="K29" s="14" t="s">
        <v>63</v>
      </c>
      <c r="L29" s="15" t="s">
        <v>46</v>
      </c>
      <c r="M29" s="16" t="n">
        <v>96</v>
      </c>
      <c r="N29" s="16" t="n">
        <v>32</v>
      </c>
      <c r="O29" s="12" t="s">
        <v>23</v>
      </c>
      <c r="P29" s="12"/>
      <c r="Q29" s="17" t="s">
        <v>61</v>
      </c>
      <c r="R29" s="18" t="n">
        <v>3</v>
      </c>
      <c r="S29" s="19" t="n">
        <f aca="false">IF(OR(N29="",R29=0),"",R29*N29-M29)</f>
        <v>0</v>
      </c>
      <c r="T29" s="20" t="s">
        <v>64</v>
      </c>
    </row>
    <row r="30" customFormat="false" ht="15" hidden="false" customHeight="false" outlineLevel="0" collapsed="false">
      <c r="A30" s="0" t="n">
        <v>27</v>
      </c>
      <c r="B30" s="11" t="s">
        <v>16</v>
      </c>
      <c r="C30" s="12" t="s">
        <v>17</v>
      </c>
      <c r="D30" s="12"/>
      <c r="E30" s="12"/>
      <c r="F30" s="13" t="n">
        <v>1789</v>
      </c>
      <c r="G30" s="12" t="s">
        <v>18</v>
      </c>
      <c r="H30" s="12" t="s">
        <v>19</v>
      </c>
      <c r="I30" s="12" t="s">
        <v>20</v>
      </c>
      <c r="J30" s="12" t="n">
        <v>4</v>
      </c>
      <c r="K30" s="14" t="s">
        <v>65</v>
      </c>
      <c r="L30" s="15" t="s">
        <v>22</v>
      </c>
      <c r="M30" s="16" t="n">
        <v>900</v>
      </c>
      <c r="N30" s="16" t="n">
        <v>300</v>
      </c>
      <c r="O30" s="12" t="s">
        <v>23</v>
      </c>
      <c r="P30" s="12"/>
      <c r="Q30" s="17" t="s">
        <v>61</v>
      </c>
      <c r="R30" s="18" t="n">
        <v>0</v>
      </c>
      <c r="S30" s="19" t="str">
        <f aca="false">IF(OR(N30="",R30=0),"",R30*N30-M30)</f>
        <v/>
      </c>
      <c r="T30" s="20" t="s">
        <v>66</v>
      </c>
    </row>
    <row r="31" customFormat="false" ht="15" hidden="false" customHeight="false" outlineLevel="0" collapsed="false">
      <c r="A31" s="0" t="n">
        <v>28</v>
      </c>
      <c r="B31" s="11" t="s">
        <v>16</v>
      </c>
      <c r="C31" s="12" t="s">
        <v>17</v>
      </c>
      <c r="D31" s="12"/>
      <c r="E31" s="12"/>
      <c r="F31" s="13" t="n">
        <v>1789</v>
      </c>
      <c r="G31" s="12" t="s">
        <v>18</v>
      </c>
      <c r="H31" s="12" t="s">
        <v>19</v>
      </c>
      <c r="I31" s="12" t="s">
        <v>20</v>
      </c>
      <c r="J31" s="12" t="n">
        <v>4</v>
      </c>
      <c r="K31" s="14" t="s">
        <v>67</v>
      </c>
      <c r="L31" s="15" t="s">
        <v>22</v>
      </c>
      <c r="M31" s="16" t="n">
        <v>750</v>
      </c>
      <c r="N31" s="16" t="n">
        <v>300</v>
      </c>
      <c r="O31" s="12" t="s">
        <v>23</v>
      </c>
      <c r="P31" s="12"/>
      <c r="Q31" s="17" t="s">
        <v>61</v>
      </c>
      <c r="R31" s="18" t="n">
        <v>2.5</v>
      </c>
      <c r="S31" s="19" t="n">
        <f aca="false">IF(OR(N31="",R31=0),"",R31*N31-M31)</f>
        <v>0</v>
      </c>
      <c r="T31" s="20" t="s">
        <v>68</v>
      </c>
    </row>
    <row r="32" customFormat="false" ht="15" hidden="false" customHeight="false" outlineLevel="0" collapsed="false">
      <c r="A32" s="0" t="n">
        <v>29</v>
      </c>
      <c r="B32" s="11" t="s">
        <v>16</v>
      </c>
      <c r="C32" s="12" t="s">
        <v>17</v>
      </c>
      <c r="D32" s="12"/>
      <c r="E32" s="12"/>
      <c r="F32" s="13" t="n">
        <v>1789</v>
      </c>
      <c r="G32" s="12" t="s">
        <v>18</v>
      </c>
      <c r="H32" s="12" t="s">
        <v>19</v>
      </c>
      <c r="I32" s="12" t="s">
        <v>20</v>
      </c>
      <c r="J32" s="12" t="n">
        <v>4</v>
      </c>
      <c r="K32" s="14" t="s">
        <v>69</v>
      </c>
      <c r="L32" s="15" t="s">
        <v>22</v>
      </c>
      <c r="M32" s="16" t="n">
        <v>13300</v>
      </c>
      <c r="N32" s="16" t="n">
        <v>8887</v>
      </c>
      <c r="O32" s="12" t="s">
        <v>23</v>
      </c>
      <c r="P32" s="12"/>
      <c r="Q32" s="17" t="s">
        <v>61</v>
      </c>
      <c r="R32" s="18" t="n">
        <v>1.5</v>
      </c>
      <c r="S32" s="19" t="n">
        <f aca="false">IF(OR(N32="",R32=0),"",R32*N32-M32)</f>
        <v>30.5</v>
      </c>
      <c r="T32" s="20" t="s">
        <v>70</v>
      </c>
    </row>
    <row r="33" customFormat="false" ht="15" hidden="false" customHeight="false" outlineLevel="0" collapsed="false">
      <c r="A33" s="0" t="n">
        <v>29</v>
      </c>
      <c r="B33" s="11" t="s">
        <v>16</v>
      </c>
      <c r="C33" s="12" t="s">
        <v>17</v>
      </c>
      <c r="D33" s="12"/>
      <c r="E33" s="12"/>
      <c r="F33" s="13" t="n">
        <v>1789</v>
      </c>
      <c r="G33" s="12" t="s">
        <v>18</v>
      </c>
      <c r="H33" s="12" t="s">
        <v>19</v>
      </c>
      <c r="I33" s="12" t="s">
        <v>20</v>
      </c>
      <c r="J33" s="12" t="n">
        <v>4</v>
      </c>
      <c r="K33" s="14" t="s">
        <v>69</v>
      </c>
      <c r="L33" s="15" t="s">
        <v>46</v>
      </c>
      <c r="M33" s="16" t="n">
        <v>328</v>
      </c>
      <c r="N33" s="16" t="n">
        <v>219</v>
      </c>
      <c r="O33" s="12" t="s">
        <v>23</v>
      </c>
      <c r="P33" s="12"/>
      <c r="Q33" s="17" t="s">
        <v>61</v>
      </c>
      <c r="R33" s="18" t="n">
        <v>1.5</v>
      </c>
      <c r="S33" s="19" t="n">
        <f aca="false">IF(OR(N33="",R33=0),"",R33*N33-M33)</f>
        <v>0.5</v>
      </c>
      <c r="T33" s="20" t="s">
        <v>71</v>
      </c>
    </row>
    <row r="34" customFormat="false" ht="15" hidden="false" customHeight="false" outlineLevel="0" collapsed="false">
      <c r="A34" s="0" t="n">
        <v>30</v>
      </c>
      <c r="B34" s="11" t="s">
        <v>16</v>
      </c>
      <c r="C34" s="12" t="s">
        <v>17</v>
      </c>
      <c r="D34" s="12"/>
      <c r="E34" s="12"/>
      <c r="F34" s="13" t="n">
        <v>1789</v>
      </c>
      <c r="G34" s="12" t="s">
        <v>18</v>
      </c>
      <c r="H34" s="12" t="s">
        <v>19</v>
      </c>
      <c r="I34" s="12" t="s">
        <v>20</v>
      </c>
      <c r="J34" s="12" t="n">
        <v>4</v>
      </c>
      <c r="K34" s="14" t="s">
        <v>72</v>
      </c>
      <c r="L34" s="15" t="s">
        <v>22</v>
      </c>
      <c r="M34" s="16" t="n">
        <v>4767</v>
      </c>
      <c r="N34" s="16" t="n">
        <v>2648</v>
      </c>
      <c r="O34" s="12" t="s">
        <v>23</v>
      </c>
      <c r="P34" s="12"/>
      <c r="Q34" s="17" t="s">
        <v>61</v>
      </c>
      <c r="R34" s="18" t="n">
        <v>1.8</v>
      </c>
      <c r="S34" s="19" t="n">
        <f aca="false">IF(OR(N34="",R34=0),"",R34*N34-M34)</f>
        <v>-0.599999999999454</v>
      </c>
      <c r="T34" s="20" t="s">
        <v>73</v>
      </c>
    </row>
    <row r="35" customFormat="false" ht="15" hidden="false" customHeight="false" outlineLevel="0" collapsed="false">
      <c r="A35" s="0" t="n">
        <v>31</v>
      </c>
      <c r="B35" s="11" t="s">
        <v>16</v>
      </c>
      <c r="C35" s="12" t="s">
        <v>17</v>
      </c>
      <c r="D35" s="12"/>
      <c r="E35" s="12"/>
      <c r="F35" s="13" t="n">
        <v>1789</v>
      </c>
      <c r="G35" s="12" t="s">
        <v>18</v>
      </c>
      <c r="H35" s="12" t="s">
        <v>19</v>
      </c>
      <c r="I35" s="12" t="s">
        <v>20</v>
      </c>
      <c r="J35" s="12" t="n">
        <v>4</v>
      </c>
      <c r="K35" s="14" t="s">
        <v>74</v>
      </c>
      <c r="L35" s="15" t="s">
        <v>22</v>
      </c>
      <c r="M35" s="16" t="n">
        <v>300</v>
      </c>
      <c r="N35" s="16" t="n">
        <v>100</v>
      </c>
      <c r="O35" s="12"/>
      <c r="P35" s="12"/>
      <c r="Q35" s="17" t="s">
        <v>75</v>
      </c>
      <c r="R35" s="18" t="n">
        <v>0</v>
      </c>
      <c r="S35" s="19" t="str">
        <f aca="false">IF(OR(N35="",R35=0),"",R35*N35-M35)</f>
        <v/>
      </c>
      <c r="T35" s="20"/>
    </row>
    <row r="36" s="26" customFormat="true" ht="15" hidden="false" customHeight="false" outlineLevel="0" collapsed="false">
      <c r="A36" s="0" t="n">
        <v>32</v>
      </c>
      <c r="B36" s="11" t="s">
        <v>16</v>
      </c>
      <c r="C36" s="11" t="s">
        <v>17</v>
      </c>
      <c r="D36" s="11"/>
      <c r="E36" s="11"/>
      <c r="F36" s="21" t="n">
        <v>1789</v>
      </c>
      <c r="G36" s="11" t="s">
        <v>18</v>
      </c>
      <c r="H36" s="12" t="s">
        <v>19</v>
      </c>
      <c r="I36" s="12" t="s">
        <v>20</v>
      </c>
      <c r="J36" s="12" t="n">
        <v>4</v>
      </c>
      <c r="K36" s="22" t="s">
        <v>76</v>
      </c>
      <c r="L36" s="23" t="s">
        <v>22</v>
      </c>
      <c r="M36" s="19" t="n">
        <v>600</v>
      </c>
      <c r="N36" s="19" t="n">
        <v>348</v>
      </c>
      <c r="O36" s="11"/>
      <c r="P36" s="11"/>
      <c r="Q36" s="24" t="s">
        <v>75</v>
      </c>
      <c r="R36" s="25" t="n">
        <v>0</v>
      </c>
      <c r="S36" s="19" t="str">
        <f aca="false">IF(OR(N36="",R36=0),"",R36*N36-M36)</f>
        <v/>
      </c>
      <c r="T36" s="11"/>
      <c r="AMB36" s="0"/>
      <c r="AMC36" s="0"/>
      <c r="AMD36" s="0"/>
      <c r="AME36" s="0"/>
      <c r="AMF36" s="0"/>
      <c r="AMG36" s="0"/>
      <c r="AMH36" s="0"/>
      <c r="AMI36" s="0"/>
      <c r="AMJ36" s="0"/>
    </row>
    <row r="37" s="26" customFormat="true" ht="15" hidden="false" customHeight="false" outlineLevel="0" collapsed="false">
      <c r="A37" s="0" t="n">
        <v>32</v>
      </c>
      <c r="B37" s="11" t="s">
        <v>16</v>
      </c>
      <c r="C37" s="11" t="s">
        <v>17</v>
      </c>
      <c r="D37" s="11"/>
      <c r="E37" s="11"/>
      <c r="F37" s="21" t="n">
        <v>1789</v>
      </c>
      <c r="G37" s="11" t="s">
        <v>18</v>
      </c>
      <c r="H37" s="12" t="s">
        <v>19</v>
      </c>
      <c r="I37" s="12" t="s">
        <v>20</v>
      </c>
      <c r="J37" s="12" t="n">
        <v>4</v>
      </c>
      <c r="K37" s="22" t="s">
        <v>76</v>
      </c>
      <c r="L37" s="23" t="s">
        <v>46</v>
      </c>
      <c r="M37" s="19" t="n">
        <v>150</v>
      </c>
      <c r="N37" s="19" t="n">
        <v>72</v>
      </c>
      <c r="O37" s="11"/>
      <c r="P37" s="11"/>
      <c r="Q37" s="24" t="s">
        <v>75</v>
      </c>
      <c r="R37" s="25" t="n">
        <v>0</v>
      </c>
      <c r="S37" s="19" t="str">
        <f aca="false">IF(OR(N37="",R37=0),"",R37*N37-M37)</f>
        <v/>
      </c>
      <c r="T37" s="11"/>
      <c r="AMB37" s="0"/>
      <c r="AMC37" s="0"/>
      <c r="AMD37" s="0"/>
      <c r="AME37" s="0"/>
      <c r="AMF37" s="0"/>
      <c r="AMG37" s="0"/>
      <c r="AMH37" s="0"/>
      <c r="AMI37" s="0"/>
      <c r="AMJ37" s="0"/>
    </row>
    <row r="38" s="26" customFormat="true" ht="15" hidden="false" customHeight="false" outlineLevel="0" collapsed="false">
      <c r="A38" s="0" t="n">
        <v>33</v>
      </c>
      <c r="B38" s="11" t="s">
        <v>16</v>
      </c>
      <c r="C38" s="11" t="s">
        <v>17</v>
      </c>
      <c r="D38" s="11"/>
      <c r="E38" s="11"/>
      <c r="F38" s="21" t="n">
        <v>1789</v>
      </c>
      <c r="G38" s="11" t="s">
        <v>18</v>
      </c>
      <c r="H38" s="12" t="s">
        <v>19</v>
      </c>
      <c r="I38" s="12" t="s">
        <v>20</v>
      </c>
      <c r="J38" s="12" t="n">
        <v>4</v>
      </c>
      <c r="K38" s="22" t="s">
        <v>77</v>
      </c>
      <c r="L38" s="23" t="s">
        <v>22</v>
      </c>
      <c r="M38" s="19" t="n">
        <v>152</v>
      </c>
      <c r="N38" s="19" t="n">
        <f aca="false">9+224/288</f>
        <v>9.77777777777778</v>
      </c>
      <c r="O38" s="11" t="s">
        <v>23</v>
      </c>
      <c r="P38" s="11"/>
      <c r="Q38" s="24" t="s">
        <v>35</v>
      </c>
      <c r="R38" s="25" t="n">
        <v>0</v>
      </c>
      <c r="S38" s="19" t="str">
        <f aca="false">IF(OR(N38="",R38=0),"",R38*N38-M38)</f>
        <v/>
      </c>
      <c r="T38" s="11" t="s">
        <v>36</v>
      </c>
      <c r="AMB38" s="0"/>
      <c r="AMC38" s="0"/>
      <c r="AMD38" s="0"/>
      <c r="AME38" s="0"/>
      <c r="AMF38" s="0"/>
      <c r="AMG38" s="0"/>
      <c r="AMH38" s="0"/>
      <c r="AMI38" s="0"/>
      <c r="AMJ38" s="0"/>
    </row>
    <row r="39" s="26" customFormat="true" ht="15" hidden="false" customHeight="false" outlineLevel="0" collapsed="false">
      <c r="A39" s="0" t="n">
        <v>34</v>
      </c>
      <c r="B39" s="11" t="s">
        <v>16</v>
      </c>
      <c r="C39" s="11" t="s">
        <v>17</v>
      </c>
      <c r="D39" s="11"/>
      <c r="E39" s="11"/>
      <c r="F39" s="21" t="n">
        <v>1789</v>
      </c>
      <c r="G39" s="11" t="s">
        <v>18</v>
      </c>
      <c r="H39" s="12" t="s">
        <v>19</v>
      </c>
      <c r="I39" s="12" t="s">
        <v>20</v>
      </c>
      <c r="J39" s="12" t="n">
        <v>4</v>
      </c>
      <c r="K39" s="22" t="s">
        <v>78</v>
      </c>
      <c r="L39" s="23" t="s">
        <v>22</v>
      </c>
      <c r="M39" s="19" t="n">
        <v>3363</v>
      </c>
      <c r="N39" s="19"/>
      <c r="O39" s="11" t="s">
        <v>23</v>
      </c>
      <c r="P39" s="11"/>
      <c r="Q39" s="24"/>
      <c r="R39" s="25" t="n">
        <v>0</v>
      </c>
      <c r="S39" s="19" t="str">
        <f aca="false">IF(OR(N39="",R39=0),"",R39*N39-M39)</f>
        <v/>
      </c>
      <c r="T39" s="11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0" t="n">
        <v>1</v>
      </c>
      <c r="B40" s="11" t="s">
        <v>16</v>
      </c>
      <c r="C40" s="12" t="s">
        <v>17</v>
      </c>
      <c r="D40" s="12"/>
      <c r="E40" s="12"/>
      <c r="F40" s="13" t="n">
        <v>1789</v>
      </c>
      <c r="G40" s="12" t="s">
        <v>18</v>
      </c>
      <c r="H40" s="12" t="s">
        <v>19</v>
      </c>
      <c r="I40" s="12" t="s">
        <v>79</v>
      </c>
      <c r="J40" s="12" t="n">
        <v>6</v>
      </c>
      <c r="K40" s="27" t="s">
        <v>21</v>
      </c>
      <c r="L40" s="15" t="s">
        <v>22</v>
      </c>
      <c r="M40" s="16" t="n">
        <v>550</v>
      </c>
      <c r="N40" s="16" t="n">
        <v>55</v>
      </c>
      <c r="O40" s="12" t="s">
        <v>23</v>
      </c>
      <c r="P40" s="12"/>
      <c r="Q40" s="17" t="s">
        <v>24</v>
      </c>
      <c r="R40" s="18" t="n">
        <v>10</v>
      </c>
      <c r="S40" s="19" t="n">
        <f aca="false">IF(OR(N40="",R40=0),"",R40*N40-M40)</f>
        <v>0</v>
      </c>
      <c r="T40" s="20"/>
    </row>
    <row r="41" customFormat="false" ht="15" hidden="false" customHeight="false" outlineLevel="0" collapsed="false">
      <c r="A41" s="0" t="n">
        <v>2</v>
      </c>
      <c r="B41" s="11" t="s">
        <v>16</v>
      </c>
      <c r="C41" s="12" t="s">
        <v>17</v>
      </c>
      <c r="D41" s="12"/>
      <c r="E41" s="12"/>
      <c r="F41" s="13" t="n">
        <v>1789</v>
      </c>
      <c r="G41" s="12" t="s">
        <v>18</v>
      </c>
      <c r="H41" s="12" t="s">
        <v>19</v>
      </c>
      <c r="I41" s="12" t="s">
        <v>79</v>
      </c>
      <c r="J41" s="12" t="n">
        <v>6</v>
      </c>
      <c r="K41" s="27" t="s">
        <v>25</v>
      </c>
      <c r="L41" s="15" t="s">
        <v>22</v>
      </c>
      <c r="M41" s="16" t="n">
        <v>1920</v>
      </c>
      <c r="N41" s="16" t="n">
        <v>10</v>
      </c>
      <c r="O41" s="12" t="s">
        <v>23</v>
      </c>
      <c r="P41" s="12"/>
      <c r="Q41" s="17" t="s">
        <v>24</v>
      </c>
      <c r="R41" s="18" t="n">
        <v>0</v>
      </c>
      <c r="S41" s="19" t="str">
        <f aca="false">IF(OR(N41="",R41=0),"",R41*N41-M41)</f>
        <v/>
      </c>
      <c r="T41" s="20"/>
    </row>
    <row r="42" customFormat="false" ht="15" hidden="false" customHeight="false" outlineLevel="0" collapsed="false">
      <c r="A42" s="0" t="n">
        <v>3</v>
      </c>
      <c r="B42" s="11" t="s">
        <v>16</v>
      </c>
      <c r="C42" s="12" t="s">
        <v>17</v>
      </c>
      <c r="D42" s="12"/>
      <c r="E42" s="12"/>
      <c r="F42" s="13" t="n">
        <v>1789</v>
      </c>
      <c r="G42" s="12" t="s">
        <v>18</v>
      </c>
      <c r="H42" s="12" t="s">
        <v>19</v>
      </c>
      <c r="I42" s="12" t="s">
        <v>79</v>
      </c>
      <c r="J42" s="12" t="n">
        <v>6</v>
      </c>
      <c r="K42" s="27" t="s">
        <v>27</v>
      </c>
      <c r="L42" s="15" t="s">
        <v>22</v>
      </c>
      <c r="M42" s="16" t="n">
        <v>765</v>
      </c>
      <c r="N42" s="16" t="n">
        <v>15</v>
      </c>
      <c r="O42" s="12" t="s">
        <v>23</v>
      </c>
      <c r="P42" s="12"/>
      <c r="Q42" s="17" t="s">
        <v>24</v>
      </c>
      <c r="R42" s="18" t="n">
        <v>51</v>
      </c>
      <c r="S42" s="19" t="n">
        <f aca="false">IF(OR(N42="",R42=0),"",R42*N42-M42)</f>
        <v>0</v>
      </c>
      <c r="T42" s="20"/>
    </row>
    <row r="43" customFormat="false" ht="15" hidden="false" customHeight="false" outlineLevel="0" collapsed="false">
      <c r="A43" s="0" t="n">
        <v>4</v>
      </c>
      <c r="B43" s="11" t="s">
        <v>16</v>
      </c>
      <c r="C43" s="12" t="s">
        <v>17</v>
      </c>
      <c r="D43" s="12"/>
      <c r="E43" s="12"/>
      <c r="F43" s="13" t="n">
        <v>1789</v>
      </c>
      <c r="G43" s="12" t="s">
        <v>18</v>
      </c>
      <c r="H43" s="12" t="s">
        <v>19</v>
      </c>
      <c r="I43" s="12" t="s">
        <v>79</v>
      </c>
      <c r="J43" s="12" t="n">
        <v>6</v>
      </c>
      <c r="K43" s="27" t="s">
        <v>28</v>
      </c>
      <c r="L43" s="15" t="s">
        <v>22</v>
      </c>
      <c r="M43" s="16" t="n">
        <v>3150</v>
      </c>
      <c r="N43" s="16" t="n">
        <v>210</v>
      </c>
      <c r="O43" s="12" t="s">
        <v>23</v>
      </c>
      <c r="P43" s="12"/>
      <c r="Q43" s="17" t="s">
        <v>24</v>
      </c>
      <c r="R43" s="18" t="n">
        <v>15</v>
      </c>
      <c r="S43" s="19" t="n">
        <f aca="false">IF(OR(N43="",R43=0),"",R43*N43-M43)</f>
        <v>0</v>
      </c>
      <c r="T43" s="20"/>
    </row>
    <row r="44" customFormat="false" ht="15" hidden="false" customHeight="false" outlineLevel="0" collapsed="false">
      <c r="A44" s="0" t="n">
        <v>5</v>
      </c>
      <c r="B44" s="11" t="s">
        <v>16</v>
      </c>
      <c r="C44" s="12" t="s">
        <v>17</v>
      </c>
      <c r="D44" s="12"/>
      <c r="E44" s="12"/>
      <c r="F44" s="13" t="n">
        <v>1789</v>
      </c>
      <c r="G44" s="12" t="s">
        <v>18</v>
      </c>
      <c r="H44" s="12" t="s">
        <v>19</v>
      </c>
      <c r="I44" s="12" t="s">
        <v>79</v>
      </c>
      <c r="J44" s="12" t="n">
        <v>6</v>
      </c>
      <c r="K44" s="27" t="s">
        <v>80</v>
      </c>
      <c r="L44" s="15" t="s">
        <v>22</v>
      </c>
      <c r="M44" s="16" t="n">
        <v>440</v>
      </c>
      <c r="N44" s="16" t="n">
        <v>11</v>
      </c>
      <c r="O44" s="12" t="s">
        <v>23</v>
      </c>
      <c r="P44" s="12"/>
      <c r="Q44" s="17" t="s">
        <v>24</v>
      </c>
      <c r="R44" s="18" t="n">
        <v>40</v>
      </c>
      <c r="S44" s="19" t="n">
        <f aca="false">IF(OR(N44="",R44=0),"",R44*N44-M44)</f>
        <v>0</v>
      </c>
      <c r="T44" s="20"/>
    </row>
    <row r="45" customFormat="false" ht="15" hidden="false" customHeight="false" outlineLevel="0" collapsed="false">
      <c r="A45" s="0" t="n">
        <v>6</v>
      </c>
      <c r="B45" s="11" t="s">
        <v>16</v>
      </c>
      <c r="C45" s="12" t="s">
        <v>17</v>
      </c>
      <c r="D45" s="12"/>
      <c r="E45" s="12"/>
      <c r="F45" s="13" t="n">
        <v>1789</v>
      </c>
      <c r="G45" s="12" t="s">
        <v>18</v>
      </c>
      <c r="H45" s="12" t="s">
        <v>19</v>
      </c>
      <c r="I45" s="12" t="s">
        <v>79</v>
      </c>
      <c r="J45" s="12" t="n">
        <v>6</v>
      </c>
      <c r="K45" s="27" t="s">
        <v>29</v>
      </c>
      <c r="L45" s="15" t="s">
        <v>22</v>
      </c>
      <c r="M45" s="16" t="n">
        <v>1435</v>
      </c>
      <c r="N45" s="16" t="n">
        <v>41</v>
      </c>
      <c r="O45" s="12" t="s">
        <v>23</v>
      </c>
      <c r="P45" s="12"/>
      <c r="Q45" s="17" t="s">
        <v>24</v>
      </c>
      <c r="R45" s="18" t="n">
        <v>35</v>
      </c>
      <c r="S45" s="19" t="n">
        <f aca="false">IF(OR(N45="",R45=0),"",R45*N45-M45)</f>
        <v>0</v>
      </c>
      <c r="T45" s="20"/>
    </row>
    <row r="46" customFormat="false" ht="15" hidden="false" customHeight="false" outlineLevel="0" collapsed="false">
      <c r="A46" s="0" t="n">
        <v>7</v>
      </c>
      <c r="B46" s="11" t="s">
        <v>16</v>
      </c>
      <c r="C46" s="12" t="s">
        <v>17</v>
      </c>
      <c r="D46" s="12"/>
      <c r="E46" s="12"/>
      <c r="F46" s="13" t="n">
        <v>1789</v>
      </c>
      <c r="G46" s="12" t="s">
        <v>18</v>
      </c>
      <c r="H46" s="12" t="s">
        <v>19</v>
      </c>
      <c r="I46" s="12" t="s">
        <v>79</v>
      </c>
      <c r="J46" s="12" t="n">
        <v>6</v>
      </c>
      <c r="K46" s="27" t="s">
        <v>39</v>
      </c>
      <c r="L46" s="15" t="s">
        <v>22</v>
      </c>
      <c r="M46" s="16" t="n">
        <v>402</v>
      </c>
      <c r="N46" s="16" t="n">
        <v>34</v>
      </c>
      <c r="O46" s="12" t="s">
        <v>81</v>
      </c>
      <c r="P46" s="12"/>
      <c r="Q46" s="17" t="s">
        <v>40</v>
      </c>
      <c r="R46" s="18" t="n">
        <v>0</v>
      </c>
      <c r="S46" s="19" t="str">
        <f aca="false">IF(OR(N46="",R46=0),"",R46*N46-M46)</f>
        <v/>
      </c>
      <c r="T46" s="20"/>
    </row>
    <row r="47" customFormat="false" ht="15" hidden="false" customHeight="false" outlineLevel="0" collapsed="false">
      <c r="A47" s="0" t="n">
        <v>8</v>
      </c>
      <c r="B47" s="11" t="s">
        <v>16</v>
      </c>
      <c r="C47" s="12" t="s">
        <v>17</v>
      </c>
      <c r="D47" s="12"/>
      <c r="E47" s="12"/>
      <c r="F47" s="13" t="n">
        <v>1789</v>
      </c>
      <c r="G47" s="12" t="s">
        <v>18</v>
      </c>
      <c r="H47" s="12" t="s">
        <v>19</v>
      </c>
      <c r="I47" s="12" t="s">
        <v>79</v>
      </c>
      <c r="J47" s="12" t="n">
        <v>6</v>
      </c>
      <c r="K47" s="27" t="s">
        <v>82</v>
      </c>
      <c r="L47" s="15" t="s">
        <v>22</v>
      </c>
      <c r="M47" s="16" t="n">
        <v>400</v>
      </c>
      <c r="N47" s="16" t="n">
        <v>150</v>
      </c>
      <c r="O47" s="12"/>
      <c r="P47" s="12"/>
      <c r="Q47" s="17" t="s">
        <v>44</v>
      </c>
      <c r="R47" s="18" t="n">
        <v>0</v>
      </c>
      <c r="S47" s="19" t="str">
        <f aca="false">IF(OR(N47="",R47=0),"",R47*N47-M47)</f>
        <v/>
      </c>
      <c r="T47" s="20"/>
    </row>
    <row r="48" customFormat="false" ht="15" hidden="false" customHeight="false" outlineLevel="0" collapsed="false">
      <c r="A48" s="0" t="n">
        <v>9</v>
      </c>
      <c r="B48" s="11" t="s">
        <v>16</v>
      </c>
      <c r="C48" s="12" t="s">
        <v>17</v>
      </c>
      <c r="D48" s="12"/>
      <c r="E48" s="12"/>
      <c r="F48" s="13" t="n">
        <v>1789</v>
      </c>
      <c r="G48" s="12" t="s">
        <v>18</v>
      </c>
      <c r="H48" s="12" t="s">
        <v>19</v>
      </c>
      <c r="I48" s="12" t="s">
        <v>79</v>
      </c>
      <c r="J48" s="12" t="n">
        <v>6</v>
      </c>
      <c r="K48" s="27" t="s">
        <v>83</v>
      </c>
      <c r="L48" s="15" t="s">
        <v>22</v>
      </c>
      <c r="M48" s="16" t="n">
        <v>550</v>
      </c>
      <c r="N48" s="16" t="n">
        <v>110</v>
      </c>
      <c r="O48" s="12"/>
      <c r="P48" s="12"/>
      <c r="Q48" s="17" t="s">
        <v>44</v>
      </c>
      <c r="R48" s="18" t="n">
        <v>0</v>
      </c>
      <c r="S48" s="19" t="str">
        <f aca="false">IF(OR(N48="",R48=0),"",R48*N48-M48)</f>
        <v/>
      </c>
      <c r="T48" s="20"/>
    </row>
    <row r="49" customFormat="false" ht="15" hidden="false" customHeight="false" outlineLevel="0" collapsed="false">
      <c r="A49" s="0" t="n">
        <v>10</v>
      </c>
      <c r="B49" s="11" t="s">
        <v>16</v>
      </c>
      <c r="C49" s="12" t="s">
        <v>17</v>
      </c>
      <c r="D49" s="12"/>
      <c r="E49" s="12"/>
      <c r="F49" s="13" t="n">
        <v>1789</v>
      </c>
      <c r="G49" s="12" t="s">
        <v>18</v>
      </c>
      <c r="H49" s="12" t="s">
        <v>19</v>
      </c>
      <c r="I49" s="12" t="s">
        <v>79</v>
      </c>
      <c r="J49" s="12" t="n">
        <v>6</v>
      </c>
      <c r="K49" s="27" t="s">
        <v>84</v>
      </c>
      <c r="L49" s="15" t="s">
        <v>22</v>
      </c>
      <c r="M49" s="16" t="n">
        <v>296</v>
      </c>
      <c r="N49" s="16" t="n">
        <f aca="false">24+80/288</f>
        <v>24.2777777777778</v>
      </c>
      <c r="O49" s="12" t="s">
        <v>23</v>
      </c>
      <c r="P49" s="12"/>
      <c r="Q49" s="17" t="s">
        <v>35</v>
      </c>
      <c r="R49" s="18" t="n">
        <v>0</v>
      </c>
      <c r="S49" s="19" t="str">
        <f aca="false">IF(OR(N49="",R49=0),"",R49*N49-M49)</f>
        <v/>
      </c>
      <c r="T49" s="20" t="s">
        <v>36</v>
      </c>
    </row>
    <row r="50" customFormat="false" ht="15" hidden="false" customHeight="false" outlineLevel="0" collapsed="false">
      <c r="A50" s="0" t="n">
        <v>11</v>
      </c>
      <c r="B50" s="11" t="s">
        <v>16</v>
      </c>
      <c r="C50" s="12" t="s">
        <v>17</v>
      </c>
      <c r="D50" s="12"/>
      <c r="E50" s="12"/>
      <c r="F50" s="13" t="n">
        <v>1789</v>
      </c>
      <c r="G50" s="12" t="s">
        <v>18</v>
      </c>
      <c r="H50" s="12" t="s">
        <v>19</v>
      </c>
      <c r="I50" s="12" t="s">
        <v>79</v>
      </c>
      <c r="J50" s="12" t="n">
        <v>6</v>
      </c>
      <c r="K50" s="27" t="s">
        <v>85</v>
      </c>
      <c r="L50" s="15" t="s">
        <v>22</v>
      </c>
      <c r="M50" s="16" t="n">
        <v>254</v>
      </c>
      <c r="N50" s="16" t="n">
        <v>84</v>
      </c>
      <c r="O50" s="12" t="s">
        <v>23</v>
      </c>
      <c r="P50" s="12"/>
      <c r="Q50" s="17" t="s">
        <v>44</v>
      </c>
      <c r="R50" s="18" t="n">
        <v>0</v>
      </c>
      <c r="S50" s="19" t="str">
        <f aca="false">IF(OR(N50="",R50=0),"",R50*N50-M50)</f>
        <v/>
      </c>
      <c r="T50" s="20"/>
    </row>
    <row r="51" customFormat="false" ht="15" hidden="false" customHeight="false" outlineLevel="0" collapsed="false">
      <c r="A51" s="0" t="n">
        <v>12</v>
      </c>
      <c r="B51" s="11" t="s">
        <v>16</v>
      </c>
      <c r="C51" s="12" t="s">
        <v>17</v>
      </c>
      <c r="D51" s="12"/>
      <c r="E51" s="12"/>
      <c r="F51" s="13" t="n">
        <v>1789</v>
      </c>
      <c r="G51" s="12" t="s">
        <v>18</v>
      </c>
      <c r="H51" s="12" t="s">
        <v>19</v>
      </c>
      <c r="I51" s="12" t="s">
        <v>79</v>
      </c>
      <c r="J51" s="12" t="n">
        <v>6</v>
      </c>
      <c r="K51" s="27" t="s">
        <v>86</v>
      </c>
      <c r="L51" s="15" t="s">
        <v>22</v>
      </c>
      <c r="M51" s="16" t="n">
        <v>2175</v>
      </c>
      <c r="N51" s="16" t="n">
        <v>87</v>
      </c>
      <c r="O51" s="12" t="s">
        <v>23</v>
      </c>
      <c r="P51" s="12"/>
      <c r="Q51" s="17" t="s">
        <v>24</v>
      </c>
      <c r="R51" s="18" t="n">
        <v>0</v>
      </c>
      <c r="S51" s="19" t="str">
        <f aca="false">IF(OR(N51="",R51=0),"",R51*N51-M51)</f>
        <v/>
      </c>
      <c r="T51" s="20"/>
    </row>
    <row r="52" customFormat="false" ht="15" hidden="false" customHeight="false" outlineLevel="0" collapsed="false">
      <c r="A52" s="0" t="n">
        <v>13</v>
      </c>
      <c r="B52" s="11" t="s">
        <v>16</v>
      </c>
      <c r="C52" s="12" t="s">
        <v>17</v>
      </c>
      <c r="D52" s="12"/>
      <c r="E52" s="12"/>
      <c r="F52" s="13" t="n">
        <v>1789</v>
      </c>
      <c r="G52" s="12" t="s">
        <v>18</v>
      </c>
      <c r="H52" s="12" t="s">
        <v>19</v>
      </c>
      <c r="I52" s="12" t="s">
        <v>79</v>
      </c>
      <c r="J52" s="12" t="n">
        <v>6</v>
      </c>
      <c r="K52" s="27" t="s">
        <v>87</v>
      </c>
      <c r="L52" s="15" t="s">
        <v>22</v>
      </c>
      <c r="M52" s="16" t="n">
        <v>454</v>
      </c>
      <c r="N52" s="16" t="n">
        <v>48</v>
      </c>
      <c r="O52" s="12" t="s">
        <v>23</v>
      </c>
      <c r="P52" s="12"/>
      <c r="Q52" s="17" t="s">
        <v>24</v>
      </c>
      <c r="R52" s="18" t="n">
        <v>0</v>
      </c>
      <c r="S52" s="19" t="str">
        <f aca="false">IF(OR(N52="",R52=0),"",R52*N52-M52)</f>
        <v/>
      </c>
      <c r="T52" s="20"/>
    </row>
    <row r="53" customFormat="false" ht="15" hidden="false" customHeight="false" outlineLevel="0" collapsed="false">
      <c r="A53" s="0" t="n">
        <v>14</v>
      </c>
      <c r="B53" s="11" t="s">
        <v>16</v>
      </c>
      <c r="C53" s="12" t="s">
        <v>17</v>
      </c>
      <c r="D53" s="12"/>
      <c r="E53" s="12"/>
      <c r="F53" s="13" t="n">
        <v>1789</v>
      </c>
      <c r="G53" s="12" t="s">
        <v>18</v>
      </c>
      <c r="H53" s="12" t="s">
        <v>19</v>
      </c>
      <c r="I53" s="12" t="s">
        <v>79</v>
      </c>
      <c r="J53" s="12" t="n">
        <v>6</v>
      </c>
      <c r="K53" s="27" t="s">
        <v>88</v>
      </c>
      <c r="L53" s="15" t="s">
        <v>22</v>
      </c>
      <c r="M53" s="16" t="n">
        <v>5557</v>
      </c>
      <c r="N53" s="16" t="n">
        <v>3380</v>
      </c>
      <c r="O53" s="12" t="s">
        <v>23</v>
      </c>
      <c r="P53" s="12"/>
      <c r="Q53" s="17" t="s">
        <v>44</v>
      </c>
      <c r="R53" s="18" t="n">
        <v>0</v>
      </c>
      <c r="S53" s="19" t="str">
        <f aca="false">IF(OR(N53="",R53=0),"",R53*N53-M53)</f>
        <v/>
      </c>
      <c r="T53" s="20"/>
    </row>
    <row r="54" customFormat="false" ht="15" hidden="false" customHeight="false" outlineLevel="0" collapsed="false">
      <c r="A54" s="0" t="n">
        <v>15</v>
      </c>
      <c r="B54" s="11" t="s">
        <v>16</v>
      </c>
      <c r="C54" s="12" t="s">
        <v>17</v>
      </c>
      <c r="D54" s="12"/>
      <c r="E54" s="12"/>
      <c r="F54" s="13" t="n">
        <v>1789</v>
      </c>
      <c r="G54" s="12" t="s">
        <v>18</v>
      </c>
      <c r="H54" s="12" t="s">
        <v>19</v>
      </c>
      <c r="I54" s="12" t="s">
        <v>79</v>
      </c>
      <c r="J54" s="12" t="n">
        <v>6</v>
      </c>
      <c r="K54" s="27" t="s">
        <v>89</v>
      </c>
      <c r="L54" s="15" t="s">
        <v>22</v>
      </c>
      <c r="M54" s="16" t="n">
        <v>56250</v>
      </c>
      <c r="N54" s="16" t="n">
        <v>56.25</v>
      </c>
      <c r="O54" s="12" t="s">
        <v>23</v>
      </c>
      <c r="P54" s="12"/>
      <c r="Q54" s="17" t="s">
        <v>44</v>
      </c>
      <c r="R54" s="18" t="n">
        <v>0</v>
      </c>
      <c r="S54" s="19" t="str">
        <f aca="false">IF(OR(N54="",R54=0),"",R54*N54-M54)</f>
        <v/>
      </c>
      <c r="T54" s="20"/>
    </row>
    <row r="55" customFormat="false" ht="15" hidden="false" customHeight="false" outlineLevel="0" collapsed="false">
      <c r="A55" s="0" t="n">
        <v>16</v>
      </c>
      <c r="B55" s="11" t="s">
        <v>16</v>
      </c>
      <c r="C55" s="12" t="s">
        <v>17</v>
      </c>
      <c r="D55" s="12"/>
      <c r="E55" s="12"/>
      <c r="F55" s="13" t="n">
        <v>1789</v>
      </c>
      <c r="G55" s="12" t="s">
        <v>18</v>
      </c>
      <c r="H55" s="12" t="s">
        <v>19</v>
      </c>
      <c r="I55" s="12" t="s">
        <v>79</v>
      </c>
      <c r="J55" s="12" t="n">
        <v>6</v>
      </c>
      <c r="K55" s="27" t="s">
        <v>90</v>
      </c>
      <c r="L55" s="15" t="s">
        <v>22</v>
      </c>
      <c r="M55" s="16" t="n">
        <v>6250</v>
      </c>
      <c r="N55" s="16" t="n">
        <v>18.5</v>
      </c>
      <c r="O55" s="12" t="s">
        <v>23</v>
      </c>
      <c r="P55" s="12"/>
      <c r="Q55" s="17" t="s">
        <v>44</v>
      </c>
      <c r="R55" s="18" t="n">
        <v>0</v>
      </c>
      <c r="S55" s="19" t="str">
        <f aca="false">IF(OR(N55="",R55=0),"",R55*N55-M55)</f>
        <v/>
      </c>
      <c r="T55" s="20"/>
    </row>
    <row r="56" customFormat="false" ht="15" hidden="false" customHeight="false" outlineLevel="0" collapsed="false">
      <c r="A56" s="0" t="n">
        <v>17</v>
      </c>
      <c r="B56" s="11" t="s">
        <v>16</v>
      </c>
      <c r="C56" s="12" t="s">
        <v>17</v>
      </c>
      <c r="D56" s="12"/>
      <c r="E56" s="12"/>
      <c r="F56" s="13" t="n">
        <v>1789</v>
      </c>
      <c r="G56" s="12" t="s">
        <v>18</v>
      </c>
      <c r="H56" s="12" t="s">
        <v>19</v>
      </c>
      <c r="I56" s="12" t="s">
        <v>79</v>
      </c>
      <c r="J56" s="12" t="n">
        <v>6</v>
      </c>
      <c r="K56" s="27" t="s">
        <v>45</v>
      </c>
      <c r="L56" s="15" t="s">
        <v>22</v>
      </c>
      <c r="M56" s="16" t="n">
        <v>114</v>
      </c>
      <c r="N56" s="16" t="n">
        <v>148</v>
      </c>
      <c r="O56" s="12" t="s">
        <v>47</v>
      </c>
      <c r="P56" s="12"/>
      <c r="Q56" s="17" t="s">
        <v>91</v>
      </c>
      <c r="R56" s="18" t="n">
        <v>0</v>
      </c>
      <c r="S56" s="19" t="str">
        <f aca="false">IF(OR(N56="",R56=0),"",R56*N56-M56)</f>
        <v/>
      </c>
      <c r="T56" s="20"/>
    </row>
    <row r="57" customFormat="false" ht="15" hidden="false" customHeight="false" outlineLevel="0" collapsed="false">
      <c r="A57" s="0" t="n">
        <v>18</v>
      </c>
      <c r="B57" s="11" t="s">
        <v>16</v>
      </c>
      <c r="C57" s="12" t="s">
        <v>17</v>
      </c>
      <c r="D57" s="12"/>
      <c r="E57" s="12"/>
      <c r="F57" s="13" t="n">
        <v>1789</v>
      </c>
      <c r="G57" s="12" t="s">
        <v>18</v>
      </c>
      <c r="H57" s="12" t="s">
        <v>19</v>
      </c>
      <c r="I57" s="12" t="s">
        <v>79</v>
      </c>
      <c r="J57" s="12" t="n">
        <v>6</v>
      </c>
      <c r="K57" s="27" t="s">
        <v>92</v>
      </c>
      <c r="L57" s="15" t="s">
        <v>22</v>
      </c>
      <c r="M57" s="16" t="n">
        <v>2824</v>
      </c>
      <c r="N57" s="16" t="n">
        <v>1611</v>
      </c>
      <c r="O57" s="12" t="s">
        <v>23</v>
      </c>
      <c r="P57" s="12"/>
      <c r="Q57" s="17" t="s">
        <v>61</v>
      </c>
      <c r="R57" s="18" t="n">
        <v>0</v>
      </c>
      <c r="S57" s="19" t="str">
        <f aca="false">IF(OR(N57="",R57=0),"",R57*N57-M57)</f>
        <v/>
      </c>
      <c r="T57" s="20" t="s">
        <v>93</v>
      </c>
    </row>
    <row r="58" customFormat="false" ht="15" hidden="false" customHeight="false" outlineLevel="0" collapsed="false">
      <c r="A58" s="0" t="n">
        <v>19</v>
      </c>
      <c r="B58" s="11" t="s">
        <v>16</v>
      </c>
      <c r="C58" s="12" t="s">
        <v>17</v>
      </c>
      <c r="D58" s="12"/>
      <c r="E58" s="12"/>
      <c r="F58" s="13" t="n">
        <v>1789</v>
      </c>
      <c r="G58" s="12" t="s">
        <v>18</v>
      </c>
      <c r="H58" s="12" t="s">
        <v>19</v>
      </c>
      <c r="I58" s="12" t="s">
        <v>79</v>
      </c>
      <c r="J58" s="12" t="n">
        <v>6</v>
      </c>
      <c r="K58" s="27" t="s">
        <v>94</v>
      </c>
      <c r="L58" s="15" t="s">
        <v>22</v>
      </c>
      <c r="M58" s="16" t="n">
        <v>192</v>
      </c>
      <c r="N58" s="16"/>
      <c r="O58" s="12" t="s">
        <v>95</v>
      </c>
      <c r="P58" s="12"/>
      <c r="Q58" s="17"/>
      <c r="R58" s="18" t="n">
        <v>0</v>
      </c>
      <c r="S58" s="19" t="str">
        <f aca="false">IF(OR(N58="",R58=0),"",R58*N58-M58)</f>
        <v/>
      </c>
      <c r="T58" s="20"/>
    </row>
    <row r="59" customFormat="false" ht="15" hidden="false" customHeight="false" outlineLevel="0" collapsed="false">
      <c r="A59" s="0" t="n">
        <v>20</v>
      </c>
      <c r="B59" s="11" t="s">
        <v>16</v>
      </c>
      <c r="C59" s="12" t="s">
        <v>17</v>
      </c>
      <c r="D59" s="12"/>
      <c r="E59" s="12"/>
      <c r="F59" s="13" t="n">
        <v>1789</v>
      </c>
      <c r="G59" s="12" t="s">
        <v>18</v>
      </c>
      <c r="H59" s="12" t="s">
        <v>19</v>
      </c>
      <c r="I59" s="12" t="s">
        <v>79</v>
      </c>
      <c r="J59" s="12" t="n">
        <v>6</v>
      </c>
      <c r="K59" s="27" t="s">
        <v>96</v>
      </c>
      <c r="L59" s="15" t="s">
        <v>22</v>
      </c>
      <c r="M59" s="16" t="n">
        <v>484</v>
      </c>
      <c r="N59" s="16" t="n">
        <v>40</v>
      </c>
      <c r="O59" s="12" t="s">
        <v>81</v>
      </c>
      <c r="P59" s="12"/>
      <c r="Q59" s="17" t="s">
        <v>61</v>
      </c>
      <c r="R59" s="18" t="n">
        <v>0</v>
      </c>
      <c r="S59" s="19" t="str">
        <f aca="false">IF(OR(N59="",R59=0),"",R59*N59-M59)</f>
        <v/>
      </c>
      <c r="T59" s="20" t="s">
        <v>97</v>
      </c>
    </row>
    <row r="60" customFormat="false" ht="15" hidden="false" customHeight="false" outlineLevel="0" collapsed="false">
      <c r="A60" s="0" t="n">
        <v>21</v>
      </c>
      <c r="B60" s="11" t="s">
        <v>16</v>
      </c>
      <c r="C60" s="12" t="s">
        <v>17</v>
      </c>
      <c r="D60" s="12"/>
      <c r="E60" s="12"/>
      <c r="F60" s="13" t="n">
        <v>1789</v>
      </c>
      <c r="G60" s="12" t="s">
        <v>18</v>
      </c>
      <c r="H60" s="12" t="s">
        <v>19</v>
      </c>
      <c r="I60" s="12" t="s">
        <v>79</v>
      </c>
      <c r="J60" s="12" t="n">
        <v>6</v>
      </c>
      <c r="K60" s="27" t="s">
        <v>98</v>
      </c>
      <c r="L60" s="15" t="s">
        <v>22</v>
      </c>
      <c r="M60" s="16" t="n">
        <v>13142</v>
      </c>
      <c r="N60" s="16" t="n">
        <v>2235</v>
      </c>
      <c r="O60" s="12" t="s">
        <v>81</v>
      </c>
      <c r="P60" s="12"/>
      <c r="Q60" s="17" t="s">
        <v>61</v>
      </c>
      <c r="R60" s="18" t="n">
        <v>0</v>
      </c>
      <c r="S60" s="19" t="str">
        <f aca="false">IF(OR(N60="",R60=0),"",R60*N60-M60)</f>
        <v/>
      </c>
      <c r="T60" s="20" t="s">
        <v>99</v>
      </c>
    </row>
    <row r="61" customFormat="false" ht="15" hidden="false" customHeight="false" outlineLevel="0" collapsed="false">
      <c r="A61" s="0" t="n">
        <v>22</v>
      </c>
      <c r="B61" s="11" t="s">
        <v>16</v>
      </c>
      <c r="C61" s="12" t="s">
        <v>17</v>
      </c>
      <c r="D61" s="12"/>
      <c r="E61" s="12"/>
      <c r="F61" s="13" t="n">
        <v>1789</v>
      </c>
      <c r="G61" s="12" t="s">
        <v>18</v>
      </c>
      <c r="H61" s="12" t="s">
        <v>19</v>
      </c>
      <c r="I61" s="12" t="s">
        <v>79</v>
      </c>
      <c r="J61" s="12" t="n">
        <v>6</v>
      </c>
      <c r="K61" s="27" t="s">
        <v>100</v>
      </c>
      <c r="L61" s="15" t="s">
        <v>22</v>
      </c>
      <c r="M61" s="16" t="n">
        <v>440</v>
      </c>
      <c r="N61" s="16" t="n">
        <v>2200</v>
      </c>
      <c r="O61" s="12" t="s">
        <v>23</v>
      </c>
      <c r="P61" s="12"/>
      <c r="Q61" s="17" t="s">
        <v>44</v>
      </c>
      <c r="R61" s="18" t="n">
        <v>0</v>
      </c>
      <c r="S61" s="19" t="str">
        <f aca="false">IF(OR(N61="",R61=0),"",R61*N61-M61)</f>
        <v/>
      </c>
      <c r="T61" s="20"/>
    </row>
    <row r="62" customFormat="false" ht="15" hidden="false" customHeight="false" outlineLevel="0" collapsed="false">
      <c r="A62" s="0" t="n">
        <v>23</v>
      </c>
      <c r="B62" s="11" t="s">
        <v>16</v>
      </c>
      <c r="C62" s="12" t="s">
        <v>17</v>
      </c>
      <c r="D62" s="12"/>
      <c r="E62" s="12"/>
      <c r="F62" s="13" t="n">
        <v>1789</v>
      </c>
      <c r="G62" s="12" t="s">
        <v>18</v>
      </c>
      <c r="H62" s="12" t="s">
        <v>19</v>
      </c>
      <c r="I62" s="12" t="s">
        <v>79</v>
      </c>
      <c r="J62" s="12" t="n">
        <v>6</v>
      </c>
      <c r="K62" s="27" t="s">
        <v>48</v>
      </c>
      <c r="L62" s="15" t="s">
        <v>22</v>
      </c>
      <c r="M62" s="16" t="n">
        <v>217</v>
      </c>
      <c r="N62" s="16"/>
      <c r="O62" s="12" t="s">
        <v>23</v>
      </c>
      <c r="P62" s="12"/>
      <c r="Q62" s="17"/>
      <c r="R62" s="18" t="n">
        <v>0</v>
      </c>
      <c r="S62" s="19" t="str">
        <f aca="false">IF(OR(N62="",R62=0),"",R62*N62-M62)</f>
        <v/>
      </c>
      <c r="T62" s="20"/>
    </row>
    <row r="63" customFormat="false" ht="15" hidden="false" customHeight="false" outlineLevel="0" collapsed="false">
      <c r="A63" s="0" t="n">
        <v>24</v>
      </c>
      <c r="B63" s="11" t="s">
        <v>16</v>
      </c>
      <c r="C63" s="12" t="s">
        <v>17</v>
      </c>
      <c r="D63" s="12"/>
      <c r="E63" s="12"/>
      <c r="F63" s="13" t="n">
        <v>1789</v>
      </c>
      <c r="G63" s="12" t="s">
        <v>18</v>
      </c>
      <c r="H63" s="12" t="s">
        <v>19</v>
      </c>
      <c r="I63" s="12" t="s">
        <v>79</v>
      </c>
      <c r="J63" s="12" t="n">
        <v>6</v>
      </c>
      <c r="K63" s="27" t="s">
        <v>101</v>
      </c>
      <c r="L63" s="15" t="s">
        <v>22</v>
      </c>
      <c r="M63" s="16" t="n">
        <v>308</v>
      </c>
      <c r="N63" s="16" t="n">
        <v>27</v>
      </c>
      <c r="O63" s="12" t="s">
        <v>23</v>
      </c>
      <c r="P63" s="12"/>
      <c r="Q63" s="17" t="s">
        <v>55</v>
      </c>
      <c r="R63" s="18" t="n">
        <v>0</v>
      </c>
      <c r="S63" s="19" t="str">
        <f aca="false">IF(OR(N63="",R63=0),"",R63*N63-M63)</f>
        <v/>
      </c>
      <c r="T63" s="20"/>
    </row>
    <row r="64" customFormat="false" ht="15" hidden="false" customHeight="false" outlineLevel="0" collapsed="false">
      <c r="A64" s="0" t="n">
        <v>25</v>
      </c>
      <c r="B64" s="11" t="s">
        <v>16</v>
      </c>
      <c r="C64" s="12" t="s">
        <v>17</v>
      </c>
      <c r="D64" s="12"/>
      <c r="E64" s="12"/>
      <c r="F64" s="13" t="n">
        <v>1789</v>
      </c>
      <c r="G64" s="12" t="s">
        <v>18</v>
      </c>
      <c r="H64" s="12" t="s">
        <v>19</v>
      </c>
      <c r="I64" s="12" t="s">
        <v>79</v>
      </c>
      <c r="J64" s="12" t="n">
        <v>6</v>
      </c>
      <c r="K64" s="27" t="s">
        <v>102</v>
      </c>
      <c r="L64" s="15" t="s">
        <v>22</v>
      </c>
      <c r="M64" s="16" t="n">
        <v>185</v>
      </c>
      <c r="N64" s="16" t="n">
        <v>14</v>
      </c>
      <c r="O64" s="12" t="s">
        <v>23</v>
      </c>
      <c r="P64" s="12"/>
      <c r="Q64" s="17" t="s">
        <v>55</v>
      </c>
      <c r="R64" s="18" t="n">
        <v>0</v>
      </c>
      <c r="S64" s="19" t="str">
        <f aca="false">IF(OR(N64="",R64=0),"",R64*N64-M64)</f>
        <v/>
      </c>
      <c r="T64" s="20"/>
    </row>
    <row r="65" customFormat="false" ht="15" hidden="false" customHeight="false" outlineLevel="0" collapsed="false">
      <c r="A65" s="0" t="n">
        <v>26</v>
      </c>
      <c r="B65" s="11" t="s">
        <v>16</v>
      </c>
      <c r="C65" s="12" t="s">
        <v>17</v>
      </c>
      <c r="D65" s="12"/>
      <c r="E65" s="12"/>
      <c r="F65" s="13" t="n">
        <v>1789</v>
      </c>
      <c r="G65" s="12" t="s">
        <v>18</v>
      </c>
      <c r="H65" s="12" t="s">
        <v>19</v>
      </c>
      <c r="I65" s="12" t="s">
        <v>79</v>
      </c>
      <c r="J65" s="12" t="n">
        <v>6</v>
      </c>
      <c r="K65" s="27" t="s">
        <v>103</v>
      </c>
      <c r="L65" s="15" t="s">
        <v>22</v>
      </c>
      <c r="M65" s="16" t="n">
        <v>180</v>
      </c>
      <c r="N65" s="16" t="n">
        <v>1300</v>
      </c>
      <c r="O65" s="12" t="s">
        <v>23</v>
      </c>
      <c r="P65" s="12"/>
      <c r="Q65" s="17" t="s">
        <v>44</v>
      </c>
      <c r="R65" s="18" t="n">
        <v>0</v>
      </c>
      <c r="S65" s="19" t="str">
        <f aca="false">IF(OR(N65="",R65=0),"",R65*N65-M65)</f>
        <v/>
      </c>
      <c r="T65" s="20"/>
    </row>
    <row r="66" customFormat="false" ht="15" hidden="false" customHeight="false" outlineLevel="0" collapsed="false">
      <c r="A66" s="0" t="n">
        <v>27</v>
      </c>
      <c r="B66" s="11" t="s">
        <v>16</v>
      </c>
      <c r="C66" s="12" t="s">
        <v>17</v>
      </c>
      <c r="D66" s="12"/>
      <c r="E66" s="12"/>
      <c r="F66" s="13" t="n">
        <v>1789</v>
      </c>
      <c r="G66" s="12" t="s">
        <v>18</v>
      </c>
      <c r="H66" s="12" t="s">
        <v>19</v>
      </c>
      <c r="I66" s="12" t="s">
        <v>79</v>
      </c>
      <c r="J66" s="12" t="n">
        <v>6</v>
      </c>
      <c r="K66" s="27" t="s">
        <v>104</v>
      </c>
      <c r="L66" s="15" t="s">
        <v>22</v>
      </c>
      <c r="M66" s="16" t="n">
        <v>337</v>
      </c>
      <c r="N66" s="16" t="n">
        <v>3638</v>
      </c>
      <c r="O66" s="12" t="s">
        <v>23</v>
      </c>
      <c r="P66" s="12"/>
      <c r="Q66" s="17" t="s">
        <v>44</v>
      </c>
      <c r="R66" s="18" t="n">
        <v>0</v>
      </c>
      <c r="S66" s="19" t="str">
        <f aca="false">IF(OR(N66="",R66=0),"",R66*N66-M66)</f>
        <v/>
      </c>
      <c r="T66" s="20"/>
    </row>
    <row r="67" customFormat="false" ht="15" hidden="false" customHeight="false" outlineLevel="0" collapsed="false">
      <c r="A67" s="0" t="n">
        <v>28</v>
      </c>
      <c r="B67" s="11" t="s">
        <v>16</v>
      </c>
      <c r="C67" s="12" t="s">
        <v>17</v>
      </c>
      <c r="D67" s="12"/>
      <c r="E67" s="12"/>
      <c r="F67" s="13" t="n">
        <v>1789</v>
      </c>
      <c r="G67" s="12" t="s">
        <v>18</v>
      </c>
      <c r="H67" s="12" t="s">
        <v>19</v>
      </c>
      <c r="I67" s="12" t="s">
        <v>79</v>
      </c>
      <c r="J67" s="12" t="n">
        <v>6</v>
      </c>
      <c r="K67" s="27" t="s">
        <v>105</v>
      </c>
      <c r="L67" s="15" t="s">
        <v>22</v>
      </c>
      <c r="M67" s="16" t="n">
        <v>2730</v>
      </c>
      <c r="N67" s="16" t="n">
        <v>6750</v>
      </c>
      <c r="O67" s="12" t="s">
        <v>23</v>
      </c>
      <c r="P67" s="12"/>
      <c r="Q67" s="17" t="s">
        <v>44</v>
      </c>
      <c r="R67" s="18" t="n">
        <v>0</v>
      </c>
      <c r="S67" s="19" t="str">
        <f aca="false">IF(OR(N67="",R67=0),"",R67*N67-M67)</f>
        <v/>
      </c>
      <c r="T67" s="20"/>
    </row>
    <row r="68" customFormat="false" ht="16.65" hidden="false" customHeight="false" outlineLevel="0" collapsed="false">
      <c r="A68" s="0" t="n">
        <v>29</v>
      </c>
      <c r="B68" s="11" t="s">
        <v>16</v>
      </c>
      <c r="C68" s="12" t="s">
        <v>17</v>
      </c>
      <c r="D68" s="12"/>
      <c r="E68" s="12"/>
      <c r="F68" s="13" t="n">
        <v>1789</v>
      </c>
      <c r="G68" s="12" t="s">
        <v>18</v>
      </c>
      <c r="H68" s="12" t="s">
        <v>19</v>
      </c>
      <c r="I68" s="12" t="s">
        <v>79</v>
      </c>
      <c r="J68" s="12" t="n">
        <v>6</v>
      </c>
      <c r="K68" s="27" t="s">
        <v>106</v>
      </c>
      <c r="L68" s="15" t="s">
        <v>22</v>
      </c>
      <c r="M68" s="16" t="n">
        <v>120</v>
      </c>
      <c r="N68" s="16" t="n">
        <v>800</v>
      </c>
      <c r="O68" s="12" t="s">
        <v>23</v>
      </c>
      <c r="P68" s="12"/>
      <c r="Q68" s="17" t="s">
        <v>44</v>
      </c>
      <c r="R68" s="18" t="n">
        <v>0</v>
      </c>
      <c r="S68" s="19" t="str">
        <f aca="false">IF(OR(N68="",R68=0),"",R68*N68-M68)</f>
        <v/>
      </c>
      <c r="T68" s="20"/>
    </row>
    <row r="69" customFormat="false" ht="15" hidden="false" customHeight="false" outlineLevel="0" collapsed="false">
      <c r="A69" s="0" t="n">
        <v>30</v>
      </c>
      <c r="B69" s="11" t="s">
        <v>16</v>
      </c>
      <c r="C69" s="12" t="s">
        <v>17</v>
      </c>
      <c r="D69" s="12"/>
      <c r="E69" s="12"/>
      <c r="F69" s="13" t="n">
        <v>1789</v>
      </c>
      <c r="G69" s="12" t="s">
        <v>18</v>
      </c>
      <c r="H69" s="12" t="s">
        <v>19</v>
      </c>
      <c r="I69" s="12" t="s">
        <v>79</v>
      </c>
      <c r="J69" s="12" t="n">
        <v>6</v>
      </c>
      <c r="K69" s="27" t="s">
        <v>107</v>
      </c>
      <c r="L69" s="15" t="s">
        <v>22</v>
      </c>
      <c r="M69" s="16" t="n">
        <v>662</v>
      </c>
      <c r="N69" s="16" t="n">
        <v>774</v>
      </c>
      <c r="O69" s="12" t="s">
        <v>108</v>
      </c>
      <c r="P69" s="12"/>
      <c r="Q69" s="17" t="s">
        <v>44</v>
      </c>
      <c r="R69" s="18" t="n">
        <v>0</v>
      </c>
      <c r="S69" s="19" t="str">
        <f aca="false">IF(OR(N69="",R69=0),"",R69*N69-M69)</f>
        <v/>
      </c>
      <c r="T69" s="20"/>
    </row>
    <row r="70" customFormat="false" ht="15" hidden="false" customHeight="false" outlineLevel="0" collapsed="false">
      <c r="A70" s="0" t="n">
        <v>31</v>
      </c>
      <c r="B70" s="11" t="s">
        <v>16</v>
      </c>
      <c r="C70" s="12" t="s">
        <v>17</v>
      </c>
      <c r="D70" s="12"/>
      <c r="E70" s="12"/>
      <c r="F70" s="13" t="n">
        <v>1789</v>
      </c>
      <c r="G70" s="12" t="s">
        <v>18</v>
      </c>
      <c r="H70" s="12" t="s">
        <v>19</v>
      </c>
      <c r="I70" s="12" t="s">
        <v>79</v>
      </c>
      <c r="J70" s="12" t="n">
        <v>6</v>
      </c>
      <c r="K70" s="27" t="s">
        <v>51</v>
      </c>
      <c r="L70" s="15" t="s">
        <v>22</v>
      </c>
      <c r="M70" s="16" t="n">
        <v>1523</v>
      </c>
      <c r="N70" s="16"/>
      <c r="O70" s="12"/>
      <c r="P70" s="12"/>
      <c r="Q70" s="17"/>
      <c r="R70" s="18" t="n">
        <v>0</v>
      </c>
      <c r="S70" s="19" t="str">
        <f aca="false">IF(OR(N70="",R70=0),"",R70*N70-M70)</f>
        <v/>
      </c>
      <c r="T70" s="20"/>
    </row>
    <row r="71" customFormat="false" ht="15" hidden="false" customHeight="false" outlineLevel="0" collapsed="false">
      <c r="A71" s="0" t="n">
        <v>32</v>
      </c>
      <c r="B71" s="11" t="s">
        <v>16</v>
      </c>
      <c r="C71" s="12" t="s">
        <v>17</v>
      </c>
      <c r="D71" s="12"/>
      <c r="E71" s="12"/>
      <c r="F71" s="13" t="n">
        <v>1789</v>
      </c>
      <c r="G71" s="12" t="s">
        <v>18</v>
      </c>
      <c r="H71" s="12" t="s">
        <v>19</v>
      </c>
      <c r="I71" s="12" t="s">
        <v>79</v>
      </c>
      <c r="J71" s="12" t="n">
        <v>6</v>
      </c>
      <c r="K71" s="27" t="s">
        <v>109</v>
      </c>
      <c r="L71" s="15" t="s">
        <v>22</v>
      </c>
      <c r="M71" s="16" t="n">
        <v>5995</v>
      </c>
      <c r="N71" s="16"/>
      <c r="O71" s="12"/>
      <c r="P71" s="12"/>
      <c r="Q71" s="17"/>
      <c r="R71" s="18" t="n">
        <v>0</v>
      </c>
      <c r="S71" s="19" t="str">
        <f aca="false">IF(OR(N71="",R71=0),"",R71*N71-M71)</f>
        <v/>
      </c>
      <c r="T71" s="20"/>
    </row>
    <row r="72" customFormat="false" ht="15" hidden="false" customHeight="false" outlineLevel="0" collapsed="false">
      <c r="A72" s="0" t="n">
        <v>33</v>
      </c>
      <c r="B72" s="11" t="s">
        <v>16</v>
      </c>
      <c r="C72" s="12" t="s">
        <v>17</v>
      </c>
      <c r="D72" s="12"/>
      <c r="E72" s="12"/>
      <c r="F72" s="13" t="n">
        <v>1789</v>
      </c>
      <c r="G72" s="12" t="s">
        <v>18</v>
      </c>
      <c r="H72" s="12" t="s">
        <v>19</v>
      </c>
      <c r="I72" s="12" t="s">
        <v>79</v>
      </c>
      <c r="J72" s="12" t="n">
        <v>6</v>
      </c>
      <c r="K72" s="27" t="s">
        <v>110</v>
      </c>
      <c r="L72" s="15" t="s">
        <v>22</v>
      </c>
      <c r="M72" s="16" t="n">
        <v>532</v>
      </c>
      <c r="N72" s="16" t="n">
        <v>1065</v>
      </c>
      <c r="O72" s="12"/>
      <c r="P72" s="12"/>
      <c r="Q72" s="17" t="s">
        <v>44</v>
      </c>
      <c r="R72" s="18" t="n">
        <v>0</v>
      </c>
      <c r="S72" s="19" t="str">
        <f aca="false">IF(OR(N72="",R72=0),"",R72*N72-M72)</f>
        <v/>
      </c>
      <c r="T72" s="20"/>
    </row>
    <row r="73" customFormat="false" ht="15" hidden="false" customHeight="false" outlineLevel="0" collapsed="false">
      <c r="A73" s="0" t="n">
        <v>34</v>
      </c>
      <c r="B73" s="11" t="s">
        <v>16</v>
      </c>
      <c r="C73" s="12" t="s">
        <v>17</v>
      </c>
      <c r="D73" s="12"/>
      <c r="E73" s="12"/>
      <c r="F73" s="13" t="n">
        <v>1789</v>
      </c>
      <c r="G73" s="12" t="s">
        <v>18</v>
      </c>
      <c r="H73" s="12" t="s">
        <v>19</v>
      </c>
      <c r="I73" s="12" t="s">
        <v>79</v>
      </c>
      <c r="J73" s="12" t="n">
        <v>6</v>
      </c>
      <c r="K73" s="27" t="s">
        <v>54</v>
      </c>
      <c r="L73" s="15" t="s">
        <v>22</v>
      </c>
      <c r="M73" s="16" t="n">
        <v>132</v>
      </c>
      <c r="N73" s="16" t="n">
        <v>5713</v>
      </c>
      <c r="O73" s="12"/>
      <c r="P73" s="12"/>
      <c r="Q73" s="17" t="s">
        <v>24</v>
      </c>
      <c r="R73" s="18" t="n">
        <v>0</v>
      </c>
      <c r="S73" s="19" t="str">
        <f aca="false">IF(OR(N73="",R73=0),"",R73*N73-M73)</f>
        <v/>
      </c>
      <c r="T73" s="20"/>
    </row>
    <row r="74" customFormat="false" ht="15" hidden="false" customHeight="false" outlineLevel="0" collapsed="false">
      <c r="A74" s="0" t="n">
        <v>35</v>
      </c>
      <c r="B74" s="11" t="s">
        <v>16</v>
      </c>
      <c r="C74" s="12" t="s">
        <v>17</v>
      </c>
      <c r="D74" s="12"/>
      <c r="E74" s="12"/>
      <c r="F74" s="13" t="n">
        <v>1789</v>
      </c>
      <c r="G74" s="12" t="s">
        <v>18</v>
      </c>
      <c r="H74" s="12" t="s">
        <v>19</v>
      </c>
      <c r="I74" s="12" t="s">
        <v>79</v>
      </c>
      <c r="J74" s="12" t="n">
        <v>6</v>
      </c>
      <c r="K74" s="27" t="s">
        <v>111</v>
      </c>
      <c r="L74" s="15" t="s">
        <v>22</v>
      </c>
      <c r="M74" s="16" t="n">
        <v>125</v>
      </c>
      <c r="N74" s="16"/>
      <c r="O74" s="12"/>
      <c r="P74" s="12"/>
      <c r="Q74" s="17"/>
      <c r="R74" s="18" t="n">
        <v>0</v>
      </c>
      <c r="S74" s="19" t="str">
        <f aca="false">IF(OR(N74="",R74=0),"",R74*N74-M74)</f>
        <v/>
      </c>
      <c r="T74" s="20"/>
    </row>
    <row r="75" customFormat="false" ht="15" hidden="false" customHeight="false" outlineLevel="0" collapsed="false">
      <c r="A75" s="0" t="n">
        <v>36</v>
      </c>
      <c r="B75" s="11" t="s">
        <v>16</v>
      </c>
      <c r="C75" s="12" t="s">
        <v>17</v>
      </c>
      <c r="D75" s="12"/>
      <c r="E75" s="12"/>
      <c r="F75" s="13" t="n">
        <v>1789</v>
      </c>
      <c r="G75" s="12" t="s">
        <v>18</v>
      </c>
      <c r="H75" s="12" t="s">
        <v>19</v>
      </c>
      <c r="I75" s="12" t="s">
        <v>79</v>
      </c>
      <c r="J75" s="12" t="n">
        <v>6</v>
      </c>
      <c r="K75" s="27" t="s">
        <v>56</v>
      </c>
      <c r="L75" s="15" t="s">
        <v>22</v>
      </c>
      <c r="M75" s="16" t="n">
        <v>134</v>
      </c>
      <c r="N75" s="16"/>
      <c r="O75" s="12"/>
      <c r="P75" s="12"/>
      <c r="Q75" s="17"/>
      <c r="R75" s="18" t="n">
        <v>0</v>
      </c>
      <c r="S75" s="19" t="str">
        <f aca="false">IF(OR(N75="",R75=0),"",R75*N75-M75)</f>
        <v/>
      </c>
      <c r="T75" s="20"/>
    </row>
    <row r="76" customFormat="false" ht="15" hidden="false" customHeight="false" outlineLevel="0" collapsed="false">
      <c r="A76" s="0" t="n">
        <v>37</v>
      </c>
      <c r="B76" s="11" t="s">
        <v>16</v>
      </c>
      <c r="C76" s="12" t="s">
        <v>17</v>
      </c>
      <c r="D76" s="12"/>
      <c r="E76" s="12"/>
      <c r="F76" s="13" t="n">
        <v>1789</v>
      </c>
      <c r="G76" s="12" t="s">
        <v>18</v>
      </c>
      <c r="H76" s="12" t="s">
        <v>19</v>
      </c>
      <c r="I76" s="12" t="s">
        <v>79</v>
      </c>
      <c r="J76" s="12" t="n">
        <v>6</v>
      </c>
      <c r="K76" s="27" t="s">
        <v>112</v>
      </c>
      <c r="L76" s="15" t="s">
        <v>22</v>
      </c>
      <c r="M76" s="16" t="n">
        <v>255</v>
      </c>
      <c r="N76" s="16"/>
      <c r="O76" s="12"/>
      <c r="P76" s="12"/>
      <c r="Q76" s="17"/>
      <c r="R76" s="18" t="n">
        <v>0</v>
      </c>
      <c r="S76" s="19" t="str">
        <f aca="false">IF(OR(N76="",R76=0),"",R76*N76-M76)</f>
        <v/>
      </c>
      <c r="T76" s="20"/>
    </row>
    <row r="77" customFormat="false" ht="15" hidden="false" customHeight="false" outlineLevel="0" collapsed="false">
      <c r="A77" s="0" t="n">
        <v>38</v>
      </c>
      <c r="B77" s="11" t="s">
        <v>16</v>
      </c>
      <c r="C77" s="12" t="s">
        <v>17</v>
      </c>
      <c r="D77" s="12"/>
      <c r="E77" s="12"/>
      <c r="F77" s="13" t="n">
        <v>1789</v>
      </c>
      <c r="G77" s="12" t="s">
        <v>18</v>
      </c>
      <c r="H77" s="12" t="s">
        <v>19</v>
      </c>
      <c r="I77" s="12" t="s">
        <v>79</v>
      </c>
      <c r="J77" s="12" t="n">
        <v>6</v>
      </c>
      <c r="K77" s="27" t="s">
        <v>113</v>
      </c>
      <c r="L77" s="15" t="s">
        <v>22</v>
      </c>
      <c r="M77" s="16" t="n">
        <v>149</v>
      </c>
      <c r="N77" s="16"/>
      <c r="O77" s="12"/>
      <c r="P77" s="12"/>
      <c r="Q77" s="17"/>
      <c r="R77" s="18" t="n">
        <v>0</v>
      </c>
      <c r="S77" s="19" t="str">
        <f aca="false">IF(OR(N77="",R77=0),"",R77*N77-M77)</f>
        <v/>
      </c>
      <c r="T77" s="20"/>
    </row>
    <row r="78" customFormat="false" ht="15" hidden="false" customHeight="false" outlineLevel="0" collapsed="false">
      <c r="A78" s="0" t="n">
        <v>39</v>
      </c>
      <c r="B78" s="11" t="s">
        <v>16</v>
      </c>
      <c r="C78" s="12" t="s">
        <v>17</v>
      </c>
      <c r="D78" s="12"/>
      <c r="E78" s="12"/>
      <c r="F78" s="13" t="n">
        <v>1789</v>
      </c>
      <c r="G78" s="12" t="s">
        <v>18</v>
      </c>
      <c r="H78" s="12" t="s">
        <v>19</v>
      </c>
      <c r="I78" s="12" t="s">
        <v>79</v>
      </c>
      <c r="J78" s="12" t="n">
        <v>6</v>
      </c>
      <c r="K78" s="27" t="s">
        <v>114</v>
      </c>
      <c r="L78" s="15" t="s">
        <v>22</v>
      </c>
      <c r="M78" s="16" t="n">
        <v>330</v>
      </c>
      <c r="N78" s="16" t="n">
        <v>206</v>
      </c>
      <c r="O78" s="12"/>
      <c r="P78" s="12"/>
      <c r="Q78" s="17" t="s">
        <v>115</v>
      </c>
      <c r="R78" s="18" t="n">
        <v>0</v>
      </c>
      <c r="S78" s="19" t="str">
        <f aca="false">IF(OR(N78="",R78=0),"",R78*N78-M78)</f>
        <v/>
      </c>
      <c r="T78" s="20" t="s">
        <v>116</v>
      </c>
    </row>
    <row r="79" customFormat="false" ht="15" hidden="false" customHeight="false" outlineLevel="0" collapsed="false">
      <c r="A79" s="0" t="n">
        <v>40</v>
      </c>
      <c r="B79" s="11" t="s">
        <v>16</v>
      </c>
      <c r="C79" s="12" t="s">
        <v>17</v>
      </c>
      <c r="D79" s="12"/>
      <c r="E79" s="12"/>
      <c r="F79" s="13" t="n">
        <v>1789</v>
      </c>
      <c r="G79" s="12" t="s">
        <v>18</v>
      </c>
      <c r="H79" s="12" t="s">
        <v>19</v>
      </c>
      <c r="I79" s="12" t="s">
        <v>79</v>
      </c>
      <c r="J79" s="12" t="n">
        <v>6</v>
      </c>
      <c r="K79" s="27" t="s">
        <v>117</v>
      </c>
      <c r="L79" s="15" t="s">
        <v>22</v>
      </c>
      <c r="M79" s="16" t="n">
        <v>1146</v>
      </c>
      <c r="N79" s="16" t="n">
        <v>2383</v>
      </c>
      <c r="O79" s="12"/>
      <c r="P79" s="12"/>
      <c r="Q79" s="17" t="s">
        <v>44</v>
      </c>
      <c r="R79" s="18" t="n">
        <v>0</v>
      </c>
      <c r="S79" s="19" t="str">
        <f aca="false">IF(OR(N79="",R79=0),"",R79*N79-M79)</f>
        <v/>
      </c>
      <c r="T79" s="20"/>
    </row>
    <row r="80" customFormat="false" ht="15" hidden="false" customHeight="false" outlineLevel="0" collapsed="false">
      <c r="A80" s="0" t="n">
        <v>41</v>
      </c>
      <c r="B80" s="11" t="s">
        <v>16</v>
      </c>
      <c r="C80" s="12" t="s">
        <v>17</v>
      </c>
      <c r="D80" s="12"/>
      <c r="E80" s="12"/>
      <c r="F80" s="13" t="n">
        <v>1789</v>
      </c>
      <c r="G80" s="12" t="s">
        <v>18</v>
      </c>
      <c r="H80" s="12" t="s">
        <v>19</v>
      </c>
      <c r="I80" s="12" t="s">
        <v>79</v>
      </c>
      <c r="J80" s="12" t="n">
        <v>6</v>
      </c>
      <c r="K80" s="27" t="s">
        <v>118</v>
      </c>
      <c r="L80" s="15" t="s">
        <v>22</v>
      </c>
      <c r="M80" s="16" t="n">
        <v>576</v>
      </c>
      <c r="N80" s="16" t="n">
        <v>19</v>
      </c>
      <c r="O80" s="12"/>
      <c r="P80" s="12"/>
      <c r="Q80" s="17" t="s">
        <v>55</v>
      </c>
      <c r="R80" s="18" t="n">
        <v>0</v>
      </c>
      <c r="S80" s="19" t="str">
        <f aca="false">IF(OR(N80="",R80=0),"",R80*N80-M80)</f>
        <v/>
      </c>
      <c r="T80" s="20"/>
    </row>
    <row r="81" customFormat="false" ht="15" hidden="false" customHeight="false" outlineLevel="0" collapsed="false">
      <c r="A81" s="0" t="n">
        <v>42</v>
      </c>
      <c r="B81" s="11" t="s">
        <v>16</v>
      </c>
      <c r="C81" s="12" t="s">
        <v>17</v>
      </c>
      <c r="D81" s="12"/>
      <c r="E81" s="12"/>
      <c r="F81" s="13" t="n">
        <v>1789</v>
      </c>
      <c r="G81" s="12" t="s">
        <v>18</v>
      </c>
      <c r="H81" s="12" t="s">
        <v>19</v>
      </c>
      <c r="I81" s="12" t="s">
        <v>79</v>
      </c>
      <c r="J81" s="12" t="n">
        <v>6</v>
      </c>
      <c r="K81" s="27" t="s">
        <v>59</v>
      </c>
      <c r="L81" s="15" t="s">
        <v>22</v>
      </c>
      <c r="M81" s="16" t="n">
        <v>1477</v>
      </c>
      <c r="N81" s="16" t="n">
        <v>858</v>
      </c>
      <c r="O81" s="12" t="s">
        <v>23</v>
      </c>
      <c r="P81" s="12"/>
      <c r="Q81" s="17" t="s">
        <v>44</v>
      </c>
      <c r="R81" s="18" t="n">
        <v>0</v>
      </c>
      <c r="S81" s="19" t="str">
        <f aca="false">IF(OR(N81="",R81=0),"",R81*N81-M81)</f>
        <v/>
      </c>
      <c r="T81" s="20"/>
    </row>
    <row r="82" customFormat="false" ht="15" hidden="false" customHeight="false" outlineLevel="0" collapsed="false">
      <c r="A82" s="0" t="n">
        <v>43</v>
      </c>
      <c r="B82" s="11" t="s">
        <v>16</v>
      </c>
      <c r="C82" s="12" t="s">
        <v>17</v>
      </c>
      <c r="D82" s="12"/>
      <c r="E82" s="12"/>
      <c r="F82" s="13" t="n">
        <v>1789</v>
      </c>
      <c r="G82" s="12" t="s">
        <v>18</v>
      </c>
      <c r="H82" s="12" t="s">
        <v>19</v>
      </c>
      <c r="I82" s="12" t="s">
        <v>79</v>
      </c>
      <c r="J82" s="12" t="n">
        <v>6</v>
      </c>
      <c r="K82" s="27" t="s">
        <v>119</v>
      </c>
      <c r="L82" s="15" t="s">
        <v>22</v>
      </c>
      <c r="M82" s="16" t="n">
        <v>318</v>
      </c>
      <c r="N82" s="16"/>
      <c r="O82" s="12"/>
      <c r="P82" s="12"/>
      <c r="Q82" s="17"/>
      <c r="R82" s="18" t="n">
        <v>0</v>
      </c>
      <c r="S82" s="19" t="str">
        <f aca="false">IF(OR(N82="",R82=0),"",R82*N82-M82)</f>
        <v/>
      </c>
      <c r="T82" s="20"/>
    </row>
    <row r="83" customFormat="false" ht="15" hidden="false" customHeight="false" outlineLevel="0" collapsed="false">
      <c r="A83" s="0" t="n">
        <v>44</v>
      </c>
      <c r="B83" s="11" t="s">
        <v>16</v>
      </c>
      <c r="C83" s="12" t="s">
        <v>17</v>
      </c>
      <c r="D83" s="12"/>
      <c r="E83" s="12"/>
      <c r="F83" s="13" t="n">
        <v>1789</v>
      </c>
      <c r="G83" s="12" t="s">
        <v>18</v>
      </c>
      <c r="H83" s="12" t="s">
        <v>19</v>
      </c>
      <c r="I83" s="12" t="s">
        <v>79</v>
      </c>
      <c r="J83" s="12" t="n">
        <v>6</v>
      </c>
      <c r="K83" s="27" t="s">
        <v>120</v>
      </c>
      <c r="L83" s="15" t="s">
        <v>22</v>
      </c>
      <c r="M83" s="16" t="n">
        <v>6284</v>
      </c>
      <c r="N83" s="16" t="n">
        <v>148</v>
      </c>
      <c r="O83" s="12" t="s">
        <v>81</v>
      </c>
      <c r="P83" s="12"/>
      <c r="Q83" s="17" t="s">
        <v>44</v>
      </c>
      <c r="R83" s="18" t="n">
        <v>0</v>
      </c>
      <c r="S83" s="19" t="str">
        <f aca="false">IF(OR(N83="",R83=0),"",R83*N83-M83)</f>
        <v/>
      </c>
      <c r="T83" s="20"/>
    </row>
    <row r="84" customFormat="false" ht="15" hidden="false" customHeight="false" outlineLevel="0" collapsed="false">
      <c r="A84" s="0" t="n">
        <v>45</v>
      </c>
      <c r="B84" s="11" t="s">
        <v>16</v>
      </c>
      <c r="C84" s="12" t="s">
        <v>17</v>
      </c>
      <c r="D84" s="12"/>
      <c r="E84" s="12"/>
      <c r="F84" s="13" t="n">
        <v>1789</v>
      </c>
      <c r="G84" s="12" t="s">
        <v>18</v>
      </c>
      <c r="H84" s="12" t="s">
        <v>19</v>
      </c>
      <c r="I84" s="12" t="s">
        <v>79</v>
      </c>
      <c r="J84" s="12" t="n">
        <v>6</v>
      </c>
      <c r="K84" s="27" t="s">
        <v>121</v>
      </c>
      <c r="L84" s="15" t="s">
        <v>22</v>
      </c>
      <c r="M84" s="16" t="n">
        <v>154</v>
      </c>
      <c r="N84" s="16" t="n">
        <v>196</v>
      </c>
      <c r="O84" s="12" t="s">
        <v>108</v>
      </c>
      <c r="P84" s="12"/>
      <c r="Q84" s="17" t="s">
        <v>44</v>
      </c>
      <c r="R84" s="18" t="n">
        <v>0</v>
      </c>
      <c r="S84" s="19" t="str">
        <f aca="false">IF(OR(N84="",R84=0),"",R84*N84-M84)</f>
        <v/>
      </c>
      <c r="T84" s="20"/>
    </row>
    <row r="85" customFormat="false" ht="15" hidden="false" customHeight="false" outlineLevel="0" collapsed="false">
      <c r="A85" s="0" t="n">
        <v>46</v>
      </c>
      <c r="B85" s="11" t="s">
        <v>16</v>
      </c>
      <c r="C85" s="12" t="s">
        <v>17</v>
      </c>
      <c r="D85" s="12"/>
      <c r="E85" s="12"/>
      <c r="F85" s="13" t="n">
        <v>1789</v>
      </c>
      <c r="G85" s="12" t="s">
        <v>18</v>
      </c>
      <c r="H85" s="12" t="s">
        <v>19</v>
      </c>
      <c r="I85" s="12" t="s">
        <v>79</v>
      </c>
      <c r="J85" s="12" t="n">
        <v>6</v>
      </c>
      <c r="K85" s="27" t="s">
        <v>122</v>
      </c>
      <c r="L85" s="15" t="s">
        <v>22</v>
      </c>
      <c r="M85" s="16" t="n">
        <v>280</v>
      </c>
      <c r="N85" s="16" t="n">
        <v>3800</v>
      </c>
      <c r="O85" s="12" t="s">
        <v>108</v>
      </c>
      <c r="P85" s="12"/>
      <c r="Q85" s="17" t="s">
        <v>44</v>
      </c>
      <c r="R85" s="18" t="n">
        <v>0</v>
      </c>
      <c r="S85" s="19" t="str">
        <f aca="false">IF(OR(N85="",R85=0),"",R85*N85-M85)</f>
        <v/>
      </c>
      <c r="T85" s="20"/>
    </row>
    <row r="86" customFormat="false" ht="15" hidden="false" customHeight="false" outlineLevel="0" collapsed="false">
      <c r="A86" s="0" t="n">
        <v>47</v>
      </c>
      <c r="B86" s="11" t="s">
        <v>16</v>
      </c>
      <c r="C86" s="12" t="s">
        <v>17</v>
      </c>
      <c r="D86" s="12"/>
      <c r="E86" s="12"/>
      <c r="F86" s="13" t="n">
        <v>1789</v>
      </c>
      <c r="G86" s="12" t="s">
        <v>18</v>
      </c>
      <c r="H86" s="12" t="s">
        <v>19</v>
      </c>
      <c r="I86" s="12" t="s">
        <v>79</v>
      </c>
      <c r="J86" s="12" t="n">
        <v>6</v>
      </c>
      <c r="K86" s="27" t="s">
        <v>123</v>
      </c>
      <c r="L86" s="15" t="s">
        <v>22</v>
      </c>
      <c r="M86" s="16" t="n">
        <v>100</v>
      </c>
      <c r="N86" s="16" t="n">
        <v>80</v>
      </c>
      <c r="O86" s="12" t="s">
        <v>108</v>
      </c>
      <c r="P86" s="12"/>
      <c r="Q86" s="17" t="s">
        <v>44</v>
      </c>
      <c r="R86" s="18" t="n">
        <v>0</v>
      </c>
      <c r="S86" s="19" t="str">
        <f aca="false">IF(OR(N86="",R86=0),"",R86*N86-M86)</f>
        <v/>
      </c>
      <c r="T86" s="20"/>
    </row>
    <row r="87" customFormat="false" ht="15" hidden="false" customHeight="false" outlineLevel="0" collapsed="false">
      <c r="A87" s="0" t="n">
        <v>48</v>
      </c>
      <c r="B87" s="11" t="s">
        <v>16</v>
      </c>
      <c r="C87" s="12" t="s">
        <v>17</v>
      </c>
      <c r="D87" s="12"/>
      <c r="E87" s="12"/>
      <c r="F87" s="13" t="n">
        <v>1789</v>
      </c>
      <c r="G87" s="12" t="s">
        <v>18</v>
      </c>
      <c r="H87" s="12" t="s">
        <v>19</v>
      </c>
      <c r="I87" s="12" t="s">
        <v>79</v>
      </c>
      <c r="J87" s="12" t="n">
        <v>6</v>
      </c>
      <c r="K87" s="27" t="s">
        <v>124</v>
      </c>
      <c r="L87" s="15" t="s">
        <v>22</v>
      </c>
      <c r="M87" s="16" t="n">
        <v>699</v>
      </c>
      <c r="N87" s="16"/>
      <c r="O87" s="12" t="s">
        <v>23</v>
      </c>
      <c r="P87" s="12"/>
      <c r="Q87" s="17"/>
      <c r="R87" s="18" t="n">
        <v>0</v>
      </c>
      <c r="S87" s="19" t="str">
        <f aca="false">IF(OR(N87="",R87=0),"",R87*N87-M87)</f>
        <v/>
      </c>
      <c r="T87" s="20"/>
    </row>
    <row r="88" customFormat="false" ht="15" hidden="false" customHeight="false" outlineLevel="0" collapsed="false">
      <c r="A88" s="0" t="n">
        <v>49</v>
      </c>
      <c r="B88" s="11" t="s">
        <v>16</v>
      </c>
      <c r="C88" s="12" t="s">
        <v>17</v>
      </c>
      <c r="D88" s="12"/>
      <c r="E88" s="12"/>
      <c r="F88" s="13" t="n">
        <v>1789</v>
      </c>
      <c r="G88" s="12" t="s">
        <v>18</v>
      </c>
      <c r="H88" s="12" t="s">
        <v>19</v>
      </c>
      <c r="I88" s="12" t="s">
        <v>79</v>
      </c>
      <c r="J88" s="12" t="n">
        <v>6</v>
      </c>
      <c r="K88" s="27" t="s">
        <v>125</v>
      </c>
      <c r="L88" s="15" t="s">
        <v>22</v>
      </c>
      <c r="M88" s="16" t="n">
        <v>3045</v>
      </c>
      <c r="N88" s="16" t="n">
        <v>1015</v>
      </c>
      <c r="O88" s="12" t="s">
        <v>23</v>
      </c>
      <c r="P88" s="12"/>
      <c r="Q88" s="17" t="s">
        <v>61</v>
      </c>
      <c r="R88" s="18" t="n">
        <v>0</v>
      </c>
      <c r="S88" s="19" t="str">
        <f aca="false">IF(OR(N88="",R88=0),"",R88*N88-M88)</f>
        <v/>
      </c>
      <c r="T88" s="20" t="s">
        <v>126</v>
      </c>
    </row>
    <row r="89" customFormat="false" ht="15" hidden="false" customHeight="false" outlineLevel="0" collapsed="false">
      <c r="A89" s="0" t="n">
        <v>50</v>
      </c>
      <c r="B89" s="11" t="s">
        <v>16</v>
      </c>
      <c r="C89" s="12" t="s">
        <v>17</v>
      </c>
      <c r="D89" s="12"/>
      <c r="E89" s="12"/>
      <c r="F89" s="13" t="n">
        <v>1789</v>
      </c>
      <c r="G89" s="12" t="s">
        <v>18</v>
      </c>
      <c r="H89" s="12" t="s">
        <v>19</v>
      </c>
      <c r="I89" s="12" t="s">
        <v>79</v>
      </c>
      <c r="J89" s="12" t="n">
        <v>6</v>
      </c>
      <c r="K89" s="27" t="s">
        <v>127</v>
      </c>
      <c r="L89" s="15" t="s">
        <v>22</v>
      </c>
      <c r="M89" s="16" t="n">
        <v>15642</v>
      </c>
      <c r="N89" s="16" t="n">
        <v>5002</v>
      </c>
      <c r="O89" s="12" t="s">
        <v>23</v>
      </c>
      <c r="P89" s="12"/>
      <c r="Q89" s="17" t="s">
        <v>61</v>
      </c>
      <c r="R89" s="18" t="n">
        <v>0</v>
      </c>
      <c r="S89" s="19" t="str">
        <f aca="false">IF(OR(N89="",R89=0),"",R89*N89-M89)</f>
        <v/>
      </c>
      <c r="T89" s="20" t="s">
        <v>128</v>
      </c>
    </row>
    <row r="90" customFormat="false" ht="15" hidden="false" customHeight="false" outlineLevel="0" collapsed="false">
      <c r="A90" s="0" t="n">
        <v>51</v>
      </c>
      <c r="B90" s="11" t="s">
        <v>16</v>
      </c>
      <c r="C90" s="12" t="s">
        <v>17</v>
      </c>
      <c r="D90" s="12"/>
      <c r="E90" s="12"/>
      <c r="F90" s="13" t="n">
        <v>1789</v>
      </c>
      <c r="G90" s="12" t="s">
        <v>18</v>
      </c>
      <c r="H90" s="12" t="s">
        <v>19</v>
      </c>
      <c r="I90" s="12" t="s">
        <v>79</v>
      </c>
      <c r="J90" s="12" t="n">
        <v>6</v>
      </c>
      <c r="K90" s="27" t="s">
        <v>129</v>
      </c>
      <c r="L90" s="15" t="s">
        <v>22</v>
      </c>
      <c r="M90" s="16" t="n">
        <v>2587</v>
      </c>
      <c r="N90" s="16" t="n">
        <v>1415</v>
      </c>
      <c r="O90" s="12" t="s">
        <v>23</v>
      </c>
      <c r="P90" s="12"/>
      <c r="Q90" s="17" t="s">
        <v>61</v>
      </c>
      <c r="R90" s="18" t="n">
        <v>0</v>
      </c>
      <c r="S90" s="19" t="str">
        <f aca="false">IF(OR(N90="",R90=0),"",R90*N90-M90)</f>
        <v/>
      </c>
      <c r="T90" s="20" t="s">
        <v>130</v>
      </c>
    </row>
    <row r="91" customFormat="false" ht="15" hidden="false" customHeight="false" outlineLevel="0" collapsed="false">
      <c r="A91" s="0" t="n">
        <v>52</v>
      </c>
      <c r="B91" s="11" t="s">
        <v>16</v>
      </c>
      <c r="C91" s="12" t="s">
        <v>17</v>
      </c>
      <c r="D91" s="12"/>
      <c r="E91" s="12"/>
      <c r="F91" s="13" t="n">
        <v>1789</v>
      </c>
      <c r="G91" s="12" t="s">
        <v>18</v>
      </c>
      <c r="H91" s="12" t="s">
        <v>19</v>
      </c>
      <c r="I91" s="12" t="s">
        <v>79</v>
      </c>
      <c r="J91" s="12" t="n">
        <v>6</v>
      </c>
      <c r="K91" s="27" t="s">
        <v>131</v>
      </c>
      <c r="L91" s="15" t="s">
        <v>22</v>
      </c>
      <c r="M91" s="16" t="n">
        <v>294</v>
      </c>
      <c r="N91" s="16" t="n">
        <v>187</v>
      </c>
      <c r="O91" s="12" t="s">
        <v>132</v>
      </c>
      <c r="P91" s="12"/>
      <c r="Q91" s="17" t="s">
        <v>61</v>
      </c>
      <c r="R91" s="18" t="n">
        <v>0</v>
      </c>
      <c r="S91" s="19" t="str">
        <f aca="false">IF(OR(N91="",R91=0),"",R91*N91-M91)</f>
        <v/>
      </c>
      <c r="T91" s="20" t="s">
        <v>133</v>
      </c>
    </row>
    <row r="92" customFormat="false" ht="15" hidden="false" customHeight="false" outlineLevel="0" collapsed="false">
      <c r="A92" s="0" t="n">
        <v>53</v>
      </c>
      <c r="B92" s="11" t="s">
        <v>16</v>
      </c>
      <c r="C92" s="12" t="s">
        <v>17</v>
      </c>
      <c r="D92" s="12"/>
      <c r="E92" s="12"/>
      <c r="F92" s="13" t="n">
        <v>1789</v>
      </c>
      <c r="G92" s="12" t="s">
        <v>18</v>
      </c>
      <c r="H92" s="12" t="s">
        <v>19</v>
      </c>
      <c r="I92" s="12" t="s">
        <v>79</v>
      </c>
      <c r="J92" s="12" t="n">
        <v>6</v>
      </c>
      <c r="K92" s="27" t="s">
        <v>134</v>
      </c>
      <c r="L92" s="15" t="s">
        <v>22</v>
      </c>
      <c r="M92" s="16" t="n">
        <v>37422</v>
      </c>
      <c r="N92" s="16" t="n">
        <v>11152</v>
      </c>
      <c r="O92" s="12" t="s">
        <v>23</v>
      </c>
      <c r="P92" s="12"/>
      <c r="Q92" s="17" t="s">
        <v>61</v>
      </c>
      <c r="R92" s="18" t="n">
        <v>0</v>
      </c>
      <c r="S92" s="19" t="str">
        <f aca="false">IF(OR(N92="",R92=0),"",R92*N92-M92)</f>
        <v/>
      </c>
      <c r="T92" s="20" t="s">
        <v>135</v>
      </c>
    </row>
    <row r="93" customFormat="false" ht="15" hidden="false" customHeight="false" outlineLevel="0" collapsed="false">
      <c r="A93" s="0" t="n">
        <v>54</v>
      </c>
      <c r="B93" s="11" t="s">
        <v>16</v>
      </c>
      <c r="C93" s="12" t="s">
        <v>17</v>
      </c>
      <c r="D93" s="12"/>
      <c r="E93" s="12"/>
      <c r="F93" s="13" t="n">
        <v>1789</v>
      </c>
      <c r="G93" s="12" t="s">
        <v>18</v>
      </c>
      <c r="H93" s="12" t="s">
        <v>19</v>
      </c>
      <c r="I93" s="12" t="s">
        <v>79</v>
      </c>
      <c r="J93" s="12" t="n">
        <v>6</v>
      </c>
      <c r="K93" s="27" t="s">
        <v>67</v>
      </c>
      <c r="L93" s="15" t="s">
        <v>22</v>
      </c>
      <c r="M93" s="16" t="n">
        <v>38273</v>
      </c>
      <c r="N93" s="16" t="n">
        <v>22751</v>
      </c>
      <c r="O93" s="12" t="s">
        <v>23</v>
      </c>
      <c r="P93" s="12"/>
      <c r="Q93" s="17" t="s">
        <v>61</v>
      </c>
      <c r="R93" s="18" t="n">
        <v>0</v>
      </c>
      <c r="S93" s="19" t="str">
        <f aca="false">IF(OR(N93="",R93=0),"",R93*N93-M93)</f>
        <v/>
      </c>
      <c r="T93" s="20" t="s">
        <v>136</v>
      </c>
    </row>
    <row r="94" customFormat="false" ht="15" hidden="false" customHeight="false" outlineLevel="0" collapsed="false">
      <c r="A94" s="0" t="n">
        <v>55</v>
      </c>
      <c r="B94" s="11" t="s">
        <v>16</v>
      </c>
      <c r="C94" s="12" t="s">
        <v>17</v>
      </c>
      <c r="D94" s="12"/>
      <c r="E94" s="12"/>
      <c r="F94" s="13" t="n">
        <v>1789</v>
      </c>
      <c r="G94" s="12" t="s">
        <v>18</v>
      </c>
      <c r="H94" s="12" t="s">
        <v>19</v>
      </c>
      <c r="I94" s="12" t="s">
        <v>79</v>
      </c>
      <c r="J94" s="12" t="n">
        <v>6</v>
      </c>
      <c r="K94" s="27" t="s">
        <v>137</v>
      </c>
      <c r="L94" s="15" t="s">
        <v>22</v>
      </c>
      <c r="M94" s="16" t="n">
        <v>2317</v>
      </c>
      <c r="N94" s="16"/>
      <c r="O94" s="12" t="s">
        <v>23</v>
      </c>
      <c r="P94" s="12"/>
      <c r="Q94" s="17"/>
      <c r="R94" s="18" t="n">
        <v>0</v>
      </c>
      <c r="S94" s="19" t="str">
        <f aca="false">IF(OR(N94="",R94=0),"",R94*N94-M94)</f>
        <v/>
      </c>
      <c r="T94" s="20" t="s">
        <v>138</v>
      </c>
    </row>
    <row r="95" customFormat="false" ht="15" hidden="false" customHeight="false" outlineLevel="0" collapsed="false">
      <c r="A95" s="0" t="n">
        <v>56</v>
      </c>
      <c r="B95" s="11" t="s">
        <v>16</v>
      </c>
      <c r="C95" s="12" t="s">
        <v>17</v>
      </c>
      <c r="D95" s="12"/>
      <c r="E95" s="12"/>
      <c r="F95" s="13" t="n">
        <v>1789</v>
      </c>
      <c r="G95" s="12" t="s">
        <v>18</v>
      </c>
      <c r="H95" s="12" t="s">
        <v>19</v>
      </c>
      <c r="I95" s="12" t="s">
        <v>79</v>
      </c>
      <c r="J95" s="12" t="n">
        <v>6</v>
      </c>
      <c r="K95" s="27" t="s">
        <v>72</v>
      </c>
      <c r="L95" s="15" t="s">
        <v>22</v>
      </c>
      <c r="M95" s="16" t="n">
        <v>63973</v>
      </c>
      <c r="N95" s="16" t="n">
        <v>27881</v>
      </c>
      <c r="O95" s="12" t="s">
        <v>23</v>
      </c>
      <c r="P95" s="12"/>
      <c r="Q95" s="17" t="s">
        <v>61</v>
      </c>
      <c r="R95" s="18" t="n">
        <v>0</v>
      </c>
      <c r="S95" s="19" t="str">
        <f aca="false">IF(OR(N95="",R95=0),"",R95*N95-M95)</f>
        <v/>
      </c>
      <c r="T95" s="20" t="s">
        <v>139</v>
      </c>
    </row>
    <row r="96" customFormat="false" ht="15" hidden="false" customHeight="false" outlineLevel="0" collapsed="false">
      <c r="A96" s="0" t="n">
        <v>57</v>
      </c>
      <c r="B96" s="11" t="s">
        <v>16</v>
      </c>
      <c r="C96" s="12" t="s">
        <v>17</v>
      </c>
      <c r="D96" s="12"/>
      <c r="E96" s="12"/>
      <c r="F96" s="13" t="n">
        <v>1789</v>
      </c>
      <c r="G96" s="12" t="s">
        <v>18</v>
      </c>
      <c r="H96" s="12" t="s">
        <v>19</v>
      </c>
      <c r="I96" s="12" t="s">
        <v>79</v>
      </c>
      <c r="J96" s="12" t="n">
        <v>6</v>
      </c>
      <c r="K96" s="27" t="s">
        <v>140</v>
      </c>
      <c r="L96" s="15" t="s">
        <v>22</v>
      </c>
      <c r="M96" s="16" t="n">
        <v>11833</v>
      </c>
      <c r="N96" s="16" t="n">
        <v>1714</v>
      </c>
      <c r="O96" s="12" t="s">
        <v>141</v>
      </c>
      <c r="P96" s="12"/>
      <c r="Q96" s="17" t="s">
        <v>61</v>
      </c>
      <c r="R96" s="18" t="n">
        <v>0</v>
      </c>
      <c r="S96" s="19" t="str">
        <f aca="false">IF(OR(N96="",R96=0),"",R96*N96-M96)</f>
        <v/>
      </c>
      <c r="T96" s="20" t="s">
        <v>142</v>
      </c>
    </row>
    <row r="97" customFormat="false" ht="15" hidden="false" customHeight="false" outlineLevel="0" collapsed="false">
      <c r="A97" s="0" t="n">
        <v>58</v>
      </c>
      <c r="B97" s="11" t="s">
        <v>16</v>
      </c>
      <c r="C97" s="12" t="s">
        <v>17</v>
      </c>
      <c r="D97" s="12"/>
      <c r="E97" s="12"/>
      <c r="F97" s="13" t="n">
        <v>1789</v>
      </c>
      <c r="G97" s="12" t="s">
        <v>18</v>
      </c>
      <c r="H97" s="12" t="s">
        <v>19</v>
      </c>
      <c r="I97" s="12" t="s">
        <v>79</v>
      </c>
      <c r="J97" s="12" t="n">
        <v>6</v>
      </c>
      <c r="K97" s="27" t="s">
        <v>143</v>
      </c>
      <c r="L97" s="15" t="s">
        <v>22</v>
      </c>
      <c r="M97" s="16" t="n">
        <v>250</v>
      </c>
      <c r="N97" s="16" t="n">
        <v>200</v>
      </c>
      <c r="O97" s="12" t="s">
        <v>144</v>
      </c>
      <c r="P97" s="12"/>
      <c r="Q97" s="17" t="s">
        <v>61</v>
      </c>
      <c r="R97" s="18" t="n">
        <v>0</v>
      </c>
      <c r="S97" s="19" t="str">
        <f aca="false">IF(OR(N97="",R97=0),"",R97*N97-M97)</f>
        <v/>
      </c>
      <c r="T97" s="20" t="s">
        <v>145</v>
      </c>
    </row>
    <row r="98" customFormat="false" ht="15" hidden="false" customHeight="false" outlineLevel="0" collapsed="false">
      <c r="A98" s="0" t="n">
        <v>59</v>
      </c>
      <c r="B98" s="11" t="s">
        <v>16</v>
      </c>
      <c r="C98" s="12" t="s">
        <v>17</v>
      </c>
      <c r="D98" s="12"/>
      <c r="E98" s="12"/>
      <c r="F98" s="13" t="n">
        <v>1789</v>
      </c>
      <c r="G98" s="12" t="s">
        <v>18</v>
      </c>
      <c r="H98" s="12" t="s">
        <v>19</v>
      </c>
      <c r="I98" s="12" t="s">
        <v>79</v>
      </c>
      <c r="J98" s="12" t="n">
        <v>6</v>
      </c>
      <c r="K98" s="27" t="s">
        <v>146</v>
      </c>
      <c r="L98" s="15" t="s">
        <v>22</v>
      </c>
      <c r="M98" s="16" t="n">
        <v>207</v>
      </c>
      <c r="N98" s="16"/>
      <c r="O98" s="12"/>
      <c r="P98" s="12"/>
      <c r="Q98" s="17"/>
      <c r="R98" s="18" t="n">
        <v>0</v>
      </c>
      <c r="S98" s="19" t="str">
        <f aca="false">IF(OR(N98="",R98=0),"",R98*N98-M98)</f>
        <v/>
      </c>
      <c r="T98" s="20"/>
    </row>
    <row r="99" customFormat="false" ht="15" hidden="false" customHeight="false" outlineLevel="0" collapsed="false">
      <c r="A99" s="0" t="n">
        <v>60</v>
      </c>
      <c r="B99" s="11" t="s">
        <v>16</v>
      </c>
      <c r="C99" s="12" t="s">
        <v>17</v>
      </c>
      <c r="D99" s="12"/>
      <c r="E99" s="12"/>
      <c r="F99" s="13" t="n">
        <v>1789</v>
      </c>
      <c r="G99" s="12" t="s">
        <v>18</v>
      </c>
      <c r="H99" s="12" t="s">
        <v>19</v>
      </c>
      <c r="I99" s="12" t="s">
        <v>79</v>
      </c>
      <c r="J99" s="12" t="n">
        <v>6</v>
      </c>
      <c r="K99" s="27" t="s">
        <v>147</v>
      </c>
      <c r="L99" s="15" t="s">
        <v>22</v>
      </c>
      <c r="M99" s="16" t="n">
        <v>320</v>
      </c>
      <c r="N99" s="16" t="n">
        <f aca="false">1+192/288</f>
        <v>1.66666666666667</v>
      </c>
      <c r="O99" s="12"/>
      <c r="P99" s="12"/>
      <c r="Q99" s="17" t="s">
        <v>35</v>
      </c>
      <c r="R99" s="18" t="n">
        <v>0</v>
      </c>
      <c r="S99" s="19" t="str">
        <f aca="false">IF(OR(N99="",R99=0),"",R99*N99-M99)</f>
        <v/>
      </c>
      <c r="T99" s="20" t="s">
        <v>148</v>
      </c>
    </row>
    <row r="100" customFormat="false" ht="15" hidden="false" customHeight="false" outlineLevel="0" collapsed="false">
      <c r="A100" s="0" t="n">
        <v>61</v>
      </c>
      <c r="B100" s="11" t="s">
        <v>16</v>
      </c>
      <c r="C100" s="12" t="s">
        <v>17</v>
      </c>
      <c r="D100" s="12"/>
      <c r="E100" s="12"/>
      <c r="F100" s="13" t="n">
        <v>1789</v>
      </c>
      <c r="G100" s="12" t="s">
        <v>18</v>
      </c>
      <c r="H100" s="12" t="s">
        <v>19</v>
      </c>
      <c r="I100" s="12" t="s">
        <v>79</v>
      </c>
      <c r="J100" s="12" t="n">
        <v>6</v>
      </c>
      <c r="K100" s="27" t="s">
        <v>76</v>
      </c>
      <c r="L100" s="15" t="s">
        <v>22</v>
      </c>
      <c r="M100" s="16" t="n">
        <v>350</v>
      </c>
      <c r="N100" s="16" t="n">
        <f aca="false">2+4/288</f>
        <v>2.01388888888889</v>
      </c>
      <c r="O100" s="12"/>
      <c r="P100" s="12"/>
      <c r="Q100" s="17" t="s">
        <v>35</v>
      </c>
      <c r="R100" s="18" t="n">
        <v>0</v>
      </c>
      <c r="S100" s="19" t="str">
        <f aca="false">IF(OR(N100="",R100=0),"",R100*N100-M100)</f>
        <v/>
      </c>
      <c r="T100" s="20" t="s">
        <v>148</v>
      </c>
    </row>
    <row r="101" customFormat="false" ht="15" hidden="false" customHeight="false" outlineLevel="0" collapsed="false">
      <c r="A101" s="0" t="n">
        <v>62</v>
      </c>
      <c r="B101" s="11" t="s">
        <v>16</v>
      </c>
      <c r="C101" s="12" t="s">
        <v>17</v>
      </c>
      <c r="D101" s="12"/>
      <c r="E101" s="12"/>
      <c r="F101" s="13" t="n">
        <v>1789</v>
      </c>
      <c r="G101" s="12" t="s">
        <v>18</v>
      </c>
      <c r="H101" s="12" t="s">
        <v>19</v>
      </c>
      <c r="I101" s="12" t="s">
        <v>79</v>
      </c>
      <c r="J101" s="12" t="n">
        <v>6</v>
      </c>
      <c r="K101" s="27" t="s">
        <v>77</v>
      </c>
      <c r="L101" s="15" t="s">
        <v>22</v>
      </c>
      <c r="M101" s="16" t="n">
        <v>781</v>
      </c>
      <c r="N101" s="16" t="n">
        <f aca="false">20+38/288</f>
        <v>20.1319444444444</v>
      </c>
      <c r="O101" s="12" t="s">
        <v>47</v>
      </c>
      <c r="P101" s="12"/>
      <c r="Q101" s="17" t="s">
        <v>35</v>
      </c>
      <c r="R101" s="18" t="n">
        <v>0</v>
      </c>
      <c r="S101" s="19" t="str">
        <f aca="false">IF(OR(N101="",R101=0),"",R101*N101-M101)</f>
        <v/>
      </c>
      <c r="T101" s="20" t="s">
        <v>148</v>
      </c>
    </row>
    <row r="102" customFormat="false" ht="15" hidden="false" customHeight="false" outlineLevel="0" collapsed="false">
      <c r="A102" s="0" t="n">
        <v>63</v>
      </c>
      <c r="B102" s="11" t="s">
        <v>16</v>
      </c>
      <c r="C102" s="12" t="s">
        <v>17</v>
      </c>
      <c r="D102" s="12"/>
      <c r="E102" s="12"/>
      <c r="F102" s="13" t="n">
        <v>1789</v>
      </c>
      <c r="G102" s="12" t="s">
        <v>18</v>
      </c>
      <c r="H102" s="12" t="s">
        <v>19</v>
      </c>
      <c r="I102" s="12" t="s">
        <v>79</v>
      </c>
      <c r="J102" s="12" t="n">
        <v>6</v>
      </c>
      <c r="K102" s="27" t="s">
        <v>78</v>
      </c>
      <c r="L102" s="15" t="s">
        <v>22</v>
      </c>
      <c r="M102" s="16" t="n">
        <v>267</v>
      </c>
      <c r="N102" s="16"/>
      <c r="O102" s="12" t="s">
        <v>23</v>
      </c>
      <c r="P102" s="12"/>
      <c r="Q102" s="17"/>
      <c r="R102" s="18" t="n">
        <v>0</v>
      </c>
      <c r="S102" s="19" t="str">
        <f aca="false">IF(OR(N102="",R102=0),"",R102*N102-M102)</f>
        <v/>
      </c>
      <c r="T102" s="20"/>
    </row>
    <row r="103" customFormat="false" ht="15" hidden="false" customHeight="false" outlineLevel="0" collapsed="false">
      <c r="A103" s="0" t="n">
        <v>1</v>
      </c>
      <c r="B103" s="11" t="s">
        <v>16</v>
      </c>
      <c r="C103" s="12" t="s">
        <v>17</v>
      </c>
      <c r="D103" s="12"/>
      <c r="E103" s="12"/>
      <c r="F103" s="13" t="n">
        <v>1789</v>
      </c>
      <c r="G103" s="12" t="s">
        <v>18</v>
      </c>
      <c r="H103" s="12" t="s">
        <v>19</v>
      </c>
      <c r="I103" s="12" t="s">
        <v>19</v>
      </c>
      <c r="J103" s="12" t="n">
        <v>8</v>
      </c>
      <c r="K103" s="14" t="s">
        <v>149</v>
      </c>
      <c r="L103" s="15" t="s">
        <v>22</v>
      </c>
      <c r="M103" s="16" t="n">
        <v>625</v>
      </c>
      <c r="N103" s="16" t="n">
        <v>250</v>
      </c>
      <c r="O103" s="12" t="s">
        <v>23</v>
      </c>
      <c r="P103" s="12"/>
      <c r="Q103" s="17" t="s">
        <v>44</v>
      </c>
      <c r="R103" s="18" t="n">
        <v>2.5</v>
      </c>
      <c r="S103" s="19" t="n">
        <f aca="false">IF(OR(N103="",R103=0),"",R103*N103-M103)</f>
        <v>0</v>
      </c>
      <c r="T103" s="20"/>
    </row>
    <row r="104" customFormat="false" ht="15" hidden="false" customHeight="false" outlineLevel="0" collapsed="false">
      <c r="A104" s="0" t="n">
        <v>2</v>
      </c>
      <c r="B104" s="11" t="s">
        <v>16</v>
      </c>
      <c r="C104" s="12" t="s">
        <v>17</v>
      </c>
      <c r="D104" s="12"/>
      <c r="E104" s="12"/>
      <c r="F104" s="13" t="n">
        <v>1789</v>
      </c>
      <c r="G104" s="12" t="s">
        <v>18</v>
      </c>
      <c r="H104" s="12" t="s">
        <v>19</v>
      </c>
      <c r="I104" s="12" t="s">
        <v>19</v>
      </c>
      <c r="J104" s="12" t="n">
        <v>8</v>
      </c>
      <c r="K104" s="14" t="s">
        <v>150</v>
      </c>
      <c r="L104" s="15" t="s">
        <v>22</v>
      </c>
      <c r="M104" s="16" t="n">
        <v>300</v>
      </c>
      <c r="N104" s="16" t="n">
        <f aca="false">2000/100</f>
        <v>20</v>
      </c>
      <c r="O104" s="12" t="s">
        <v>23</v>
      </c>
      <c r="P104" s="12"/>
      <c r="Q104" s="17" t="s">
        <v>32</v>
      </c>
      <c r="R104" s="18" t="n">
        <v>15</v>
      </c>
      <c r="S104" s="19" t="n">
        <f aca="false">IF(OR(N104="",R104=0),"",R104*N104-M104)</f>
        <v>0</v>
      </c>
      <c r="T104" s="20" t="s">
        <v>151</v>
      </c>
    </row>
    <row r="105" customFormat="false" ht="15" hidden="false" customHeight="false" outlineLevel="0" collapsed="false">
      <c r="A105" s="0" t="n">
        <v>3</v>
      </c>
      <c r="B105" s="11" t="s">
        <v>16</v>
      </c>
      <c r="C105" s="12" t="s">
        <v>17</v>
      </c>
      <c r="D105" s="12"/>
      <c r="E105" s="12"/>
      <c r="F105" s="13" t="n">
        <v>1789</v>
      </c>
      <c r="G105" s="12" t="s">
        <v>18</v>
      </c>
      <c r="H105" s="12" t="s">
        <v>19</v>
      </c>
      <c r="I105" s="12" t="s">
        <v>19</v>
      </c>
      <c r="J105" s="12" t="n">
        <v>8</v>
      </c>
      <c r="K105" s="14" t="s">
        <v>152</v>
      </c>
      <c r="L105" s="15" t="s">
        <v>22</v>
      </c>
      <c r="M105" s="16" t="n">
        <v>900</v>
      </c>
      <c r="N105" s="16" t="n">
        <v>90</v>
      </c>
      <c r="O105" s="12" t="s">
        <v>23</v>
      </c>
      <c r="P105" s="12"/>
      <c r="Q105" s="17" t="s">
        <v>153</v>
      </c>
      <c r="R105" s="18" t="n">
        <v>10</v>
      </c>
      <c r="S105" s="19" t="n">
        <f aca="false">IF(OR(N105="",R105=0),"",R105*N105-M105)</f>
        <v>0</v>
      </c>
      <c r="T105" s="20"/>
    </row>
    <row r="106" customFormat="false" ht="15" hidden="false" customHeight="false" outlineLevel="0" collapsed="false">
      <c r="A106" s="0" t="n">
        <v>4</v>
      </c>
      <c r="B106" s="11" t="s">
        <v>16</v>
      </c>
      <c r="C106" s="12" t="s">
        <v>17</v>
      </c>
      <c r="D106" s="12"/>
      <c r="E106" s="12"/>
      <c r="F106" s="13" t="n">
        <v>1789</v>
      </c>
      <c r="G106" s="12" t="s">
        <v>18</v>
      </c>
      <c r="H106" s="12" t="s">
        <v>19</v>
      </c>
      <c r="I106" s="12" t="s">
        <v>19</v>
      </c>
      <c r="J106" s="12" t="n">
        <v>8</v>
      </c>
      <c r="K106" s="14" t="s">
        <v>154</v>
      </c>
      <c r="L106" s="15" t="s">
        <v>22</v>
      </c>
      <c r="M106" s="16" t="n">
        <v>1500</v>
      </c>
      <c r="N106" s="16"/>
      <c r="O106" s="12" t="s">
        <v>23</v>
      </c>
      <c r="P106" s="12"/>
      <c r="Q106" s="17"/>
      <c r="R106" s="18" t="n">
        <v>0</v>
      </c>
      <c r="S106" s="19" t="str">
        <f aca="false">IF(OR(N106="",R106=0),"",R106*N106-M106)</f>
        <v/>
      </c>
      <c r="T106" s="20"/>
    </row>
    <row r="107" customFormat="false" ht="15" hidden="false" customHeight="false" outlineLevel="0" collapsed="false">
      <c r="A107" s="0" t="n">
        <v>5</v>
      </c>
      <c r="B107" s="11" t="s">
        <v>16</v>
      </c>
      <c r="C107" s="12" t="s">
        <v>17</v>
      </c>
      <c r="D107" s="12"/>
      <c r="E107" s="12"/>
      <c r="F107" s="13" t="n">
        <v>1789</v>
      </c>
      <c r="G107" s="12" t="s">
        <v>18</v>
      </c>
      <c r="H107" s="12" t="s">
        <v>19</v>
      </c>
      <c r="I107" s="12" t="s">
        <v>19</v>
      </c>
      <c r="J107" s="12" t="n">
        <v>8</v>
      </c>
      <c r="K107" s="14" t="s">
        <v>155</v>
      </c>
      <c r="L107" s="15" t="s">
        <v>156</v>
      </c>
      <c r="M107" s="16" t="n">
        <v>4200</v>
      </c>
      <c r="N107" s="16" t="n">
        <v>7000</v>
      </c>
      <c r="O107" s="12" t="s">
        <v>23</v>
      </c>
      <c r="P107" s="12"/>
      <c r="Q107" s="17" t="s">
        <v>44</v>
      </c>
      <c r="R107" s="18" t="n">
        <v>0</v>
      </c>
      <c r="S107" s="19" t="str">
        <f aca="false">IF(OR(N107="",R107=0),"",R107*N107-M107)</f>
        <v/>
      </c>
      <c r="T107" s="20"/>
    </row>
    <row r="108" customFormat="false" ht="15" hidden="false" customHeight="false" outlineLevel="0" collapsed="false">
      <c r="A108" s="0" t="n">
        <v>6</v>
      </c>
      <c r="B108" s="11" t="s">
        <v>16</v>
      </c>
      <c r="C108" s="12" t="s">
        <v>17</v>
      </c>
      <c r="D108" s="12"/>
      <c r="E108" s="12"/>
      <c r="F108" s="13" t="n">
        <v>1789</v>
      </c>
      <c r="G108" s="12" t="s">
        <v>18</v>
      </c>
      <c r="H108" s="12" t="s">
        <v>19</v>
      </c>
      <c r="I108" s="12" t="s">
        <v>19</v>
      </c>
      <c r="J108" s="12" t="n">
        <v>8</v>
      </c>
      <c r="K108" s="14" t="s">
        <v>155</v>
      </c>
      <c r="L108" s="15" t="s">
        <v>22</v>
      </c>
      <c r="M108" s="16" t="n">
        <v>93600</v>
      </c>
      <c r="N108" s="16" t="n">
        <v>156000</v>
      </c>
      <c r="O108" s="12" t="s">
        <v>23</v>
      </c>
      <c r="P108" s="12"/>
      <c r="Q108" s="17" t="s">
        <v>44</v>
      </c>
      <c r="R108" s="18" t="n">
        <v>0</v>
      </c>
      <c r="S108" s="19" t="str">
        <f aca="false">IF(OR(N108="",R108=0),"",R108*N108-M108)</f>
        <v/>
      </c>
      <c r="T108" s="20"/>
    </row>
    <row r="109" customFormat="false" ht="15" hidden="false" customHeight="false" outlineLevel="0" collapsed="false">
      <c r="A109" s="0" t="n">
        <v>6</v>
      </c>
      <c r="B109" s="11" t="s">
        <v>16</v>
      </c>
      <c r="C109" s="12" t="s">
        <v>17</v>
      </c>
      <c r="D109" s="12"/>
      <c r="E109" s="12"/>
      <c r="F109" s="13" t="n">
        <v>1789</v>
      </c>
      <c r="G109" s="12" t="s">
        <v>18</v>
      </c>
      <c r="H109" s="12" t="s">
        <v>19</v>
      </c>
      <c r="I109" s="12" t="s">
        <v>19</v>
      </c>
      <c r="J109" s="12" t="n">
        <v>8</v>
      </c>
      <c r="K109" s="14" t="s">
        <v>157</v>
      </c>
      <c r="L109" s="15" t="s">
        <v>46</v>
      </c>
      <c r="M109" s="16" t="n">
        <v>1065</v>
      </c>
      <c r="N109" s="16" t="n">
        <f aca="false">710/100</f>
        <v>7.1</v>
      </c>
      <c r="O109" s="12" t="s">
        <v>23</v>
      </c>
      <c r="P109" s="12"/>
      <c r="Q109" s="17" t="s">
        <v>32</v>
      </c>
      <c r="R109" s="18" t="n">
        <v>150</v>
      </c>
      <c r="S109" s="19" t="n">
        <f aca="false">IF(OR(N109="",R109=0),"",R109*N109-M109)</f>
        <v>0</v>
      </c>
      <c r="T109" s="20" t="s">
        <v>151</v>
      </c>
    </row>
    <row r="110" customFormat="false" ht="15" hidden="false" customHeight="false" outlineLevel="0" collapsed="false">
      <c r="A110" s="0" t="n">
        <v>7</v>
      </c>
      <c r="B110" s="11" t="s">
        <v>16</v>
      </c>
      <c r="C110" s="12" t="s">
        <v>17</v>
      </c>
      <c r="D110" s="12"/>
      <c r="E110" s="12"/>
      <c r="F110" s="13" t="n">
        <v>1789</v>
      </c>
      <c r="G110" s="12" t="s">
        <v>18</v>
      </c>
      <c r="H110" s="12" t="s">
        <v>19</v>
      </c>
      <c r="I110" s="12" t="s">
        <v>19</v>
      </c>
      <c r="J110" s="12" t="n">
        <v>8</v>
      </c>
      <c r="K110" s="14" t="s">
        <v>51</v>
      </c>
      <c r="L110" s="15" t="s">
        <v>156</v>
      </c>
      <c r="M110" s="16" t="n">
        <v>45</v>
      </c>
      <c r="N110" s="16"/>
      <c r="O110" s="12"/>
      <c r="P110" s="12"/>
      <c r="Q110" s="17"/>
      <c r="R110" s="18" t="n">
        <v>0</v>
      </c>
      <c r="S110" s="19" t="str">
        <f aca="false">IF(OR(N110="",R110=0),"",R110*N110-M110)</f>
        <v/>
      </c>
      <c r="T110" s="20"/>
    </row>
    <row r="111" customFormat="false" ht="15" hidden="false" customHeight="false" outlineLevel="0" collapsed="false">
      <c r="A111" s="0" t="n">
        <v>7</v>
      </c>
      <c r="B111" s="11" t="s">
        <v>16</v>
      </c>
      <c r="C111" s="12" t="s">
        <v>17</v>
      </c>
      <c r="D111" s="12"/>
      <c r="E111" s="12"/>
      <c r="F111" s="13" t="n">
        <v>1789</v>
      </c>
      <c r="G111" s="12" t="s">
        <v>18</v>
      </c>
      <c r="H111" s="12" t="s">
        <v>19</v>
      </c>
      <c r="I111" s="12" t="s">
        <v>19</v>
      </c>
      <c r="J111" s="12" t="n">
        <v>8</v>
      </c>
      <c r="K111" s="14" t="s">
        <v>51</v>
      </c>
      <c r="L111" s="15" t="s">
        <v>22</v>
      </c>
      <c r="M111" s="16" t="n">
        <v>110</v>
      </c>
      <c r="N111" s="16"/>
      <c r="O111" s="12"/>
      <c r="P111" s="12"/>
      <c r="Q111" s="17"/>
      <c r="R111" s="18" t="n">
        <v>0</v>
      </c>
      <c r="S111" s="19" t="str">
        <f aca="false">IF(OR(N111="",R111=0),"",R111*N111-M111)</f>
        <v/>
      </c>
      <c r="T111" s="20"/>
    </row>
    <row r="112" customFormat="false" ht="15" hidden="false" customHeight="false" outlineLevel="0" collapsed="false">
      <c r="A112" s="0" t="n">
        <v>7</v>
      </c>
      <c r="B112" s="11" t="s">
        <v>16</v>
      </c>
      <c r="C112" s="12" t="s">
        <v>17</v>
      </c>
      <c r="D112" s="12"/>
      <c r="E112" s="12"/>
      <c r="F112" s="13" t="n">
        <v>1789</v>
      </c>
      <c r="G112" s="12" t="s">
        <v>18</v>
      </c>
      <c r="H112" s="12" t="s">
        <v>19</v>
      </c>
      <c r="I112" s="12" t="s">
        <v>19</v>
      </c>
      <c r="J112" s="12" t="n">
        <v>8</v>
      </c>
      <c r="K112" s="14" t="s">
        <v>51</v>
      </c>
      <c r="L112" s="15" t="s">
        <v>158</v>
      </c>
      <c r="M112" s="16" t="n">
        <v>20</v>
      </c>
      <c r="N112" s="16"/>
      <c r="O112" s="12"/>
      <c r="P112" s="12"/>
      <c r="Q112" s="17"/>
      <c r="R112" s="18" t="n">
        <v>0</v>
      </c>
      <c r="S112" s="19" t="str">
        <f aca="false">IF(OR(N112="",R112=0),"",R112*N112-M112)</f>
        <v/>
      </c>
      <c r="T112" s="20"/>
    </row>
    <row r="113" customFormat="false" ht="15" hidden="false" customHeight="false" outlineLevel="0" collapsed="false">
      <c r="A113" s="0" t="n">
        <v>8</v>
      </c>
      <c r="B113" s="11" t="s">
        <v>16</v>
      </c>
      <c r="C113" s="12" t="s">
        <v>17</v>
      </c>
      <c r="D113" s="12"/>
      <c r="E113" s="12"/>
      <c r="F113" s="13" t="n">
        <v>1789</v>
      </c>
      <c r="G113" s="12" t="s">
        <v>18</v>
      </c>
      <c r="H113" s="12" t="s">
        <v>19</v>
      </c>
      <c r="I113" s="12" t="s">
        <v>19</v>
      </c>
      <c r="J113" s="12" t="n">
        <v>8</v>
      </c>
      <c r="K113" s="14" t="s">
        <v>159</v>
      </c>
      <c r="L113" s="15" t="s">
        <v>22</v>
      </c>
      <c r="M113" s="16" t="n">
        <v>1104</v>
      </c>
      <c r="N113" s="16"/>
      <c r="O113" s="12" t="s">
        <v>23</v>
      </c>
      <c r="P113" s="12"/>
      <c r="Q113" s="17"/>
      <c r="R113" s="18" t="n">
        <v>0</v>
      </c>
      <c r="S113" s="19" t="str">
        <f aca="false">IF(OR(N113="",R113=0),"",R113*N113-M113)</f>
        <v/>
      </c>
      <c r="T113" s="20"/>
    </row>
    <row r="114" customFormat="false" ht="15" hidden="false" customHeight="false" outlineLevel="0" collapsed="false">
      <c r="A114" s="0" t="n">
        <v>9</v>
      </c>
      <c r="B114" s="11" t="s">
        <v>16</v>
      </c>
      <c r="C114" s="12" t="s">
        <v>17</v>
      </c>
      <c r="D114" s="12"/>
      <c r="E114" s="12"/>
      <c r="F114" s="13" t="n">
        <v>1789</v>
      </c>
      <c r="G114" s="12" t="s">
        <v>18</v>
      </c>
      <c r="H114" s="12" t="s">
        <v>19</v>
      </c>
      <c r="I114" s="12" t="s">
        <v>19</v>
      </c>
      <c r="J114" s="12" t="n">
        <v>8</v>
      </c>
      <c r="K114" s="14" t="s">
        <v>77</v>
      </c>
      <c r="L114" s="15" t="s">
        <v>156</v>
      </c>
      <c r="M114" s="16" t="n">
        <v>1200</v>
      </c>
      <c r="N114" s="16" t="n">
        <v>75</v>
      </c>
      <c r="O114" s="12"/>
      <c r="P114" s="12"/>
      <c r="Q114" s="17" t="s">
        <v>35</v>
      </c>
      <c r="R114" s="18" t="n">
        <v>0</v>
      </c>
      <c r="S114" s="19" t="str">
        <f aca="false">IF(OR(N114="",R114=0),"",R114*N114-M114)</f>
        <v/>
      </c>
      <c r="T114" s="28"/>
    </row>
    <row r="115" customFormat="false" ht="15" hidden="false" customHeight="false" outlineLevel="0" collapsed="false">
      <c r="A115" s="0" t="n">
        <v>1</v>
      </c>
      <c r="B115" s="11" t="s">
        <v>16</v>
      </c>
      <c r="C115" s="12" t="s">
        <v>17</v>
      </c>
      <c r="D115" s="12"/>
      <c r="E115" s="12"/>
      <c r="F115" s="13" t="n">
        <v>1789</v>
      </c>
      <c r="G115" s="12" t="s">
        <v>18</v>
      </c>
      <c r="H115" s="12" t="s">
        <v>19</v>
      </c>
      <c r="I115" s="12" t="s">
        <v>160</v>
      </c>
      <c r="J115" s="12" t="n">
        <v>10</v>
      </c>
      <c r="K115" s="14" t="s">
        <v>84</v>
      </c>
      <c r="L115" s="15" t="s">
        <v>161</v>
      </c>
      <c r="M115" s="16" t="n">
        <v>6545</v>
      </c>
      <c r="N115" s="16" t="n">
        <f aca="false">227+72/288</f>
        <v>227.25</v>
      </c>
      <c r="O115" s="12" t="s">
        <v>23</v>
      </c>
      <c r="P115" s="12"/>
      <c r="Q115" s="17" t="s">
        <v>35</v>
      </c>
      <c r="R115" s="18" t="n">
        <v>28.8</v>
      </c>
      <c r="S115" s="19" t="n">
        <f aca="false">IF(OR(N115="",R115=0),"",R115*N115-M115)</f>
        <v>-0.199999999999818</v>
      </c>
      <c r="T115" s="20" t="s">
        <v>162</v>
      </c>
    </row>
    <row r="116" customFormat="false" ht="15" hidden="false" customHeight="false" outlineLevel="0" collapsed="false">
      <c r="A116" s="0" t="n">
        <v>2</v>
      </c>
      <c r="B116" s="11" t="s">
        <v>16</v>
      </c>
      <c r="C116" s="12" t="s">
        <v>17</v>
      </c>
      <c r="D116" s="12"/>
      <c r="E116" s="12"/>
      <c r="F116" s="13" t="n">
        <v>1789</v>
      </c>
      <c r="G116" s="12" t="s">
        <v>18</v>
      </c>
      <c r="H116" s="12" t="s">
        <v>19</v>
      </c>
      <c r="I116" s="12" t="s">
        <v>160</v>
      </c>
      <c r="J116" s="12" t="n">
        <v>10</v>
      </c>
      <c r="K116" s="14" t="s">
        <v>163</v>
      </c>
      <c r="L116" s="15" t="s">
        <v>161</v>
      </c>
      <c r="M116" s="16" t="n">
        <v>702</v>
      </c>
      <c r="N116" s="16" t="n">
        <f aca="false">4*288+252</f>
        <v>1404</v>
      </c>
      <c r="O116" s="12" t="s">
        <v>23</v>
      </c>
      <c r="P116" s="12"/>
      <c r="Q116" s="17" t="s">
        <v>91</v>
      </c>
      <c r="R116" s="18" t="n">
        <v>0.5</v>
      </c>
      <c r="S116" s="19" t="n">
        <f aca="false">IF(OR(N116="",R116=0),"",R116*N116-M116)</f>
        <v>0</v>
      </c>
      <c r="T116" s="20" t="s">
        <v>162</v>
      </c>
    </row>
    <row r="117" customFormat="false" ht="15" hidden="false" customHeight="false" outlineLevel="0" collapsed="false">
      <c r="A117" s="0" t="n">
        <v>3</v>
      </c>
      <c r="B117" s="11" t="s">
        <v>16</v>
      </c>
      <c r="C117" s="12" t="s">
        <v>17</v>
      </c>
      <c r="D117" s="12"/>
      <c r="E117" s="12"/>
      <c r="F117" s="13" t="n">
        <v>1789</v>
      </c>
      <c r="G117" s="12" t="s">
        <v>18</v>
      </c>
      <c r="H117" s="12" t="s">
        <v>19</v>
      </c>
      <c r="I117" s="12" t="s">
        <v>160</v>
      </c>
      <c r="J117" s="12" t="n">
        <v>10</v>
      </c>
      <c r="K117" s="14" t="s">
        <v>164</v>
      </c>
      <c r="L117" s="15" t="s">
        <v>161</v>
      </c>
      <c r="M117" s="16" t="n">
        <v>330</v>
      </c>
      <c r="N117" s="16" t="n">
        <v>220</v>
      </c>
      <c r="O117" s="12" t="s">
        <v>165</v>
      </c>
      <c r="P117" s="12"/>
      <c r="Q117" s="17" t="s">
        <v>91</v>
      </c>
      <c r="R117" s="18" t="n">
        <v>1.5</v>
      </c>
      <c r="S117" s="19" t="n">
        <f aca="false">IF(OR(N117="",R117=0),"",R117*N117-M117)</f>
        <v>0</v>
      </c>
      <c r="T117" s="20"/>
    </row>
    <row r="118" customFormat="false" ht="15" hidden="false" customHeight="false" outlineLevel="0" collapsed="false">
      <c r="A118" s="0" t="n">
        <v>4</v>
      </c>
      <c r="B118" s="11" t="s">
        <v>16</v>
      </c>
      <c r="C118" s="12" t="s">
        <v>17</v>
      </c>
      <c r="D118" s="12"/>
      <c r="E118" s="12"/>
      <c r="F118" s="13" t="n">
        <v>1789</v>
      </c>
      <c r="G118" s="12" t="s">
        <v>18</v>
      </c>
      <c r="H118" s="12" t="s">
        <v>19</v>
      </c>
      <c r="I118" s="12" t="s">
        <v>160</v>
      </c>
      <c r="J118" s="12" t="n">
        <v>10</v>
      </c>
      <c r="K118" s="14" t="s">
        <v>107</v>
      </c>
      <c r="L118" s="15" t="s">
        <v>161</v>
      </c>
      <c r="M118" s="16" t="n">
        <v>105</v>
      </c>
      <c r="N118" s="16" t="n">
        <v>90</v>
      </c>
      <c r="O118" s="12" t="s">
        <v>165</v>
      </c>
      <c r="P118" s="12"/>
      <c r="Q118" s="17" t="s">
        <v>44</v>
      </c>
      <c r="R118" s="18" t="n">
        <v>0</v>
      </c>
      <c r="S118" s="19" t="str">
        <f aca="false">IF(OR(N118="",R118=0),"",R118*N118-M118)</f>
        <v/>
      </c>
      <c r="T118" s="20"/>
    </row>
    <row r="119" customFormat="false" ht="15" hidden="false" customHeight="false" outlineLevel="0" collapsed="false">
      <c r="A119" s="0" t="n">
        <v>5</v>
      </c>
      <c r="B119" s="11" t="s">
        <v>16</v>
      </c>
      <c r="C119" s="12" t="s">
        <v>17</v>
      </c>
      <c r="D119" s="12"/>
      <c r="E119" s="12"/>
      <c r="F119" s="13" t="n">
        <v>1789</v>
      </c>
      <c r="G119" s="12" t="s">
        <v>18</v>
      </c>
      <c r="H119" s="12" t="s">
        <v>19</v>
      </c>
      <c r="I119" s="12" t="s">
        <v>160</v>
      </c>
      <c r="J119" s="12" t="n">
        <v>10</v>
      </c>
      <c r="K119" s="14" t="s">
        <v>166</v>
      </c>
      <c r="L119" s="15" t="s">
        <v>161</v>
      </c>
      <c r="M119" s="16" t="n">
        <v>184</v>
      </c>
      <c r="N119" s="16" t="n">
        <v>184</v>
      </c>
      <c r="O119" s="12" t="s">
        <v>165</v>
      </c>
      <c r="P119" s="12"/>
      <c r="Q119" s="17" t="s">
        <v>91</v>
      </c>
      <c r="R119" s="18" t="n">
        <v>0</v>
      </c>
      <c r="S119" s="19" t="str">
        <f aca="false">IF(OR(N119="",R119=0),"",R119*N119-M119)</f>
        <v/>
      </c>
      <c r="T119" s="20"/>
    </row>
    <row r="120" customFormat="false" ht="15" hidden="false" customHeight="false" outlineLevel="0" collapsed="false">
      <c r="A120" s="0" t="n">
        <v>6</v>
      </c>
      <c r="B120" s="11" t="s">
        <v>16</v>
      </c>
      <c r="C120" s="12" t="s">
        <v>17</v>
      </c>
      <c r="D120" s="12"/>
      <c r="E120" s="12"/>
      <c r="F120" s="13" t="n">
        <v>1789</v>
      </c>
      <c r="G120" s="12" t="s">
        <v>18</v>
      </c>
      <c r="H120" s="12" t="s">
        <v>19</v>
      </c>
      <c r="I120" s="12" t="s">
        <v>160</v>
      </c>
      <c r="J120" s="12" t="n">
        <v>10</v>
      </c>
      <c r="K120" s="14" t="s">
        <v>51</v>
      </c>
      <c r="L120" s="15" t="s">
        <v>161</v>
      </c>
      <c r="M120" s="16" t="n">
        <v>96</v>
      </c>
      <c r="N120" s="16"/>
      <c r="O120" s="12"/>
      <c r="P120" s="12"/>
      <c r="Q120" s="17"/>
      <c r="R120" s="18" t="n">
        <v>0</v>
      </c>
      <c r="S120" s="19" t="str">
        <f aca="false">IF(OR(N120="",R120=0),"",R120*N120-M120)</f>
        <v/>
      </c>
      <c r="T120" s="20"/>
    </row>
    <row r="121" customFormat="false" ht="15" hidden="false" customHeight="false" outlineLevel="0" collapsed="false">
      <c r="A121" s="0" t="n">
        <v>7</v>
      </c>
      <c r="B121" s="11" t="s">
        <v>16</v>
      </c>
      <c r="C121" s="12" t="s">
        <v>17</v>
      </c>
      <c r="D121" s="12"/>
      <c r="E121" s="12"/>
      <c r="F121" s="13" t="n">
        <v>1789</v>
      </c>
      <c r="G121" s="12" t="s">
        <v>18</v>
      </c>
      <c r="H121" s="12" t="s">
        <v>19</v>
      </c>
      <c r="I121" s="12" t="s">
        <v>160</v>
      </c>
      <c r="J121" s="12" t="n">
        <v>10</v>
      </c>
      <c r="K121" s="14" t="s">
        <v>76</v>
      </c>
      <c r="L121" s="15" t="s">
        <v>161</v>
      </c>
      <c r="M121" s="16" t="n">
        <v>9936</v>
      </c>
      <c r="N121" s="16" t="n">
        <v>69</v>
      </c>
      <c r="O121" s="12"/>
      <c r="P121" s="12"/>
      <c r="Q121" s="17" t="s">
        <v>35</v>
      </c>
      <c r="R121" s="18" t="n">
        <v>144</v>
      </c>
      <c r="S121" s="19" t="n">
        <f aca="false">IF(OR(N121="",R121=0),"",R121*N121-M121)</f>
        <v>0</v>
      </c>
      <c r="T121" s="20"/>
    </row>
    <row r="122" customFormat="false" ht="15" hidden="false" customHeight="false" outlineLevel="0" collapsed="false">
      <c r="A122" s="0" t="n">
        <v>8</v>
      </c>
      <c r="B122" s="11" t="s">
        <v>16</v>
      </c>
      <c r="C122" s="12" t="s">
        <v>17</v>
      </c>
      <c r="D122" s="12"/>
      <c r="E122" s="12"/>
      <c r="F122" s="13" t="n">
        <v>1789</v>
      </c>
      <c r="G122" s="12" t="s">
        <v>18</v>
      </c>
      <c r="H122" s="12" t="s">
        <v>19</v>
      </c>
      <c r="I122" s="12" t="s">
        <v>160</v>
      </c>
      <c r="J122" s="12" t="n">
        <v>10</v>
      </c>
      <c r="K122" s="14" t="s">
        <v>167</v>
      </c>
      <c r="L122" s="15" t="s">
        <v>161</v>
      </c>
      <c r="M122" s="16" t="n">
        <v>1725</v>
      </c>
      <c r="N122" s="16" t="n">
        <v>10</v>
      </c>
      <c r="O122" s="12"/>
      <c r="P122" s="12"/>
      <c r="Q122" s="17" t="s">
        <v>35</v>
      </c>
      <c r="R122" s="18" t="n">
        <v>176.8</v>
      </c>
      <c r="S122" s="19" t="n">
        <f aca="false">IF(OR(N122="",R122=0),"",R122*N122-M122)</f>
        <v>43</v>
      </c>
      <c r="T122" s="20"/>
    </row>
  </sheetData>
  <conditionalFormatting sqref="S2:S122">
    <cfRule type="cellIs" priority="2" operator="greaterThan" aboveAverage="0" equalAverage="0" bottom="0" percent="0" rank="0" text="" dxfId="0">
      <formula>0</formula>
    </cfRule>
  </conditionalFormatting>
  <conditionalFormatting sqref="S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4"/>
  <sheetViews>
    <sheetView windowProtection="false" showFormulas="false" showGridLines="true" showRowColHeaders="true" showZeros="true" rightToLeft="false" tabSelected="false" showOutlineSymbols="true" defaultGridColor="true" view="normal" topLeftCell="O49" colorId="64" zoomScale="50" zoomScaleNormal="5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924882629108"/>
    <col collapsed="false" hidden="false" max="2" min="2" style="0" width="8.6056338028169"/>
    <col collapsed="false" hidden="false" max="3" min="3" style="0" width="19.6244131455399"/>
    <col collapsed="false" hidden="false" max="4" min="4" style="0" width="6.73239436619718"/>
    <col collapsed="false" hidden="false" max="5" min="5" style="0" width="9.32394366197183"/>
    <col collapsed="false" hidden="false" max="6" min="6" style="0" width="8.92488262910798"/>
    <col collapsed="false" hidden="false" max="7" min="7" style="0" width="5.1924882629108"/>
    <col collapsed="false" hidden="false" max="8" min="8" style="0" width="10.3004694835681"/>
    <col collapsed="false" hidden="false" max="9" min="9" style="1" width="29.0422535211268"/>
    <col collapsed="false" hidden="false" max="10" min="10" style="0" width="10.1455399061033"/>
    <col collapsed="false" hidden="false" max="11" min="11" style="0" width="9.48826291079812"/>
    <col collapsed="false" hidden="false" max="12" min="12" style="0" width="9.32394366197183"/>
    <col collapsed="false" hidden="false" max="13" min="13" style="0" width="10.3004694835681"/>
    <col collapsed="false" hidden="false" max="14" min="14" style="0" width="6.73239436619718"/>
    <col collapsed="false" hidden="false" max="15" min="15" style="0" width="5.92018779342723"/>
    <col collapsed="false" hidden="false" max="16" min="16" style="0" width="8.11737089201878"/>
    <col collapsed="false" hidden="false" max="17" min="17" style="0" width="14.6009389671362"/>
    <col collapsed="false" hidden="false" max="18" min="18" style="0" width="9.48826291079812"/>
    <col collapsed="false" hidden="false" max="19" min="19" style="0" width="7.79342723004695"/>
    <col collapsed="false" hidden="false" max="20" min="20" style="0" width="9.48826291079812"/>
    <col collapsed="false" hidden="false" max="21" min="21" style="0" width="11.5211267605634"/>
    <col collapsed="false" hidden="false" max="22" min="22" style="0" width="12.7370892018779"/>
    <col collapsed="false" hidden="false" max="23" min="23" style="0" width="10.4694835680751"/>
    <col collapsed="false" hidden="false" max="24" min="24" style="0" width="11.3521126760563"/>
    <col collapsed="false" hidden="false" max="25" min="25" style="0" width="28.8028169014084"/>
    <col collapsed="false" hidden="false" max="1025" min="26" style="0" width="10.5399061032864"/>
  </cols>
  <sheetData>
    <row r="1" customFormat="false" ht="104" hidden="false" customHeight="false" outlineLevel="0" collapsed="false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11</v>
      </c>
      <c r="I1" s="4" t="s">
        <v>7</v>
      </c>
      <c r="J1" s="5" t="s">
        <v>8</v>
      </c>
      <c r="K1" s="5" t="s">
        <v>168</v>
      </c>
      <c r="L1" s="6" t="s">
        <v>10</v>
      </c>
      <c r="M1" s="7" t="s">
        <v>12</v>
      </c>
      <c r="N1" s="6" t="s">
        <v>169</v>
      </c>
      <c r="O1" s="6" t="s">
        <v>170</v>
      </c>
      <c r="P1" s="6" t="s">
        <v>171</v>
      </c>
      <c r="Q1" s="8" t="s">
        <v>13</v>
      </c>
      <c r="R1" s="6" t="s">
        <v>172</v>
      </c>
      <c r="S1" s="6" t="s">
        <v>173</v>
      </c>
      <c r="T1" s="6" t="s">
        <v>174</v>
      </c>
      <c r="U1" s="6" t="s">
        <v>175</v>
      </c>
      <c r="V1" s="6" t="s">
        <v>176</v>
      </c>
      <c r="W1" s="9" t="s">
        <v>14</v>
      </c>
      <c r="X1" s="10" t="s">
        <v>177</v>
      </c>
      <c r="Y1" s="10" t="s">
        <v>15</v>
      </c>
    </row>
    <row r="2" customFormat="false" ht="15" hidden="false" customHeight="false" outlineLevel="0" collapsed="false">
      <c r="A2" s="11" t="s">
        <v>16</v>
      </c>
      <c r="B2" s="12" t="s">
        <v>17</v>
      </c>
      <c r="C2" s="12" t="s">
        <v>18</v>
      </c>
      <c r="D2" s="13" t="n">
        <v>1789</v>
      </c>
      <c r="E2" s="12" t="s">
        <v>19</v>
      </c>
      <c r="F2" s="12" t="s">
        <v>79</v>
      </c>
      <c r="G2" s="12" t="n">
        <v>6</v>
      </c>
      <c r="H2" s="12" t="s">
        <v>23</v>
      </c>
      <c r="I2" s="27" t="s">
        <v>21</v>
      </c>
      <c r="J2" s="15" t="s">
        <v>22</v>
      </c>
      <c r="K2" s="15"/>
      <c r="L2" s="16" t="n">
        <v>55</v>
      </c>
      <c r="M2" s="17" t="s">
        <v>24</v>
      </c>
      <c r="N2" s="16" t="n">
        <v>10</v>
      </c>
      <c r="O2" s="16"/>
      <c r="P2" s="29"/>
      <c r="Q2" s="18" t="n">
        <f aca="false">N2+(0.05*O2)+(P2/240)</f>
        <v>10</v>
      </c>
      <c r="R2" s="16" t="n">
        <v>550</v>
      </c>
      <c r="S2" s="16"/>
      <c r="T2" s="16"/>
      <c r="U2" s="16" t="n">
        <f aca="false">R2+(S2*0.05)+(T2/240)</f>
        <v>550</v>
      </c>
      <c r="V2" s="16" t="n">
        <f aca="false">L2*Q2</f>
        <v>550</v>
      </c>
      <c r="W2" s="19" t="n">
        <f aca="false">U2-V2</f>
        <v>0</v>
      </c>
      <c r="X2" s="20"/>
      <c r="Y2" s="20"/>
    </row>
    <row r="3" customFormat="false" ht="15" hidden="false" customHeight="false" outlineLevel="0" collapsed="false">
      <c r="A3" s="11" t="s">
        <v>16</v>
      </c>
      <c r="B3" s="12" t="s">
        <v>17</v>
      </c>
      <c r="C3" s="12" t="s">
        <v>18</v>
      </c>
      <c r="D3" s="13" t="n">
        <v>1789</v>
      </c>
      <c r="E3" s="12" t="s">
        <v>19</v>
      </c>
      <c r="F3" s="12" t="s">
        <v>79</v>
      </c>
      <c r="G3" s="12" t="n">
        <v>6</v>
      </c>
      <c r="H3" s="12" t="s">
        <v>23</v>
      </c>
      <c r="I3" s="27" t="s">
        <v>25</v>
      </c>
      <c r="J3" s="15" t="s">
        <v>22</v>
      </c>
      <c r="K3" s="15"/>
      <c r="L3" s="16" t="n">
        <v>10</v>
      </c>
      <c r="M3" s="17" t="s">
        <v>24</v>
      </c>
      <c r="N3" s="16"/>
      <c r="O3" s="16"/>
      <c r="P3" s="29"/>
      <c r="Q3" s="18" t="n">
        <f aca="false">N3+(0.05*O3)+(P3/240)</f>
        <v>0</v>
      </c>
      <c r="R3" s="16" t="n">
        <v>1920</v>
      </c>
      <c r="S3" s="16"/>
      <c r="T3" s="16"/>
      <c r="U3" s="16" t="n">
        <f aca="false">R3+(S3*0.05)+(T3/240)</f>
        <v>1920</v>
      </c>
      <c r="V3" s="16" t="n">
        <f aca="false">L3*Q3</f>
        <v>0</v>
      </c>
      <c r="W3" s="19" t="n">
        <f aca="false">U3-V3</f>
        <v>1920</v>
      </c>
      <c r="X3" s="20"/>
      <c r="Y3" s="20"/>
    </row>
    <row r="4" customFormat="false" ht="15" hidden="false" customHeight="false" outlineLevel="0" collapsed="false">
      <c r="A4" s="11" t="s">
        <v>16</v>
      </c>
      <c r="B4" s="12" t="s">
        <v>17</v>
      </c>
      <c r="C4" s="12" t="s">
        <v>18</v>
      </c>
      <c r="D4" s="13" t="n">
        <v>1789</v>
      </c>
      <c r="E4" s="12" t="s">
        <v>19</v>
      </c>
      <c r="F4" s="12" t="s">
        <v>79</v>
      </c>
      <c r="G4" s="12" t="n">
        <v>6</v>
      </c>
      <c r="H4" s="12" t="s">
        <v>23</v>
      </c>
      <c r="I4" s="27" t="s">
        <v>27</v>
      </c>
      <c r="J4" s="15" t="s">
        <v>22</v>
      </c>
      <c r="K4" s="15"/>
      <c r="L4" s="16" t="n">
        <v>15</v>
      </c>
      <c r="M4" s="17" t="s">
        <v>24</v>
      </c>
      <c r="N4" s="16" t="n">
        <v>51</v>
      </c>
      <c r="O4" s="16"/>
      <c r="P4" s="29"/>
      <c r="Q4" s="18" t="n">
        <f aca="false">N4+(0.05*O4)+(P4/240)</f>
        <v>51</v>
      </c>
      <c r="R4" s="16" t="n">
        <v>765</v>
      </c>
      <c r="S4" s="16"/>
      <c r="T4" s="16"/>
      <c r="U4" s="16" t="n">
        <f aca="false">R4+(S4*0.05)+(T4/240)</f>
        <v>765</v>
      </c>
      <c r="V4" s="16" t="n">
        <f aca="false">L4*Q4</f>
        <v>765</v>
      </c>
      <c r="W4" s="19" t="n">
        <f aca="false">U4-V4</f>
        <v>0</v>
      </c>
      <c r="X4" s="20"/>
      <c r="Y4" s="20"/>
    </row>
    <row r="5" customFormat="false" ht="15" hidden="false" customHeight="false" outlineLevel="0" collapsed="false">
      <c r="A5" s="11" t="s">
        <v>16</v>
      </c>
      <c r="B5" s="12" t="s">
        <v>17</v>
      </c>
      <c r="C5" s="12" t="s">
        <v>18</v>
      </c>
      <c r="D5" s="13" t="n">
        <v>1789</v>
      </c>
      <c r="E5" s="12" t="s">
        <v>19</v>
      </c>
      <c r="F5" s="12" t="s">
        <v>79</v>
      </c>
      <c r="G5" s="12" t="n">
        <v>6</v>
      </c>
      <c r="H5" s="12" t="s">
        <v>23</v>
      </c>
      <c r="I5" s="27" t="s">
        <v>28</v>
      </c>
      <c r="J5" s="15" t="s">
        <v>22</v>
      </c>
      <c r="K5" s="15"/>
      <c r="L5" s="16" t="n">
        <v>210</v>
      </c>
      <c r="M5" s="17" t="s">
        <v>24</v>
      </c>
      <c r="N5" s="16" t="n">
        <v>15</v>
      </c>
      <c r="O5" s="16"/>
      <c r="P5" s="29"/>
      <c r="Q5" s="18" t="n">
        <f aca="false">N5+(0.05*O5)+(P5/240)</f>
        <v>15</v>
      </c>
      <c r="R5" s="16" t="n">
        <v>3150</v>
      </c>
      <c r="S5" s="16"/>
      <c r="T5" s="16"/>
      <c r="U5" s="16" t="n">
        <f aca="false">R5+(S5*0.05)+(T5/240)</f>
        <v>3150</v>
      </c>
      <c r="V5" s="16" t="n">
        <f aca="false">L5*Q5</f>
        <v>3150</v>
      </c>
      <c r="W5" s="19" t="n">
        <f aca="false">U5-V5</f>
        <v>0</v>
      </c>
      <c r="X5" s="20"/>
      <c r="Y5" s="20"/>
    </row>
    <row r="6" customFormat="false" ht="15" hidden="false" customHeight="false" outlineLevel="0" collapsed="false">
      <c r="A6" s="11" t="s">
        <v>16</v>
      </c>
      <c r="B6" s="12" t="s">
        <v>17</v>
      </c>
      <c r="C6" s="12" t="s">
        <v>18</v>
      </c>
      <c r="D6" s="13" t="n">
        <v>1789</v>
      </c>
      <c r="E6" s="12" t="s">
        <v>19</v>
      </c>
      <c r="F6" s="12" t="s">
        <v>79</v>
      </c>
      <c r="G6" s="12" t="n">
        <v>6</v>
      </c>
      <c r="H6" s="12" t="s">
        <v>23</v>
      </c>
      <c r="I6" s="27" t="s">
        <v>80</v>
      </c>
      <c r="J6" s="15" t="s">
        <v>22</v>
      </c>
      <c r="K6" s="15"/>
      <c r="L6" s="16" t="n">
        <v>11</v>
      </c>
      <c r="M6" s="17" t="s">
        <v>24</v>
      </c>
      <c r="N6" s="16" t="n">
        <v>40</v>
      </c>
      <c r="O6" s="16"/>
      <c r="P6" s="29"/>
      <c r="Q6" s="18" t="n">
        <f aca="false">N6+(0.05*O6)+(P6/240)</f>
        <v>40</v>
      </c>
      <c r="R6" s="16" t="n">
        <v>440</v>
      </c>
      <c r="S6" s="16"/>
      <c r="T6" s="16"/>
      <c r="U6" s="16" t="n">
        <f aca="false">R6+(S6*0.05)+(T6/240)</f>
        <v>440</v>
      </c>
      <c r="V6" s="16" t="n">
        <f aca="false">L6*Q6</f>
        <v>440</v>
      </c>
      <c r="W6" s="19" t="n">
        <f aca="false">U6-V6</f>
        <v>0</v>
      </c>
      <c r="X6" s="20"/>
      <c r="Y6" s="20"/>
    </row>
    <row r="7" customFormat="false" ht="15" hidden="false" customHeight="false" outlineLevel="0" collapsed="false">
      <c r="A7" s="11" t="s">
        <v>16</v>
      </c>
      <c r="B7" s="12" t="s">
        <v>17</v>
      </c>
      <c r="C7" s="12" t="s">
        <v>18</v>
      </c>
      <c r="D7" s="13" t="n">
        <v>1789</v>
      </c>
      <c r="E7" s="12" t="s">
        <v>19</v>
      </c>
      <c r="F7" s="12" t="s">
        <v>79</v>
      </c>
      <c r="G7" s="12" t="n">
        <v>6</v>
      </c>
      <c r="H7" s="12" t="s">
        <v>23</v>
      </c>
      <c r="I7" s="27" t="s">
        <v>29</v>
      </c>
      <c r="J7" s="15" t="s">
        <v>22</v>
      </c>
      <c r="K7" s="15"/>
      <c r="L7" s="16" t="n">
        <v>41</v>
      </c>
      <c r="M7" s="17" t="s">
        <v>24</v>
      </c>
      <c r="N7" s="16" t="n">
        <v>35</v>
      </c>
      <c r="O7" s="16"/>
      <c r="P7" s="29"/>
      <c r="Q7" s="18" t="n">
        <f aca="false">N7+(0.05*O7)+(P7/240)</f>
        <v>35</v>
      </c>
      <c r="R7" s="16" t="n">
        <v>1435</v>
      </c>
      <c r="S7" s="16"/>
      <c r="T7" s="16"/>
      <c r="U7" s="16" t="n">
        <f aca="false">R7+(S7*0.05)+(T7/240)</f>
        <v>1435</v>
      </c>
      <c r="V7" s="16" t="n">
        <f aca="false">L7*Q7</f>
        <v>1435</v>
      </c>
      <c r="W7" s="19" t="n">
        <f aca="false">U7-V7</f>
        <v>0</v>
      </c>
      <c r="X7" s="20"/>
      <c r="Y7" s="20"/>
    </row>
    <row r="8" customFormat="false" ht="15" hidden="false" customHeight="false" outlineLevel="0" collapsed="false">
      <c r="A8" s="11" t="s">
        <v>16</v>
      </c>
      <c r="B8" s="12" t="s">
        <v>17</v>
      </c>
      <c r="C8" s="12" t="s">
        <v>18</v>
      </c>
      <c r="D8" s="13" t="n">
        <v>1789</v>
      </c>
      <c r="E8" s="12" t="s">
        <v>19</v>
      </c>
      <c r="F8" s="12" t="s">
        <v>79</v>
      </c>
      <c r="G8" s="12" t="n">
        <v>6</v>
      </c>
      <c r="H8" s="12" t="s">
        <v>81</v>
      </c>
      <c r="I8" s="27" t="s">
        <v>39</v>
      </c>
      <c r="J8" s="15" t="s">
        <v>22</v>
      </c>
      <c r="K8" s="15"/>
      <c r="L8" s="16" t="n">
        <v>34</v>
      </c>
      <c r="M8" s="17" t="s">
        <v>40</v>
      </c>
      <c r="N8" s="16"/>
      <c r="O8" s="16"/>
      <c r="P8" s="29"/>
      <c r="Q8" s="18" t="n">
        <f aca="false">N8+(0.05*O8)+(P8/240)</f>
        <v>0</v>
      </c>
      <c r="R8" s="16" t="n">
        <v>402</v>
      </c>
      <c r="S8" s="16"/>
      <c r="T8" s="16"/>
      <c r="U8" s="16" t="n">
        <f aca="false">R8+(S8*0.05)+(T8/240)</f>
        <v>402</v>
      </c>
      <c r="V8" s="16" t="n">
        <f aca="false">L8*Q8</f>
        <v>0</v>
      </c>
      <c r="W8" s="19" t="n">
        <f aca="false">U8-V8</f>
        <v>402</v>
      </c>
      <c r="X8" s="20"/>
      <c r="Y8" s="20"/>
    </row>
    <row r="9" customFormat="false" ht="15" hidden="false" customHeight="false" outlineLevel="0" collapsed="false">
      <c r="A9" s="11" t="s">
        <v>16</v>
      </c>
      <c r="B9" s="12" t="s">
        <v>17</v>
      </c>
      <c r="C9" s="12" t="s">
        <v>18</v>
      </c>
      <c r="D9" s="13" t="n">
        <v>1789</v>
      </c>
      <c r="E9" s="12" t="s">
        <v>19</v>
      </c>
      <c r="F9" s="12" t="s">
        <v>79</v>
      </c>
      <c r="G9" s="12" t="n">
        <v>6</v>
      </c>
      <c r="H9" s="12"/>
      <c r="I9" s="27" t="s">
        <v>82</v>
      </c>
      <c r="J9" s="15" t="s">
        <v>22</v>
      </c>
      <c r="K9" s="15"/>
      <c r="L9" s="16" t="n">
        <v>150</v>
      </c>
      <c r="M9" s="17" t="s">
        <v>44</v>
      </c>
      <c r="N9" s="16"/>
      <c r="O9" s="16"/>
      <c r="P9" s="29"/>
      <c r="Q9" s="18" t="n">
        <f aca="false">N9+(0.05*O9)+(P9/240)</f>
        <v>0</v>
      </c>
      <c r="R9" s="16" t="n">
        <v>400</v>
      </c>
      <c r="S9" s="16"/>
      <c r="T9" s="16"/>
      <c r="U9" s="16" t="n">
        <f aca="false">R9+(S9*0.05)+(T9/240)</f>
        <v>400</v>
      </c>
      <c r="V9" s="16" t="n">
        <f aca="false">L9*Q9</f>
        <v>0</v>
      </c>
      <c r="W9" s="19" t="n">
        <f aca="false">U9-V9</f>
        <v>400</v>
      </c>
      <c r="X9" s="20"/>
      <c r="Y9" s="20"/>
    </row>
    <row r="10" customFormat="false" ht="15" hidden="false" customHeight="false" outlineLevel="0" collapsed="false">
      <c r="A10" s="11" t="s">
        <v>16</v>
      </c>
      <c r="B10" s="12" t="s">
        <v>17</v>
      </c>
      <c r="C10" s="12" t="s">
        <v>18</v>
      </c>
      <c r="D10" s="13" t="n">
        <v>1789</v>
      </c>
      <c r="E10" s="12" t="s">
        <v>19</v>
      </c>
      <c r="F10" s="12" t="s">
        <v>79</v>
      </c>
      <c r="G10" s="12" t="n">
        <v>6</v>
      </c>
      <c r="H10" s="12"/>
      <c r="I10" s="27" t="s">
        <v>83</v>
      </c>
      <c r="J10" s="15" t="s">
        <v>22</v>
      </c>
      <c r="K10" s="15"/>
      <c r="L10" s="16" t="n">
        <v>110</v>
      </c>
      <c r="M10" s="17" t="s">
        <v>44</v>
      </c>
      <c r="N10" s="16"/>
      <c r="O10" s="16"/>
      <c r="P10" s="29"/>
      <c r="Q10" s="18" t="n">
        <f aca="false">N10+(0.05*O10)+(P10/240)</f>
        <v>0</v>
      </c>
      <c r="R10" s="16" t="n">
        <v>550</v>
      </c>
      <c r="S10" s="16"/>
      <c r="T10" s="16"/>
      <c r="U10" s="16" t="n">
        <f aca="false">R10+(S10*0.05)+(T10/240)</f>
        <v>550</v>
      </c>
      <c r="V10" s="16" t="n">
        <f aca="false">L10*Q10</f>
        <v>0</v>
      </c>
      <c r="W10" s="19" t="n">
        <f aca="false">U10-V10</f>
        <v>550</v>
      </c>
      <c r="X10" s="20"/>
      <c r="Y10" s="20"/>
    </row>
    <row r="11" customFormat="false" ht="15" hidden="false" customHeight="false" outlineLevel="0" collapsed="false">
      <c r="A11" s="11" t="s">
        <v>16</v>
      </c>
      <c r="B11" s="12" t="s">
        <v>17</v>
      </c>
      <c r="C11" s="12" t="s">
        <v>18</v>
      </c>
      <c r="D11" s="13" t="n">
        <v>1789</v>
      </c>
      <c r="E11" s="12" t="s">
        <v>19</v>
      </c>
      <c r="F11" s="12" t="s">
        <v>79</v>
      </c>
      <c r="G11" s="12" t="n">
        <v>6</v>
      </c>
      <c r="H11" s="12" t="s">
        <v>23</v>
      </c>
      <c r="I11" s="27" t="s">
        <v>84</v>
      </c>
      <c r="J11" s="15" t="s">
        <v>22</v>
      </c>
      <c r="K11" s="15"/>
      <c r="L11" s="16" t="n">
        <f aca="false">24+80/288</f>
        <v>24.2777777777778</v>
      </c>
      <c r="M11" s="17" t="s">
        <v>35</v>
      </c>
      <c r="N11" s="16"/>
      <c r="O11" s="16"/>
      <c r="P11" s="29"/>
      <c r="Q11" s="18" t="n">
        <f aca="false">N11+(0.05*O11)+(P11/240)</f>
        <v>0</v>
      </c>
      <c r="R11" s="16" t="n">
        <v>296</v>
      </c>
      <c r="S11" s="16"/>
      <c r="T11" s="16"/>
      <c r="U11" s="16" t="n">
        <f aca="false">R11+(S11*0.05)+(T11/240)</f>
        <v>296</v>
      </c>
      <c r="V11" s="16" t="n">
        <f aca="false">L11*Q11</f>
        <v>0</v>
      </c>
      <c r="W11" s="19" t="n">
        <f aca="false">U11-V11</f>
        <v>296</v>
      </c>
      <c r="X11" s="20"/>
      <c r="Y11" s="20" t="s">
        <v>36</v>
      </c>
    </row>
    <row r="12" customFormat="false" ht="15" hidden="false" customHeight="false" outlineLevel="0" collapsed="false">
      <c r="A12" s="11" t="s">
        <v>16</v>
      </c>
      <c r="B12" s="12" t="s">
        <v>17</v>
      </c>
      <c r="C12" s="12" t="s">
        <v>18</v>
      </c>
      <c r="D12" s="13" t="n">
        <v>1789</v>
      </c>
      <c r="E12" s="12" t="s">
        <v>19</v>
      </c>
      <c r="F12" s="12" t="s">
        <v>79</v>
      </c>
      <c r="G12" s="12" t="n">
        <v>6</v>
      </c>
      <c r="H12" s="12" t="s">
        <v>23</v>
      </c>
      <c r="I12" s="27" t="s">
        <v>85</v>
      </c>
      <c r="J12" s="15" t="s">
        <v>22</v>
      </c>
      <c r="K12" s="15"/>
      <c r="L12" s="16" t="n">
        <v>84</v>
      </c>
      <c r="M12" s="17" t="s">
        <v>44</v>
      </c>
      <c r="N12" s="16"/>
      <c r="O12" s="16"/>
      <c r="P12" s="29"/>
      <c r="Q12" s="18" t="n">
        <f aca="false">N12+(0.05*O12)+(P12/240)</f>
        <v>0</v>
      </c>
      <c r="R12" s="16" t="n">
        <v>254</v>
      </c>
      <c r="S12" s="16"/>
      <c r="T12" s="16"/>
      <c r="U12" s="16" t="n">
        <f aca="false">R12+(S12*0.05)+(T12/240)</f>
        <v>254</v>
      </c>
      <c r="V12" s="16" t="n">
        <f aca="false">L12*Q12</f>
        <v>0</v>
      </c>
      <c r="W12" s="19" t="n">
        <f aca="false">U12-V12</f>
        <v>254</v>
      </c>
      <c r="X12" s="20"/>
      <c r="Y12" s="20"/>
    </row>
    <row r="13" customFormat="false" ht="15" hidden="false" customHeight="false" outlineLevel="0" collapsed="false">
      <c r="A13" s="11" t="s">
        <v>16</v>
      </c>
      <c r="B13" s="12" t="s">
        <v>17</v>
      </c>
      <c r="C13" s="12" t="s">
        <v>18</v>
      </c>
      <c r="D13" s="13" t="n">
        <v>1789</v>
      </c>
      <c r="E13" s="12" t="s">
        <v>19</v>
      </c>
      <c r="F13" s="12" t="s">
        <v>79</v>
      </c>
      <c r="G13" s="12" t="n">
        <v>6</v>
      </c>
      <c r="H13" s="12" t="s">
        <v>23</v>
      </c>
      <c r="I13" s="27" t="s">
        <v>86</v>
      </c>
      <c r="J13" s="15" t="s">
        <v>22</v>
      </c>
      <c r="K13" s="15"/>
      <c r="L13" s="16" t="n">
        <v>87</v>
      </c>
      <c r="M13" s="17" t="s">
        <v>24</v>
      </c>
      <c r="N13" s="16"/>
      <c r="O13" s="16"/>
      <c r="P13" s="29"/>
      <c r="Q13" s="18" t="n">
        <f aca="false">N13+(0.05*O13)+(P13/240)</f>
        <v>0</v>
      </c>
      <c r="R13" s="16" t="n">
        <v>2175</v>
      </c>
      <c r="S13" s="16"/>
      <c r="T13" s="16"/>
      <c r="U13" s="16" t="n">
        <f aca="false">R13+(S13*0.05)+(T13/240)</f>
        <v>2175</v>
      </c>
      <c r="V13" s="16" t="n">
        <f aca="false">L13*Q13</f>
        <v>0</v>
      </c>
      <c r="W13" s="19" t="n">
        <f aca="false">U13-V13</f>
        <v>2175</v>
      </c>
      <c r="X13" s="20"/>
      <c r="Y13" s="20"/>
    </row>
    <row r="14" customFormat="false" ht="15" hidden="false" customHeight="false" outlineLevel="0" collapsed="false">
      <c r="A14" s="11" t="s">
        <v>16</v>
      </c>
      <c r="B14" s="12" t="s">
        <v>17</v>
      </c>
      <c r="C14" s="12" t="s">
        <v>18</v>
      </c>
      <c r="D14" s="13" t="n">
        <v>1789</v>
      </c>
      <c r="E14" s="12" t="s">
        <v>19</v>
      </c>
      <c r="F14" s="12" t="s">
        <v>79</v>
      </c>
      <c r="G14" s="12" t="n">
        <v>6</v>
      </c>
      <c r="H14" s="12" t="s">
        <v>23</v>
      </c>
      <c r="I14" s="27" t="s">
        <v>87</v>
      </c>
      <c r="J14" s="15" t="s">
        <v>22</v>
      </c>
      <c r="K14" s="15"/>
      <c r="L14" s="16" t="n">
        <v>48</v>
      </c>
      <c r="M14" s="17" t="s">
        <v>24</v>
      </c>
      <c r="N14" s="16"/>
      <c r="O14" s="16"/>
      <c r="P14" s="29"/>
      <c r="Q14" s="18" t="n">
        <f aca="false">N14+(0.05*O14)+(P14/240)</f>
        <v>0</v>
      </c>
      <c r="R14" s="16" t="n">
        <v>454</v>
      </c>
      <c r="S14" s="16"/>
      <c r="T14" s="16"/>
      <c r="U14" s="16" t="n">
        <f aca="false">R14+(S14*0.05)+(T14/240)</f>
        <v>454</v>
      </c>
      <c r="V14" s="16" t="n">
        <f aca="false">L14*Q14</f>
        <v>0</v>
      </c>
      <c r="W14" s="19" t="n">
        <f aca="false">U14-V14</f>
        <v>454</v>
      </c>
      <c r="X14" s="20"/>
      <c r="Y14" s="20"/>
    </row>
    <row r="15" customFormat="false" ht="15" hidden="false" customHeight="false" outlineLevel="0" collapsed="false">
      <c r="A15" s="11" t="s">
        <v>16</v>
      </c>
      <c r="B15" s="12" t="s">
        <v>17</v>
      </c>
      <c r="C15" s="12" t="s">
        <v>18</v>
      </c>
      <c r="D15" s="13" t="n">
        <v>1789</v>
      </c>
      <c r="E15" s="12" t="s">
        <v>19</v>
      </c>
      <c r="F15" s="12" t="s">
        <v>79</v>
      </c>
      <c r="G15" s="12" t="n">
        <v>6</v>
      </c>
      <c r="H15" s="12" t="s">
        <v>23</v>
      </c>
      <c r="I15" s="27" t="s">
        <v>88</v>
      </c>
      <c r="J15" s="15" t="s">
        <v>22</v>
      </c>
      <c r="K15" s="15"/>
      <c r="L15" s="16" t="n">
        <v>3380</v>
      </c>
      <c r="M15" s="17" t="s">
        <v>44</v>
      </c>
      <c r="N15" s="16"/>
      <c r="O15" s="16"/>
      <c r="P15" s="29"/>
      <c r="Q15" s="18" t="n">
        <f aca="false">N15+(0.05*O15)+(P15/240)</f>
        <v>0</v>
      </c>
      <c r="R15" s="16" t="n">
        <v>5557</v>
      </c>
      <c r="S15" s="16"/>
      <c r="T15" s="16"/>
      <c r="U15" s="16" t="n">
        <f aca="false">R15+(S15*0.05)+(T15/240)</f>
        <v>5557</v>
      </c>
      <c r="V15" s="16" t="n">
        <f aca="false">L15*Q15</f>
        <v>0</v>
      </c>
      <c r="W15" s="19" t="n">
        <f aca="false">U15-V15</f>
        <v>5557</v>
      </c>
      <c r="X15" s="20"/>
      <c r="Y15" s="20"/>
    </row>
    <row r="16" customFormat="false" ht="15" hidden="false" customHeight="false" outlineLevel="0" collapsed="false">
      <c r="A16" s="11" t="s">
        <v>16</v>
      </c>
      <c r="B16" s="12" t="s">
        <v>17</v>
      </c>
      <c r="C16" s="12" t="s">
        <v>18</v>
      </c>
      <c r="D16" s="13" t="n">
        <v>1789</v>
      </c>
      <c r="E16" s="12" t="s">
        <v>19</v>
      </c>
      <c r="F16" s="12" t="s">
        <v>79</v>
      </c>
      <c r="G16" s="12" t="n">
        <v>6</v>
      </c>
      <c r="H16" s="12" t="s">
        <v>23</v>
      </c>
      <c r="I16" s="27" t="s">
        <v>89</v>
      </c>
      <c r="J16" s="15" t="s">
        <v>22</v>
      </c>
      <c r="K16" s="15"/>
      <c r="L16" s="16" t="n">
        <v>56.25</v>
      </c>
      <c r="M16" s="17" t="s">
        <v>44</v>
      </c>
      <c r="N16" s="16"/>
      <c r="O16" s="16"/>
      <c r="P16" s="29"/>
      <c r="Q16" s="18" t="n">
        <f aca="false">N16+(0.05*O16)+(P16/240)</f>
        <v>0</v>
      </c>
      <c r="R16" s="16" t="n">
        <v>56250</v>
      </c>
      <c r="S16" s="16"/>
      <c r="T16" s="16"/>
      <c r="U16" s="16" t="n">
        <f aca="false">R16+(S16*0.05)+(T16/240)</f>
        <v>56250</v>
      </c>
      <c r="V16" s="16" t="n">
        <f aca="false">L16*Q16</f>
        <v>0</v>
      </c>
      <c r="W16" s="19" t="n">
        <f aca="false">U16-V16</f>
        <v>56250</v>
      </c>
      <c r="X16" s="20"/>
      <c r="Y16" s="20"/>
    </row>
    <row r="17" customFormat="false" ht="15" hidden="false" customHeight="false" outlineLevel="0" collapsed="false">
      <c r="A17" s="11" t="s">
        <v>16</v>
      </c>
      <c r="B17" s="12" t="s">
        <v>17</v>
      </c>
      <c r="C17" s="12" t="s">
        <v>18</v>
      </c>
      <c r="D17" s="13" t="n">
        <v>1789</v>
      </c>
      <c r="E17" s="12" t="s">
        <v>19</v>
      </c>
      <c r="F17" s="12" t="s">
        <v>79</v>
      </c>
      <c r="G17" s="12" t="n">
        <v>6</v>
      </c>
      <c r="H17" s="12" t="s">
        <v>23</v>
      </c>
      <c r="I17" s="27" t="s">
        <v>90</v>
      </c>
      <c r="J17" s="15" t="s">
        <v>22</v>
      </c>
      <c r="K17" s="15"/>
      <c r="L17" s="16" t="n">
        <v>18.5</v>
      </c>
      <c r="M17" s="17" t="s">
        <v>44</v>
      </c>
      <c r="N17" s="16"/>
      <c r="O17" s="16"/>
      <c r="P17" s="29"/>
      <c r="Q17" s="18" t="n">
        <f aca="false">N17+(0.05*O17)+(P17/240)</f>
        <v>0</v>
      </c>
      <c r="R17" s="16" t="n">
        <v>6250</v>
      </c>
      <c r="S17" s="16"/>
      <c r="T17" s="16"/>
      <c r="U17" s="16" t="n">
        <f aca="false">R17+(S17*0.05)+(T17/240)</f>
        <v>6250</v>
      </c>
      <c r="V17" s="16" t="n">
        <f aca="false">L17*Q17</f>
        <v>0</v>
      </c>
      <c r="W17" s="19" t="n">
        <f aca="false">U17-V17</f>
        <v>6250</v>
      </c>
      <c r="X17" s="20"/>
      <c r="Y17" s="20"/>
    </row>
    <row r="18" customFormat="false" ht="15" hidden="false" customHeight="false" outlineLevel="0" collapsed="false">
      <c r="A18" s="11" t="s">
        <v>16</v>
      </c>
      <c r="B18" s="12" t="s">
        <v>17</v>
      </c>
      <c r="C18" s="12" t="s">
        <v>18</v>
      </c>
      <c r="D18" s="13" t="n">
        <v>1789</v>
      </c>
      <c r="E18" s="12" t="s">
        <v>19</v>
      </c>
      <c r="F18" s="12" t="s">
        <v>79</v>
      </c>
      <c r="G18" s="12" t="n">
        <v>6</v>
      </c>
      <c r="H18" s="12" t="s">
        <v>47</v>
      </c>
      <c r="I18" s="27" t="s">
        <v>45</v>
      </c>
      <c r="J18" s="15" t="s">
        <v>22</v>
      </c>
      <c r="K18" s="15"/>
      <c r="L18" s="16" t="n">
        <v>148</v>
      </c>
      <c r="M18" s="17" t="s">
        <v>91</v>
      </c>
      <c r="N18" s="16"/>
      <c r="O18" s="16"/>
      <c r="P18" s="29"/>
      <c r="Q18" s="18" t="n">
        <f aca="false">N18+(0.05*O18)+(P18/240)</f>
        <v>0</v>
      </c>
      <c r="R18" s="16" t="n">
        <v>114</v>
      </c>
      <c r="S18" s="16"/>
      <c r="T18" s="16"/>
      <c r="U18" s="16" t="n">
        <f aca="false">R18+(S18*0.05)+(T18/240)</f>
        <v>114</v>
      </c>
      <c r="V18" s="16" t="n">
        <f aca="false">L18*Q18</f>
        <v>0</v>
      </c>
      <c r="W18" s="19" t="n">
        <f aca="false">U18-V18</f>
        <v>114</v>
      </c>
      <c r="X18" s="20"/>
      <c r="Y18" s="20"/>
    </row>
    <row r="19" customFormat="false" ht="15" hidden="false" customHeight="false" outlineLevel="0" collapsed="false">
      <c r="A19" s="11" t="s">
        <v>16</v>
      </c>
      <c r="B19" s="12" t="s">
        <v>17</v>
      </c>
      <c r="C19" s="12" t="s">
        <v>18</v>
      </c>
      <c r="D19" s="13" t="n">
        <v>1789</v>
      </c>
      <c r="E19" s="12" t="s">
        <v>19</v>
      </c>
      <c r="F19" s="12" t="s">
        <v>79</v>
      </c>
      <c r="G19" s="12" t="n">
        <v>6</v>
      </c>
      <c r="H19" s="12" t="s">
        <v>23</v>
      </c>
      <c r="I19" s="27" t="s">
        <v>92</v>
      </c>
      <c r="J19" s="15" t="s">
        <v>22</v>
      </c>
      <c r="K19" s="15"/>
      <c r="L19" s="16" t="n">
        <v>1611</v>
      </c>
      <c r="M19" s="17" t="s">
        <v>61</v>
      </c>
      <c r="N19" s="16"/>
      <c r="O19" s="16"/>
      <c r="P19" s="29"/>
      <c r="Q19" s="18" t="n">
        <f aca="false">N19+(0.05*O19)+(P19/240)</f>
        <v>0</v>
      </c>
      <c r="R19" s="16" t="n">
        <v>2824</v>
      </c>
      <c r="S19" s="16"/>
      <c r="T19" s="16"/>
      <c r="U19" s="16" t="n">
        <f aca="false">R19+(S19*0.05)+(T19/240)</f>
        <v>2824</v>
      </c>
      <c r="V19" s="16" t="n">
        <f aca="false">L19*Q19</f>
        <v>0</v>
      </c>
      <c r="W19" s="19" t="n">
        <f aca="false">U19-V19</f>
        <v>2824</v>
      </c>
      <c r="X19" s="20"/>
      <c r="Y19" s="20" t="s">
        <v>93</v>
      </c>
    </row>
    <row r="20" customFormat="false" ht="15" hidden="false" customHeight="false" outlineLevel="0" collapsed="false">
      <c r="A20" s="11" t="s">
        <v>16</v>
      </c>
      <c r="B20" s="12" t="s">
        <v>17</v>
      </c>
      <c r="C20" s="12" t="s">
        <v>18</v>
      </c>
      <c r="D20" s="13" t="n">
        <v>1789</v>
      </c>
      <c r="E20" s="12" t="s">
        <v>19</v>
      </c>
      <c r="F20" s="12" t="s">
        <v>79</v>
      </c>
      <c r="G20" s="12" t="n">
        <v>6</v>
      </c>
      <c r="H20" s="12" t="s">
        <v>95</v>
      </c>
      <c r="I20" s="27" t="s">
        <v>94</v>
      </c>
      <c r="J20" s="15" t="s">
        <v>22</v>
      </c>
      <c r="K20" s="15"/>
      <c r="L20" s="16"/>
      <c r="M20" s="17"/>
      <c r="N20" s="16"/>
      <c r="O20" s="16"/>
      <c r="P20" s="29"/>
      <c r="Q20" s="18" t="n">
        <f aca="false">N20+(0.05*O20)+(P20/240)</f>
        <v>0</v>
      </c>
      <c r="R20" s="16" t="n">
        <v>192</v>
      </c>
      <c r="S20" s="16"/>
      <c r="T20" s="16"/>
      <c r="U20" s="16" t="n">
        <f aca="false">R20+(S20*0.05)+(T20/240)</f>
        <v>192</v>
      </c>
      <c r="V20" s="16" t="n">
        <f aca="false">L20*Q20</f>
        <v>0</v>
      </c>
      <c r="W20" s="19" t="n">
        <f aca="false">U20-V20</f>
        <v>192</v>
      </c>
      <c r="X20" s="20"/>
      <c r="Y20" s="20"/>
    </row>
    <row r="21" customFormat="false" ht="15" hidden="false" customHeight="false" outlineLevel="0" collapsed="false">
      <c r="A21" s="11" t="s">
        <v>16</v>
      </c>
      <c r="B21" s="12" t="s">
        <v>17</v>
      </c>
      <c r="C21" s="12" t="s">
        <v>18</v>
      </c>
      <c r="D21" s="13" t="n">
        <v>1789</v>
      </c>
      <c r="E21" s="12" t="s">
        <v>19</v>
      </c>
      <c r="F21" s="12" t="s">
        <v>79</v>
      </c>
      <c r="G21" s="12" t="n">
        <v>6</v>
      </c>
      <c r="H21" s="12" t="s">
        <v>81</v>
      </c>
      <c r="I21" s="27" t="s">
        <v>96</v>
      </c>
      <c r="J21" s="15" t="s">
        <v>22</v>
      </c>
      <c r="K21" s="15"/>
      <c r="L21" s="16" t="n">
        <v>40</v>
      </c>
      <c r="M21" s="17" t="s">
        <v>61</v>
      </c>
      <c r="N21" s="16"/>
      <c r="O21" s="16"/>
      <c r="P21" s="29"/>
      <c r="Q21" s="18" t="n">
        <f aca="false">N21+(0.05*O21)+(P21/240)</f>
        <v>0</v>
      </c>
      <c r="R21" s="16" t="n">
        <v>484</v>
      </c>
      <c r="S21" s="16"/>
      <c r="T21" s="16"/>
      <c r="U21" s="16" t="n">
        <f aca="false">R21+(S21*0.05)+(T21/240)</f>
        <v>484</v>
      </c>
      <c r="V21" s="16" t="n">
        <f aca="false">L21*Q21</f>
        <v>0</v>
      </c>
      <c r="W21" s="19" t="n">
        <f aca="false">U21-V21</f>
        <v>484</v>
      </c>
      <c r="X21" s="20"/>
      <c r="Y21" s="20" t="s">
        <v>97</v>
      </c>
    </row>
    <row r="22" customFormat="false" ht="15" hidden="false" customHeight="false" outlineLevel="0" collapsed="false">
      <c r="A22" s="11" t="s">
        <v>16</v>
      </c>
      <c r="B22" s="12" t="s">
        <v>17</v>
      </c>
      <c r="C22" s="12" t="s">
        <v>18</v>
      </c>
      <c r="D22" s="13" t="n">
        <v>1789</v>
      </c>
      <c r="E22" s="12" t="s">
        <v>19</v>
      </c>
      <c r="F22" s="12" t="s">
        <v>79</v>
      </c>
      <c r="G22" s="12" t="n">
        <v>6</v>
      </c>
      <c r="H22" s="12" t="s">
        <v>81</v>
      </c>
      <c r="I22" s="27" t="s">
        <v>98</v>
      </c>
      <c r="J22" s="15" t="s">
        <v>22</v>
      </c>
      <c r="K22" s="15"/>
      <c r="L22" s="16" t="n">
        <v>2235</v>
      </c>
      <c r="M22" s="17" t="s">
        <v>61</v>
      </c>
      <c r="N22" s="16"/>
      <c r="O22" s="16"/>
      <c r="P22" s="29"/>
      <c r="Q22" s="18" t="n">
        <f aca="false">N22+(0.05*O22)+(P22/240)</f>
        <v>0</v>
      </c>
      <c r="R22" s="16" t="n">
        <v>13142</v>
      </c>
      <c r="S22" s="16"/>
      <c r="T22" s="16"/>
      <c r="U22" s="16" t="n">
        <f aca="false">R22+(S22*0.05)+(T22/240)</f>
        <v>13142</v>
      </c>
      <c r="V22" s="16" t="n">
        <f aca="false">L22*Q22</f>
        <v>0</v>
      </c>
      <c r="W22" s="19" t="n">
        <f aca="false">U22-V22</f>
        <v>13142</v>
      </c>
      <c r="X22" s="20"/>
      <c r="Y22" s="20" t="s">
        <v>99</v>
      </c>
    </row>
    <row r="23" customFormat="false" ht="15" hidden="false" customHeight="false" outlineLevel="0" collapsed="false">
      <c r="A23" s="11" t="s">
        <v>16</v>
      </c>
      <c r="B23" s="12" t="s">
        <v>17</v>
      </c>
      <c r="C23" s="12" t="s">
        <v>18</v>
      </c>
      <c r="D23" s="13" t="n">
        <v>1789</v>
      </c>
      <c r="E23" s="12" t="s">
        <v>19</v>
      </c>
      <c r="F23" s="12" t="s">
        <v>79</v>
      </c>
      <c r="G23" s="12" t="n">
        <v>6</v>
      </c>
      <c r="H23" s="12" t="s">
        <v>23</v>
      </c>
      <c r="I23" s="27" t="s">
        <v>100</v>
      </c>
      <c r="J23" s="15" t="s">
        <v>22</v>
      </c>
      <c r="K23" s="15"/>
      <c r="L23" s="16" t="n">
        <v>2200</v>
      </c>
      <c r="M23" s="17" t="s">
        <v>44</v>
      </c>
      <c r="N23" s="16"/>
      <c r="O23" s="16"/>
      <c r="P23" s="29"/>
      <c r="Q23" s="18" t="n">
        <f aca="false">N23+(0.05*O23)+(P23/240)</f>
        <v>0</v>
      </c>
      <c r="R23" s="16" t="n">
        <v>440</v>
      </c>
      <c r="S23" s="16"/>
      <c r="T23" s="16"/>
      <c r="U23" s="16" t="n">
        <f aca="false">R23+(S23*0.05)+(T23/240)</f>
        <v>440</v>
      </c>
      <c r="V23" s="16" t="n">
        <f aca="false">L23*Q23</f>
        <v>0</v>
      </c>
      <c r="W23" s="19" t="n">
        <f aca="false">U23-V23</f>
        <v>440</v>
      </c>
      <c r="X23" s="20"/>
      <c r="Y23" s="20"/>
    </row>
    <row r="24" customFormat="false" ht="15" hidden="false" customHeight="false" outlineLevel="0" collapsed="false">
      <c r="A24" s="11" t="s">
        <v>16</v>
      </c>
      <c r="B24" s="12" t="s">
        <v>17</v>
      </c>
      <c r="C24" s="12" t="s">
        <v>18</v>
      </c>
      <c r="D24" s="13" t="n">
        <v>1789</v>
      </c>
      <c r="E24" s="12" t="s">
        <v>19</v>
      </c>
      <c r="F24" s="12" t="s">
        <v>79</v>
      </c>
      <c r="G24" s="12" t="n">
        <v>6</v>
      </c>
      <c r="H24" s="12" t="s">
        <v>23</v>
      </c>
      <c r="I24" s="27" t="s">
        <v>48</v>
      </c>
      <c r="J24" s="15" t="s">
        <v>22</v>
      </c>
      <c r="K24" s="15"/>
      <c r="L24" s="16"/>
      <c r="M24" s="17"/>
      <c r="N24" s="16"/>
      <c r="O24" s="16"/>
      <c r="P24" s="29"/>
      <c r="Q24" s="18" t="n">
        <f aca="false">N24+(0.05*O24)+(P24/240)</f>
        <v>0</v>
      </c>
      <c r="R24" s="16" t="n">
        <v>217</v>
      </c>
      <c r="S24" s="16"/>
      <c r="T24" s="16"/>
      <c r="U24" s="16" t="n">
        <f aca="false">R24+(S24*0.05)+(T24/240)</f>
        <v>217</v>
      </c>
      <c r="V24" s="16" t="n">
        <f aca="false">L24*Q24</f>
        <v>0</v>
      </c>
      <c r="W24" s="19" t="n">
        <f aca="false">U24-V24</f>
        <v>217</v>
      </c>
      <c r="X24" s="20"/>
      <c r="Y24" s="20"/>
    </row>
    <row r="25" customFormat="false" ht="15" hidden="false" customHeight="false" outlineLevel="0" collapsed="false">
      <c r="A25" s="11" t="s">
        <v>16</v>
      </c>
      <c r="B25" s="12" t="s">
        <v>17</v>
      </c>
      <c r="C25" s="12" t="s">
        <v>18</v>
      </c>
      <c r="D25" s="13" t="n">
        <v>1789</v>
      </c>
      <c r="E25" s="12" t="s">
        <v>19</v>
      </c>
      <c r="F25" s="12" t="s">
        <v>79</v>
      </c>
      <c r="G25" s="12" t="n">
        <v>6</v>
      </c>
      <c r="H25" s="12" t="s">
        <v>23</v>
      </c>
      <c r="I25" s="27" t="s">
        <v>101</v>
      </c>
      <c r="J25" s="15" t="s">
        <v>22</v>
      </c>
      <c r="K25" s="15"/>
      <c r="L25" s="16" t="n">
        <v>27</v>
      </c>
      <c r="M25" s="17" t="s">
        <v>55</v>
      </c>
      <c r="N25" s="16"/>
      <c r="O25" s="16"/>
      <c r="P25" s="29"/>
      <c r="Q25" s="18" t="n">
        <f aca="false">N25+(0.05*O25)+(P25/240)</f>
        <v>0</v>
      </c>
      <c r="R25" s="16" t="n">
        <v>308</v>
      </c>
      <c r="S25" s="16"/>
      <c r="T25" s="16"/>
      <c r="U25" s="16" t="n">
        <f aca="false">R25+(S25*0.05)+(T25/240)</f>
        <v>308</v>
      </c>
      <c r="V25" s="16" t="n">
        <f aca="false">L25*Q25</f>
        <v>0</v>
      </c>
      <c r="W25" s="19" t="n">
        <f aca="false">U25-V25</f>
        <v>308</v>
      </c>
      <c r="X25" s="20"/>
      <c r="Y25" s="20"/>
    </row>
    <row r="26" customFormat="false" ht="15" hidden="false" customHeight="false" outlineLevel="0" collapsed="false">
      <c r="A26" s="11" t="s">
        <v>16</v>
      </c>
      <c r="B26" s="12" t="s">
        <v>17</v>
      </c>
      <c r="C26" s="12" t="s">
        <v>18</v>
      </c>
      <c r="D26" s="13" t="n">
        <v>1789</v>
      </c>
      <c r="E26" s="12" t="s">
        <v>19</v>
      </c>
      <c r="F26" s="12" t="s">
        <v>79</v>
      </c>
      <c r="G26" s="12" t="n">
        <v>6</v>
      </c>
      <c r="H26" s="12" t="s">
        <v>23</v>
      </c>
      <c r="I26" s="27" t="s">
        <v>102</v>
      </c>
      <c r="J26" s="15" t="s">
        <v>22</v>
      </c>
      <c r="K26" s="15"/>
      <c r="L26" s="16" t="n">
        <v>14</v>
      </c>
      <c r="M26" s="17" t="s">
        <v>55</v>
      </c>
      <c r="N26" s="16"/>
      <c r="O26" s="16"/>
      <c r="P26" s="29"/>
      <c r="Q26" s="18" t="n">
        <f aca="false">N26+(0.05*O26)+(P26/240)</f>
        <v>0</v>
      </c>
      <c r="R26" s="16" t="n">
        <v>185</v>
      </c>
      <c r="S26" s="16"/>
      <c r="T26" s="16"/>
      <c r="U26" s="16" t="n">
        <f aca="false">R26+(S26*0.05)+(T26/240)</f>
        <v>185</v>
      </c>
      <c r="V26" s="16" t="n">
        <f aca="false">L26*Q26</f>
        <v>0</v>
      </c>
      <c r="W26" s="19" t="n">
        <f aca="false">U26-V26</f>
        <v>185</v>
      </c>
      <c r="X26" s="20"/>
      <c r="Y26" s="20"/>
    </row>
    <row r="27" customFormat="false" ht="15" hidden="false" customHeight="false" outlineLevel="0" collapsed="false">
      <c r="A27" s="11" t="s">
        <v>16</v>
      </c>
      <c r="B27" s="12" t="s">
        <v>17</v>
      </c>
      <c r="C27" s="12" t="s">
        <v>18</v>
      </c>
      <c r="D27" s="13" t="n">
        <v>1789</v>
      </c>
      <c r="E27" s="12" t="s">
        <v>19</v>
      </c>
      <c r="F27" s="12" t="s">
        <v>79</v>
      </c>
      <c r="G27" s="12" t="n">
        <v>6</v>
      </c>
      <c r="H27" s="12" t="s">
        <v>23</v>
      </c>
      <c r="I27" s="27" t="s">
        <v>103</v>
      </c>
      <c r="J27" s="15" t="s">
        <v>22</v>
      </c>
      <c r="K27" s="15"/>
      <c r="L27" s="16" t="n">
        <v>1300</v>
      </c>
      <c r="M27" s="17" t="s">
        <v>44</v>
      </c>
      <c r="N27" s="16"/>
      <c r="O27" s="16"/>
      <c r="P27" s="29"/>
      <c r="Q27" s="18" t="n">
        <f aca="false">N27+(0.05*O27)+(P27/240)</f>
        <v>0</v>
      </c>
      <c r="R27" s="16" t="n">
        <v>180</v>
      </c>
      <c r="S27" s="16"/>
      <c r="T27" s="16"/>
      <c r="U27" s="16" t="n">
        <f aca="false">R27+(S27*0.05)+(T27/240)</f>
        <v>180</v>
      </c>
      <c r="V27" s="16" t="n">
        <f aca="false">L27*Q27</f>
        <v>0</v>
      </c>
      <c r="W27" s="19" t="n">
        <f aca="false">U27-V27</f>
        <v>180</v>
      </c>
      <c r="X27" s="20"/>
      <c r="Y27" s="20"/>
    </row>
    <row r="28" customFormat="false" ht="15" hidden="false" customHeight="false" outlineLevel="0" collapsed="false">
      <c r="A28" s="11" t="s">
        <v>16</v>
      </c>
      <c r="B28" s="12" t="s">
        <v>17</v>
      </c>
      <c r="C28" s="12" t="s">
        <v>18</v>
      </c>
      <c r="D28" s="13" t="n">
        <v>1789</v>
      </c>
      <c r="E28" s="12" t="s">
        <v>19</v>
      </c>
      <c r="F28" s="12" t="s">
        <v>79</v>
      </c>
      <c r="G28" s="12" t="n">
        <v>6</v>
      </c>
      <c r="H28" s="12" t="s">
        <v>23</v>
      </c>
      <c r="I28" s="27" t="s">
        <v>104</v>
      </c>
      <c r="J28" s="15" t="s">
        <v>22</v>
      </c>
      <c r="K28" s="15"/>
      <c r="L28" s="16" t="n">
        <v>3638</v>
      </c>
      <c r="M28" s="17" t="s">
        <v>44</v>
      </c>
      <c r="N28" s="16"/>
      <c r="O28" s="16"/>
      <c r="P28" s="29"/>
      <c r="Q28" s="18" t="n">
        <f aca="false">N28+(0.05*O28)+(P28/240)</f>
        <v>0</v>
      </c>
      <c r="R28" s="16" t="n">
        <v>337</v>
      </c>
      <c r="S28" s="16"/>
      <c r="T28" s="16"/>
      <c r="U28" s="16" t="n">
        <f aca="false">R28+(S28*0.05)+(T28/240)</f>
        <v>337</v>
      </c>
      <c r="V28" s="16" t="n">
        <f aca="false">L28*Q28</f>
        <v>0</v>
      </c>
      <c r="W28" s="19" t="n">
        <f aca="false">U28-V28</f>
        <v>337</v>
      </c>
      <c r="X28" s="20"/>
      <c r="Y28" s="20"/>
    </row>
    <row r="29" customFormat="false" ht="15" hidden="false" customHeight="false" outlineLevel="0" collapsed="false">
      <c r="A29" s="11" t="s">
        <v>16</v>
      </c>
      <c r="B29" s="12" t="s">
        <v>17</v>
      </c>
      <c r="C29" s="12" t="s">
        <v>18</v>
      </c>
      <c r="D29" s="13" t="n">
        <v>1789</v>
      </c>
      <c r="E29" s="12" t="s">
        <v>19</v>
      </c>
      <c r="F29" s="12" t="s">
        <v>79</v>
      </c>
      <c r="G29" s="12" t="n">
        <v>6</v>
      </c>
      <c r="H29" s="12" t="s">
        <v>23</v>
      </c>
      <c r="I29" s="27" t="s">
        <v>105</v>
      </c>
      <c r="J29" s="15" t="s">
        <v>22</v>
      </c>
      <c r="K29" s="15"/>
      <c r="L29" s="16" t="n">
        <v>6750</v>
      </c>
      <c r="M29" s="17" t="s">
        <v>44</v>
      </c>
      <c r="N29" s="16"/>
      <c r="O29" s="16"/>
      <c r="P29" s="29"/>
      <c r="Q29" s="18" t="n">
        <f aca="false">N29+(0.05*O29)+(P29/240)</f>
        <v>0</v>
      </c>
      <c r="R29" s="16" t="n">
        <v>2730</v>
      </c>
      <c r="S29" s="16"/>
      <c r="T29" s="16"/>
      <c r="U29" s="16" t="n">
        <f aca="false">R29+(S29*0.05)+(T29/240)</f>
        <v>2730</v>
      </c>
      <c r="V29" s="16" t="n">
        <f aca="false">L29*Q29</f>
        <v>0</v>
      </c>
      <c r="W29" s="19" t="n">
        <f aca="false">U29-V29</f>
        <v>2730</v>
      </c>
      <c r="X29" s="20"/>
      <c r="Y29" s="20"/>
    </row>
    <row r="30" customFormat="false" ht="15" hidden="false" customHeight="false" outlineLevel="0" collapsed="false">
      <c r="A30" s="11" t="s">
        <v>16</v>
      </c>
      <c r="B30" s="12" t="s">
        <v>17</v>
      </c>
      <c r="C30" s="12" t="s">
        <v>18</v>
      </c>
      <c r="D30" s="13" t="n">
        <v>1789</v>
      </c>
      <c r="E30" s="12" t="s">
        <v>19</v>
      </c>
      <c r="F30" s="12" t="s">
        <v>79</v>
      </c>
      <c r="G30" s="12" t="n">
        <v>6</v>
      </c>
      <c r="H30" s="12" t="s">
        <v>23</v>
      </c>
      <c r="I30" s="27" t="s">
        <v>178</v>
      </c>
      <c r="J30" s="15" t="s">
        <v>22</v>
      </c>
      <c r="K30" s="15"/>
      <c r="L30" s="16" t="n">
        <v>800</v>
      </c>
      <c r="M30" s="17" t="s">
        <v>44</v>
      </c>
      <c r="N30" s="16"/>
      <c r="O30" s="16"/>
      <c r="P30" s="29"/>
      <c r="Q30" s="18" t="n">
        <f aca="false">N30+(0.05*O30)+(P30/240)</f>
        <v>0</v>
      </c>
      <c r="R30" s="16" t="n">
        <v>120</v>
      </c>
      <c r="S30" s="16"/>
      <c r="T30" s="16"/>
      <c r="U30" s="16" t="n">
        <f aca="false">R30+(S30*0.05)+(T30/240)</f>
        <v>120</v>
      </c>
      <c r="V30" s="16" t="n">
        <f aca="false">L30*Q30</f>
        <v>0</v>
      </c>
      <c r="W30" s="19" t="n">
        <f aca="false">U30-V30</f>
        <v>120</v>
      </c>
      <c r="X30" s="20"/>
      <c r="Y30" s="20"/>
    </row>
    <row r="31" customFormat="false" ht="15" hidden="false" customHeight="false" outlineLevel="0" collapsed="false">
      <c r="A31" s="11" t="s">
        <v>16</v>
      </c>
      <c r="B31" s="12" t="s">
        <v>17</v>
      </c>
      <c r="C31" s="12" t="s">
        <v>18</v>
      </c>
      <c r="D31" s="13" t="n">
        <v>1789</v>
      </c>
      <c r="E31" s="12" t="s">
        <v>19</v>
      </c>
      <c r="F31" s="12" t="s">
        <v>79</v>
      </c>
      <c r="G31" s="12" t="n">
        <v>6</v>
      </c>
      <c r="H31" s="12" t="s">
        <v>108</v>
      </c>
      <c r="I31" s="27" t="s">
        <v>107</v>
      </c>
      <c r="J31" s="15" t="s">
        <v>22</v>
      </c>
      <c r="K31" s="15"/>
      <c r="L31" s="16" t="n">
        <v>774</v>
      </c>
      <c r="M31" s="17" t="s">
        <v>44</v>
      </c>
      <c r="N31" s="16"/>
      <c r="O31" s="16"/>
      <c r="P31" s="29"/>
      <c r="Q31" s="18" t="n">
        <f aca="false">N31+(0.05*O31)+(P31/240)</f>
        <v>0</v>
      </c>
      <c r="R31" s="16" t="n">
        <v>662</v>
      </c>
      <c r="S31" s="16"/>
      <c r="T31" s="16"/>
      <c r="U31" s="16" t="n">
        <f aca="false">R31+(S31*0.05)+(T31/240)</f>
        <v>662</v>
      </c>
      <c r="V31" s="16" t="n">
        <f aca="false">L31*Q31</f>
        <v>0</v>
      </c>
      <c r="W31" s="19" t="n">
        <f aca="false">U31-V31</f>
        <v>662</v>
      </c>
      <c r="X31" s="20"/>
      <c r="Y31" s="20"/>
    </row>
    <row r="32" customFormat="false" ht="15" hidden="false" customHeight="false" outlineLevel="0" collapsed="false">
      <c r="A32" s="11" t="s">
        <v>16</v>
      </c>
      <c r="B32" s="12" t="s">
        <v>17</v>
      </c>
      <c r="C32" s="12" t="s">
        <v>18</v>
      </c>
      <c r="D32" s="13" t="n">
        <v>1789</v>
      </c>
      <c r="E32" s="12" t="s">
        <v>19</v>
      </c>
      <c r="F32" s="12" t="s">
        <v>79</v>
      </c>
      <c r="G32" s="12" t="n">
        <v>6</v>
      </c>
      <c r="H32" s="12"/>
      <c r="I32" s="27" t="s">
        <v>51</v>
      </c>
      <c r="J32" s="15" t="s">
        <v>22</v>
      </c>
      <c r="K32" s="15"/>
      <c r="L32" s="16"/>
      <c r="M32" s="17"/>
      <c r="N32" s="16"/>
      <c r="O32" s="16"/>
      <c r="P32" s="29"/>
      <c r="Q32" s="18" t="n">
        <f aca="false">N32+(0.05*O32)+(P32/240)</f>
        <v>0</v>
      </c>
      <c r="R32" s="16" t="n">
        <v>1523</v>
      </c>
      <c r="S32" s="16"/>
      <c r="T32" s="16"/>
      <c r="U32" s="16" t="n">
        <f aca="false">R32+(S32*0.05)+(T32/240)</f>
        <v>1523</v>
      </c>
      <c r="V32" s="16" t="n">
        <f aca="false">L32*Q32</f>
        <v>0</v>
      </c>
      <c r="W32" s="19" t="n">
        <f aca="false">U32-V32</f>
        <v>1523</v>
      </c>
      <c r="X32" s="20"/>
      <c r="Y32" s="20"/>
    </row>
    <row r="33" customFormat="false" ht="15" hidden="false" customHeight="false" outlineLevel="0" collapsed="false">
      <c r="A33" s="11" t="s">
        <v>16</v>
      </c>
      <c r="B33" s="12" t="s">
        <v>17</v>
      </c>
      <c r="C33" s="12" t="s">
        <v>18</v>
      </c>
      <c r="D33" s="13" t="n">
        <v>1789</v>
      </c>
      <c r="E33" s="12" t="s">
        <v>19</v>
      </c>
      <c r="F33" s="12" t="s">
        <v>79</v>
      </c>
      <c r="G33" s="12" t="n">
        <v>6</v>
      </c>
      <c r="H33" s="12"/>
      <c r="I33" s="27" t="s">
        <v>109</v>
      </c>
      <c r="J33" s="15" t="s">
        <v>22</v>
      </c>
      <c r="K33" s="15"/>
      <c r="L33" s="16"/>
      <c r="M33" s="17"/>
      <c r="N33" s="16"/>
      <c r="O33" s="16"/>
      <c r="P33" s="29"/>
      <c r="Q33" s="18" t="n">
        <f aca="false">N33+(0.05*O33)+(P33/240)</f>
        <v>0</v>
      </c>
      <c r="R33" s="16" t="n">
        <v>5995</v>
      </c>
      <c r="S33" s="16"/>
      <c r="T33" s="16"/>
      <c r="U33" s="16" t="n">
        <f aca="false">R33+(S33*0.05)+(T33/240)</f>
        <v>5995</v>
      </c>
      <c r="V33" s="16" t="n">
        <f aca="false">L33*Q33</f>
        <v>0</v>
      </c>
      <c r="W33" s="19" t="n">
        <f aca="false">U33-V33</f>
        <v>5995</v>
      </c>
      <c r="X33" s="20"/>
      <c r="Y33" s="20"/>
    </row>
    <row r="34" customFormat="false" ht="15" hidden="false" customHeight="false" outlineLevel="0" collapsed="false">
      <c r="A34" s="11" t="s">
        <v>16</v>
      </c>
      <c r="B34" s="12" t="s">
        <v>17</v>
      </c>
      <c r="C34" s="12" t="s">
        <v>18</v>
      </c>
      <c r="D34" s="13" t="n">
        <v>1789</v>
      </c>
      <c r="E34" s="12" t="s">
        <v>19</v>
      </c>
      <c r="F34" s="12" t="s">
        <v>79</v>
      </c>
      <c r="G34" s="12" t="n">
        <v>6</v>
      </c>
      <c r="H34" s="12"/>
      <c r="I34" s="27" t="s">
        <v>110</v>
      </c>
      <c r="J34" s="15" t="s">
        <v>22</v>
      </c>
      <c r="K34" s="15"/>
      <c r="L34" s="16" t="n">
        <v>1065</v>
      </c>
      <c r="M34" s="17" t="s">
        <v>44</v>
      </c>
      <c r="N34" s="16"/>
      <c r="O34" s="16"/>
      <c r="P34" s="29"/>
      <c r="Q34" s="18" t="n">
        <f aca="false">N34+(0.05*O34)+(P34/240)</f>
        <v>0</v>
      </c>
      <c r="R34" s="16" t="n">
        <v>532</v>
      </c>
      <c r="S34" s="16"/>
      <c r="T34" s="16"/>
      <c r="U34" s="16" t="n">
        <f aca="false">R34+(S34*0.05)+(T34/240)</f>
        <v>532</v>
      </c>
      <c r="V34" s="16" t="n">
        <f aca="false">L34*Q34</f>
        <v>0</v>
      </c>
      <c r="W34" s="19" t="n">
        <f aca="false">U34-V34</f>
        <v>532</v>
      </c>
      <c r="X34" s="20"/>
      <c r="Y34" s="20"/>
    </row>
    <row r="35" customFormat="false" ht="15" hidden="false" customHeight="false" outlineLevel="0" collapsed="false">
      <c r="A35" s="11" t="s">
        <v>16</v>
      </c>
      <c r="B35" s="12" t="s">
        <v>17</v>
      </c>
      <c r="C35" s="12" t="s">
        <v>18</v>
      </c>
      <c r="D35" s="13" t="n">
        <v>1789</v>
      </c>
      <c r="E35" s="12" t="s">
        <v>19</v>
      </c>
      <c r="F35" s="12" t="s">
        <v>79</v>
      </c>
      <c r="G35" s="12" t="n">
        <v>6</v>
      </c>
      <c r="H35" s="12"/>
      <c r="I35" s="27" t="s">
        <v>54</v>
      </c>
      <c r="J35" s="15" t="s">
        <v>22</v>
      </c>
      <c r="K35" s="15"/>
      <c r="L35" s="16" t="n">
        <v>5713</v>
      </c>
      <c r="M35" s="17" t="s">
        <v>24</v>
      </c>
      <c r="N35" s="16"/>
      <c r="O35" s="16"/>
      <c r="P35" s="29"/>
      <c r="Q35" s="18" t="n">
        <f aca="false">N35+(0.05*O35)+(P35/240)</f>
        <v>0</v>
      </c>
      <c r="R35" s="16" t="n">
        <v>132</v>
      </c>
      <c r="S35" s="16"/>
      <c r="T35" s="16"/>
      <c r="U35" s="16" t="n">
        <f aca="false">R35+(S35*0.05)+(T35/240)</f>
        <v>132</v>
      </c>
      <c r="V35" s="16" t="n">
        <f aca="false">L35*Q35</f>
        <v>0</v>
      </c>
      <c r="W35" s="19" t="n">
        <f aca="false">U35-V35</f>
        <v>132</v>
      </c>
      <c r="X35" s="20"/>
      <c r="Y35" s="20"/>
    </row>
    <row r="36" customFormat="false" ht="15" hidden="false" customHeight="false" outlineLevel="0" collapsed="false">
      <c r="A36" s="11" t="s">
        <v>16</v>
      </c>
      <c r="B36" s="12" t="s">
        <v>17</v>
      </c>
      <c r="C36" s="12" t="s">
        <v>18</v>
      </c>
      <c r="D36" s="13" t="n">
        <v>1789</v>
      </c>
      <c r="E36" s="12" t="s">
        <v>19</v>
      </c>
      <c r="F36" s="12" t="s">
        <v>79</v>
      </c>
      <c r="G36" s="12" t="n">
        <v>6</v>
      </c>
      <c r="H36" s="12"/>
      <c r="I36" s="27" t="s">
        <v>111</v>
      </c>
      <c r="J36" s="15" t="s">
        <v>22</v>
      </c>
      <c r="K36" s="15"/>
      <c r="L36" s="16"/>
      <c r="M36" s="17"/>
      <c r="N36" s="16"/>
      <c r="O36" s="16"/>
      <c r="P36" s="29"/>
      <c r="Q36" s="18" t="n">
        <f aca="false">N36+(0.05*O36)+(P36/240)</f>
        <v>0</v>
      </c>
      <c r="R36" s="16" t="n">
        <v>125</v>
      </c>
      <c r="S36" s="16"/>
      <c r="T36" s="16"/>
      <c r="U36" s="16" t="n">
        <f aca="false">R36+(S36*0.05)+(T36/240)</f>
        <v>125</v>
      </c>
      <c r="V36" s="16" t="n">
        <f aca="false">L36*Q36</f>
        <v>0</v>
      </c>
      <c r="W36" s="19" t="n">
        <f aca="false">U36-V36</f>
        <v>125</v>
      </c>
      <c r="X36" s="20"/>
      <c r="Y36" s="20"/>
    </row>
    <row r="37" customFormat="false" ht="15" hidden="false" customHeight="false" outlineLevel="0" collapsed="false">
      <c r="A37" s="11" t="s">
        <v>16</v>
      </c>
      <c r="B37" s="12" t="s">
        <v>17</v>
      </c>
      <c r="C37" s="12" t="s">
        <v>18</v>
      </c>
      <c r="D37" s="13" t="n">
        <v>1789</v>
      </c>
      <c r="E37" s="12" t="s">
        <v>19</v>
      </c>
      <c r="F37" s="12" t="s">
        <v>79</v>
      </c>
      <c r="G37" s="12" t="n">
        <v>6</v>
      </c>
      <c r="H37" s="12"/>
      <c r="I37" s="27" t="s">
        <v>56</v>
      </c>
      <c r="J37" s="15" t="s">
        <v>22</v>
      </c>
      <c r="K37" s="15"/>
      <c r="L37" s="16"/>
      <c r="M37" s="17"/>
      <c r="N37" s="16"/>
      <c r="O37" s="16"/>
      <c r="P37" s="29"/>
      <c r="Q37" s="18" t="n">
        <f aca="false">N37+(0.05*O37)+(P37/240)</f>
        <v>0</v>
      </c>
      <c r="R37" s="16" t="n">
        <v>134</v>
      </c>
      <c r="S37" s="16"/>
      <c r="T37" s="16"/>
      <c r="U37" s="16" t="n">
        <f aca="false">R37+(S37*0.05)+(T37/240)</f>
        <v>134</v>
      </c>
      <c r="V37" s="16" t="n">
        <f aca="false">L37*Q37</f>
        <v>0</v>
      </c>
      <c r="W37" s="19" t="n">
        <f aca="false">U37-V37</f>
        <v>134</v>
      </c>
      <c r="X37" s="20"/>
      <c r="Y37" s="20"/>
    </row>
    <row r="38" customFormat="false" ht="15" hidden="false" customHeight="false" outlineLevel="0" collapsed="false">
      <c r="A38" s="11" t="s">
        <v>16</v>
      </c>
      <c r="B38" s="12" t="s">
        <v>17</v>
      </c>
      <c r="C38" s="12" t="s">
        <v>18</v>
      </c>
      <c r="D38" s="13" t="n">
        <v>1789</v>
      </c>
      <c r="E38" s="12" t="s">
        <v>19</v>
      </c>
      <c r="F38" s="12" t="s">
        <v>79</v>
      </c>
      <c r="G38" s="12" t="n">
        <v>6</v>
      </c>
      <c r="H38" s="12"/>
      <c r="I38" s="27" t="s">
        <v>112</v>
      </c>
      <c r="J38" s="15" t="s">
        <v>22</v>
      </c>
      <c r="K38" s="15"/>
      <c r="L38" s="16"/>
      <c r="M38" s="17"/>
      <c r="N38" s="16"/>
      <c r="O38" s="16"/>
      <c r="P38" s="29"/>
      <c r="Q38" s="18" t="n">
        <f aca="false">N38+(0.05*O38)+(P38/240)</f>
        <v>0</v>
      </c>
      <c r="R38" s="16" t="n">
        <v>255</v>
      </c>
      <c r="S38" s="16"/>
      <c r="T38" s="16"/>
      <c r="U38" s="16" t="n">
        <f aca="false">R38+(S38*0.05)+(T38/240)</f>
        <v>255</v>
      </c>
      <c r="V38" s="16" t="n">
        <f aca="false">L38*Q38</f>
        <v>0</v>
      </c>
      <c r="W38" s="19" t="n">
        <f aca="false">U38-V38</f>
        <v>255</v>
      </c>
      <c r="X38" s="20"/>
      <c r="Y38" s="20"/>
    </row>
    <row r="39" customFormat="false" ht="15" hidden="false" customHeight="false" outlineLevel="0" collapsed="false">
      <c r="A39" s="11" t="s">
        <v>16</v>
      </c>
      <c r="B39" s="12" t="s">
        <v>17</v>
      </c>
      <c r="C39" s="12" t="s">
        <v>18</v>
      </c>
      <c r="D39" s="13" t="n">
        <v>1789</v>
      </c>
      <c r="E39" s="12" t="s">
        <v>19</v>
      </c>
      <c r="F39" s="12" t="s">
        <v>79</v>
      </c>
      <c r="G39" s="12" t="n">
        <v>6</v>
      </c>
      <c r="H39" s="12"/>
      <c r="I39" s="27" t="s">
        <v>113</v>
      </c>
      <c r="J39" s="15" t="s">
        <v>22</v>
      </c>
      <c r="K39" s="15"/>
      <c r="L39" s="16"/>
      <c r="M39" s="17"/>
      <c r="N39" s="16"/>
      <c r="O39" s="16"/>
      <c r="P39" s="29"/>
      <c r="Q39" s="18" t="n">
        <f aca="false">N39+(0.05*O39)+(P39/240)</f>
        <v>0</v>
      </c>
      <c r="R39" s="16" t="n">
        <v>149</v>
      </c>
      <c r="S39" s="16"/>
      <c r="T39" s="16"/>
      <c r="U39" s="16" t="n">
        <f aca="false">R39+(S39*0.05)+(T39/240)</f>
        <v>149</v>
      </c>
      <c r="V39" s="16" t="n">
        <f aca="false">L39*Q39</f>
        <v>0</v>
      </c>
      <c r="W39" s="19" t="n">
        <f aca="false">U39-V39</f>
        <v>149</v>
      </c>
      <c r="X39" s="20"/>
      <c r="Y39" s="20"/>
    </row>
    <row r="40" customFormat="false" ht="15" hidden="false" customHeight="false" outlineLevel="0" collapsed="false">
      <c r="A40" s="11" t="s">
        <v>16</v>
      </c>
      <c r="B40" s="12" t="s">
        <v>17</v>
      </c>
      <c r="C40" s="12" t="s">
        <v>18</v>
      </c>
      <c r="D40" s="13" t="n">
        <v>1789</v>
      </c>
      <c r="E40" s="12" t="s">
        <v>19</v>
      </c>
      <c r="F40" s="12" t="s">
        <v>79</v>
      </c>
      <c r="G40" s="12" t="n">
        <v>6</v>
      </c>
      <c r="H40" s="12"/>
      <c r="I40" s="27" t="s">
        <v>114</v>
      </c>
      <c r="J40" s="15" t="s">
        <v>22</v>
      </c>
      <c r="K40" s="15"/>
      <c r="L40" s="16" t="n">
        <v>206</v>
      </c>
      <c r="M40" s="17" t="s">
        <v>115</v>
      </c>
      <c r="N40" s="16"/>
      <c r="O40" s="16"/>
      <c r="P40" s="29"/>
      <c r="Q40" s="18" t="n">
        <f aca="false">N40+(0.05*O40)+(P40/240)</f>
        <v>0</v>
      </c>
      <c r="R40" s="16" t="n">
        <v>330</v>
      </c>
      <c r="S40" s="16"/>
      <c r="T40" s="16"/>
      <c r="U40" s="16" t="n">
        <f aca="false">R40+(S40*0.05)+(T40/240)</f>
        <v>330</v>
      </c>
      <c r="V40" s="16" t="n">
        <f aca="false">L40*Q40</f>
        <v>0</v>
      </c>
      <c r="W40" s="19" t="n">
        <f aca="false">U40-V40</f>
        <v>330</v>
      </c>
      <c r="X40" s="20"/>
      <c r="Y40" s="20" t="s">
        <v>116</v>
      </c>
    </row>
    <row r="41" customFormat="false" ht="15" hidden="false" customHeight="false" outlineLevel="0" collapsed="false">
      <c r="A41" s="11" t="s">
        <v>16</v>
      </c>
      <c r="B41" s="12" t="s">
        <v>17</v>
      </c>
      <c r="C41" s="12" t="s">
        <v>18</v>
      </c>
      <c r="D41" s="13" t="n">
        <v>1789</v>
      </c>
      <c r="E41" s="12" t="s">
        <v>19</v>
      </c>
      <c r="F41" s="12" t="s">
        <v>79</v>
      </c>
      <c r="G41" s="12" t="n">
        <v>6</v>
      </c>
      <c r="H41" s="12"/>
      <c r="I41" s="27" t="s">
        <v>117</v>
      </c>
      <c r="J41" s="15" t="s">
        <v>22</v>
      </c>
      <c r="K41" s="15"/>
      <c r="L41" s="16" t="n">
        <v>2383</v>
      </c>
      <c r="M41" s="17" t="s">
        <v>44</v>
      </c>
      <c r="N41" s="16"/>
      <c r="O41" s="16"/>
      <c r="P41" s="29"/>
      <c r="Q41" s="18" t="n">
        <f aca="false">N41+(0.05*O41)+(P41/240)</f>
        <v>0</v>
      </c>
      <c r="R41" s="16" t="n">
        <v>1146</v>
      </c>
      <c r="S41" s="16"/>
      <c r="T41" s="16"/>
      <c r="U41" s="16" t="n">
        <f aca="false">R41+(S41*0.05)+(T41/240)</f>
        <v>1146</v>
      </c>
      <c r="V41" s="16" t="n">
        <f aca="false">L41*Q41</f>
        <v>0</v>
      </c>
      <c r="W41" s="19" t="n">
        <f aca="false">U41-V41</f>
        <v>1146</v>
      </c>
      <c r="X41" s="20"/>
      <c r="Y41" s="20"/>
    </row>
    <row r="42" customFormat="false" ht="15" hidden="false" customHeight="false" outlineLevel="0" collapsed="false">
      <c r="A42" s="11" t="s">
        <v>16</v>
      </c>
      <c r="B42" s="12" t="s">
        <v>17</v>
      </c>
      <c r="C42" s="12" t="s">
        <v>18</v>
      </c>
      <c r="D42" s="13" t="n">
        <v>1789</v>
      </c>
      <c r="E42" s="12" t="s">
        <v>19</v>
      </c>
      <c r="F42" s="12" t="s">
        <v>79</v>
      </c>
      <c r="G42" s="12" t="n">
        <v>6</v>
      </c>
      <c r="H42" s="12"/>
      <c r="I42" s="27" t="s">
        <v>118</v>
      </c>
      <c r="J42" s="15" t="s">
        <v>22</v>
      </c>
      <c r="K42" s="15"/>
      <c r="L42" s="16" t="n">
        <v>19</v>
      </c>
      <c r="M42" s="17" t="s">
        <v>55</v>
      </c>
      <c r="N42" s="16"/>
      <c r="O42" s="16"/>
      <c r="P42" s="29"/>
      <c r="Q42" s="18" t="n">
        <f aca="false">N42+(0.05*O42)+(P42/240)</f>
        <v>0</v>
      </c>
      <c r="R42" s="16" t="n">
        <v>576</v>
      </c>
      <c r="S42" s="16"/>
      <c r="T42" s="16"/>
      <c r="U42" s="16" t="n">
        <f aca="false">R42+(S42*0.05)+(T42/240)</f>
        <v>576</v>
      </c>
      <c r="V42" s="16" t="n">
        <f aca="false">L42*Q42</f>
        <v>0</v>
      </c>
      <c r="W42" s="19" t="n">
        <f aca="false">U42-V42</f>
        <v>576</v>
      </c>
      <c r="X42" s="20"/>
      <c r="Y42" s="20"/>
    </row>
    <row r="43" customFormat="false" ht="15" hidden="false" customHeight="false" outlineLevel="0" collapsed="false">
      <c r="A43" s="11" t="s">
        <v>16</v>
      </c>
      <c r="B43" s="12" t="s">
        <v>17</v>
      </c>
      <c r="C43" s="12" t="s">
        <v>18</v>
      </c>
      <c r="D43" s="13" t="n">
        <v>1789</v>
      </c>
      <c r="E43" s="12" t="s">
        <v>19</v>
      </c>
      <c r="F43" s="12" t="s">
        <v>79</v>
      </c>
      <c r="G43" s="12" t="n">
        <v>6</v>
      </c>
      <c r="H43" s="12" t="s">
        <v>23</v>
      </c>
      <c r="I43" s="27" t="s">
        <v>59</v>
      </c>
      <c r="J43" s="15" t="s">
        <v>22</v>
      </c>
      <c r="K43" s="15"/>
      <c r="L43" s="16" t="n">
        <v>858</v>
      </c>
      <c r="M43" s="17" t="s">
        <v>44</v>
      </c>
      <c r="N43" s="16"/>
      <c r="O43" s="16"/>
      <c r="P43" s="29"/>
      <c r="Q43" s="18" t="n">
        <f aca="false">N43+(0.05*O43)+(P43/240)</f>
        <v>0</v>
      </c>
      <c r="R43" s="16" t="n">
        <v>1477</v>
      </c>
      <c r="S43" s="16"/>
      <c r="T43" s="16"/>
      <c r="U43" s="16" t="n">
        <f aca="false">R43+(S43*0.05)+(T43/240)</f>
        <v>1477</v>
      </c>
      <c r="V43" s="16" t="n">
        <f aca="false">L43*Q43</f>
        <v>0</v>
      </c>
      <c r="W43" s="19" t="n">
        <f aca="false">U43-V43</f>
        <v>1477</v>
      </c>
      <c r="X43" s="20"/>
      <c r="Y43" s="20"/>
    </row>
    <row r="44" customFormat="false" ht="15" hidden="false" customHeight="false" outlineLevel="0" collapsed="false">
      <c r="A44" s="11" t="s">
        <v>16</v>
      </c>
      <c r="B44" s="12" t="s">
        <v>17</v>
      </c>
      <c r="C44" s="12" t="s">
        <v>18</v>
      </c>
      <c r="D44" s="13" t="n">
        <v>1789</v>
      </c>
      <c r="E44" s="12" t="s">
        <v>19</v>
      </c>
      <c r="F44" s="12" t="s">
        <v>79</v>
      </c>
      <c r="G44" s="12" t="n">
        <v>6</v>
      </c>
      <c r="H44" s="12"/>
      <c r="I44" s="27" t="s">
        <v>119</v>
      </c>
      <c r="J44" s="15" t="s">
        <v>22</v>
      </c>
      <c r="K44" s="15"/>
      <c r="L44" s="16"/>
      <c r="M44" s="17"/>
      <c r="N44" s="16"/>
      <c r="O44" s="16"/>
      <c r="P44" s="29"/>
      <c r="Q44" s="18" t="n">
        <f aca="false">N44+(0.05*O44)+(P44/240)</f>
        <v>0</v>
      </c>
      <c r="R44" s="16" t="n">
        <v>318</v>
      </c>
      <c r="S44" s="16"/>
      <c r="T44" s="16"/>
      <c r="U44" s="16" t="n">
        <f aca="false">R44+(S44*0.05)+(T44/240)</f>
        <v>318</v>
      </c>
      <c r="V44" s="16" t="n">
        <f aca="false">L44*Q44</f>
        <v>0</v>
      </c>
      <c r="W44" s="19" t="n">
        <f aca="false">U44-V44</f>
        <v>318</v>
      </c>
      <c r="X44" s="20"/>
      <c r="Y44" s="20"/>
    </row>
    <row r="45" customFormat="false" ht="15" hidden="false" customHeight="false" outlineLevel="0" collapsed="false">
      <c r="A45" s="11" t="s">
        <v>16</v>
      </c>
      <c r="B45" s="12" t="s">
        <v>17</v>
      </c>
      <c r="C45" s="12" t="s">
        <v>18</v>
      </c>
      <c r="D45" s="13" t="n">
        <v>1789</v>
      </c>
      <c r="E45" s="12" t="s">
        <v>19</v>
      </c>
      <c r="F45" s="12" t="s">
        <v>79</v>
      </c>
      <c r="G45" s="12" t="n">
        <v>6</v>
      </c>
      <c r="H45" s="12" t="s">
        <v>81</v>
      </c>
      <c r="I45" s="27" t="s">
        <v>120</v>
      </c>
      <c r="J45" s="15" t="s">
        <v>22</v>
      </c>
      <c r="K45" s="15"/>
      <c r="L45" s="16" t="n">
        <v>148</v>
      </c>
      <c r="M45" s="17" t="s">
        <v>44</v>
      </c>
      <c r="N45" s="16"/>
      <c r="O45" s="16"/>
      <c r="P45" s="29"/>
      <c r="Q45" s="18" t="n">
        <f aca="false">N45+(0.05*O45)+(P45/240)</f>
        <v>0</v>
      </c>
      <c r="R45" s="16" t="n">
        <v>6284</v>
      </c>
      <c r="S45" s="16"/>
      <c r="T45" s="16"/>
      <c r="U45" s="16" t="n">
        <f aca="false">R45+(S45*0.05)+(T45/240)</f>
        <v>6284</v>
      </c>
      <c r="V45" s="16" t="n">
        <f aca="false">L45*Q45</f>
        <v>0</v>
      </c>
      <c r="W45" s="19" t="n">
        <f aca="false">U45-V45</f>
        <v>6284</v>
      </c>
      <c r="X45" s="20"/>
      <c r="Y45" s="20"/>
    </row>
    <row r="46" customFormat="false" ht="15" hidden="false" customHeight="false" outlineLevel="0" collapsed="false">
      <c r="A46" s="11" t="s">
        <v>16</v>
      </c>
      <c r="B46" s="12" t="s">
        <v>17</v>
      </c>
      <c r="C46" s="12" t="s">
        <v>18</v>
      </c>
      <c r="D46" s="13" t="n">
        <v>1789</v>
      </c>
      <c r="E46" s="12" t="s">
        <v>19</v>
      </c>
      <c r="F46" s="12" t="s">
        <v>79</v>
      </c>
      <c r="G46" s="12" t="n">
        <v>6</v>
      </c>
      <c r="H46" s="12" t="s">
        <v>108</v>
      </c>
      <c r="I46" s="27" t="s">
        <v>121</v>
      </c>
      <c r="J46" s="15" t="s">
        <v>22</v>
      </c>
      <c r="K46" s="15"/>
      <c r="L46" s="16" t="n">
        <v>196</v>
      </c>
      <c r="M46" s="17" t="s">
        <v>44</v>
      </c>
      <c r="N46" s="16"/>
      <c r="O46" s="16"/>
      <c r="P46" s="29"/>
      <c r="Q46" s="18" t="n">
        <f aca="false">N46+(0.05*O46)+(P46/240)</f>
        <v>0</v>
      </c>
      <c r="R46" s="16" t="n">
        <v>154</v>
      </c>
      <c r="S46" s="16"/>
      <c r="T46" s="16"/>
      <c r="U46" s="16" t="n">
        <f aca="false">R46+(S46*0.05)+(T46/240)</f>
        <v>154</v>
      </c>
      <c r="V46" s="16" t="n">
        <f aca="false">L46*Q46</f>
        <v>0</v>
      </c>
      <c r="W46" s="19" t="n">
        <f aca="false">U46-V46</f>
        <v>154</v>
      </c>
      <c r="X46" s="20"/>
      <c r="Y46" s="20"/>
    </row>
    <row r="47" customFormat="false" ht="15" hidden="false" customHeight="false" outlineLevel="0" collapsed="false">
      <c r="A47" s="11" t="s">
        <v>16</v>
      </c>
      <c r="B47" s="12" t="s">
        <v>17</v>
      </c>
      <c r="C47" s="12" t="s">
        <v>18</v>
      </c>
      <c r="D47" s="13" t="n">
        <v>1789</v>
      </c>
      <c r="E47" s="12" t="s">
        <v>19</v>
      </c>
      <c r="F47" s="12" t="s">
        <v>79</v>
      </c>
      <c r="G47" s="12" t="n">
        <v>6</v>
      </c>
      <c r="H47" s="12" t="s">
        <v>108</v>
      </c>
      <c r="I47" s="27" t="s">
        <v>122</v>
      </c>
      <c r="J47" s="15" t="s">
        <v>22</v>
      </c>
      <c r="K47" s="15"/>
      <c r="L47" s="16" t="n">
        <v>3800</v>
      </c>
      <c r="M47" s="17" t="s">
        <v>44</v>
      </c>
      <c r="N47" s="16"/>
      <c r="O47" s="16"/>
      <c r="P47" s="29"/>
      <c r="Q47" s="18" t="n">
        <f aca="false">N47+(0.05*O47)+(P47/240)</f>
        <v>0</v>
      </c>
      <c r="R47" s="16" t="n">
        <v>280</v>
      </c>
      <c r="S47" s="16"/>
      <c r="T47" s="16"/>
      <c r="U47" s="16" t="n">
        <f aca="false">R47+(S47*0.05)+(T47/240)</f>
        <v>280</v>
      </c>
      <c r="V47" s="16" t="n">
        <f aca="false">L47*Q47</f>
        <v>0</v>
      </c>
      <c r="W47" s="19" t="n">
        <f aca="false">U47-V47</f>
        <v>280</v>
      </c>
      <c r="X47" s="20"/>
      <c r="Y47" s="20"/>
    </row>
    <row r="48" customFormat="false" ht="15" hidden="false" customHeight="false" outlineLevel="0" collapsed="false">
      <c r="A48" s="11" t="s">
        <v>16</v>
      </c>
      <c r="B48" s="12" t="s">
        <v>17</v>
      </c>
      <c r="C48" s="12" t="s">
        <v>18</v>
      </c>
      <c r="D48" s="13" t="n">
        <v>1789</v>
      </c>
      <c r="E48" s="12" t="s">
        <v>19</v>
      </c>
      <c r="F48" s="12" t="s">
        <v>79</v>
      </c>
      <c r="G48" s="12" t="n">
        <v>6</v>
      </c>
      <c r="H48" s="12" t="s">
        <v>108</v>
      </c>
      <c r="I48" s="27" t="s">
        <v>123</v>
      </c>
      <c r="J48" s="15" t="s">
        <v>22</v>
      </c>
      <c r="K48" s="15"/>
      <c r="L48" s="16" t="n">
        <v>80</v>
      </c>
      <c r="M48" s="17" t="s">
        <v>44</v>
      </c>
      <c r="N48" s="16"/>
      <c r="O48" s="16"/>
      <c r="P48" s="29"/>
      <c r="Q48" s="18" t="n">
        <f aca="false">N48+(0.05*O48)+(P48/240)</f>
        <v>0</v>
      </c>
      <c r="R48" s="16" t="n">
        <v>100</v>
      </c>
      <c r="S48" s="16"/>
      <c r="T48" s="16"/>
      <c r="U48" s="16" t="n">
        <f aca="false">R48+(S48*0.05)+(T48/240)</f>
        <v>100</v>
      </c>
      <c r="V48" s="16" t="n">
        <f aca="false">L48*Q48</f>
        <v>0</v>
      </c>
      <c r="W48" s="19" t="n">
        <f aca="false">U48-V48</f>
        <v>100</v>
      </c>
      <c r="X48" s="20"/>
      <c r="Y48" s="20"/>
    </row>
    <row r="49" customFormat="false" ht="15" hidden="false" customHeight="false" outlineLevel="0" collapsed="false">
      <c r="A49" s="11" t="s">
        <v>16</v>
      </c>
      <c r="B49" s="12" t="s">
        <v>17</v>
      </c>
      <c r="C49" s="12" t="s">
        <v>18</v>
      </c>
      <c r="D49" s="13" t="n">
        <v>1789</v>
      </c>
      <c r="E49" s="12" t="s">
        <v>19</v>
      </c>
      <c r="F49" s="12" t="s">
        <v>79</v>
      </c>
      <c r="G49" s="12" t="n">
        <v>6</v>
      </c>
      <c r="H49" s="12" t="s">
        <v>23</v>
      </c>
      <c r="I49" s="27" t="s">
        <v>124</v>
      </c>
      <c r="J49" s="15" t="s">
        <v>22</v>
      </c>
      <c r="K49" s="15"/>
      <c r="L49" s="16"/>
      <c r="M49" s="17"/>
      <c r="N49" s="16"/>
      <c r="O49" s="16"/>
      <c r="P49" s="29"/>
      <c r="Q49" s="18" t="n">
        <f aca="false">N49+(0.05*O49)+(P49/240)</f>
        <v>0</v>
      </c>
      <c r="R49" s="16" t="n">
        <v>699</v>
      </c>
      <c r="S49" s="16"/>
      <c r="T49" s="16"/>
      <c r="U49" s="16" t="n">
        <f aca="false">R49+(S49*0.05)+(T49/240)</f>
        <v>699</v>
      </c>
      <c r="V49" s="16" t="n">
        <f aca="false">L49*Q49</f>
        <v>0</v>
      </c>
      <c r="W49" s="19" t="n">
        <f aca="false">U49-V49</f>
        <v>699</v>
      </c>
      <c r="X49" s="20"/>
      <c r="Y49" s="20"/>
    </row>
    <row r="50" customFormat="false" ht="15" hidden="false" customHeight="false" outlineLevel="0" collapsed="false">
      <c r="A50" s="11" t="s">
        <v>16</v>
      </c>
      <c r="B50" s="12" t="s">
        <v>17</v>
      </c>
      <c r="C50" s="12" t="s">
        <v>18</v>
      </c>
      <c r="D50" s="13" t="n">
        <v>1789</v>
      </c>
      <c r="E50" s="12" t="s">
        <v>19</v>
      </c>
      <c r="F50" s="12" t="s">
        <v>79</v>
      </c>
      <c r="G50" s="12" t="n">
        <v>6</v>
      </c>
      <c r="H50" s="12" t="s">
        <v>23</v>
      </c>
      <c r="I50" s="27" t="s">
        <v>125</v>
      </c>
      <c r="J50" s="15" t="s">
        <v>22</v>
      </c>
      <c r="K50" s="15"/>
      <c r="L50" s="16" t="n">
        <v>1015</v>
      </c>
      <c r="M50" s="17" t="s">
        <v>61</v>
      </c>
      <c r="N50" s="16"/>
      <c r="O50" s="16"/>
      <c r="P50" s="29"/>
      <c r="Q50" s="18" t="n">
        <f aca="false">N50+(0.05*O50)+(P50/240)</f>
        <v>0</v>
      </c>
      <c r="R50" s="16" t="n">
        <v>3045</v>
      </c>
      <c r="S50" s="16"/>
      <c r="T50" s="16"/>
      <c r="U50" s="16" t="n">
        <f aca="false">R50+(S50*0.05)+(T50/240)</f>
        <v>3045</v>
      </c>
      <c r="V50" s="16" t="n">
        <f aca="false">L50*Q50</f>
        <v>0</v>
      </c>
      <c r="W50" s="19" t="n">
        <f aca="false">U50-V50</f>
        <v>3045</v>
      </c>
      <c r="X50" s="20"/>
      <c r="Y50" s="20" t="s">
        <v>126</v>
      </c>
    </row>
    <row r="51" customFormat="false" ht="15" hidden="false" customHeight="false" outlineLevel="0" collapsed="false">
      <c r="A51" s="11" t="s">
        <v>16</v>
      </c>
      <c r="B51" s="12" t="s">
        <v>17</v>
      </c>
      <c r="C51" s="12" t="s">
        <v>18</v>
      </c>
      <c r="D51" s="13" t="n">
        <v>1789</v>
      </c>
      <c r="E51" s="12" t="s">
        <v>19</v>
      </c>
      <c r="F51" s="12" t="s">
        <v>79</v>
      </c>
      <c r="G51" s="12" t="n">
        <v>6</v>
      </c>
      <c r="H51" s="12" t="s">
        <v>23</v>
      </c>
      <c r="I51" s="27" t="s">
        <v>127</v>
      </c>
      <c r="J51" s="15" t="s">
        <v>22</v>
      </c>
      <c r="K51" s="15"/>
      <c r="L51" s="16" t="n">
        <v>5002</v>
      </c>
      <c r="M51" s="17" t="s">
        <v>61</v>
      </c>
      <c r="N51" s="16"/>
      <c r="O51" s="16"/>
      <c r="P51" s="29"/>
      <c r="Q51" s="18" t="n">
        <f aca="false">N51+(0.05*O51)+(P51/240)</f>
        <v>0</v>
      </c>
      <c r="R51" s="16" t="n">
        <v>15642</v>
      </c>
      <c r="S51" s="16"/>
      <c r="T51" s="16"/>
      <c r="U51" s="16" t="n">
        <f aca="false">R51+(S51*0.05)+(T51/240)</f>
        <v>15642</v>
      </c>
      <c r="V51" s="16" t="n">
        <f aca="false">L51*Q51</f>
        <v>0</v>
      </c>
      <c r="W51" s="19" t="n">
        <f aca="false">U51-V51</f>
        <v>15642</v>
      </c>
      <c r="X51" s="20"/>
      <c r="Y51" s="20" t="s">
        <v>128</v>
      </c>
    </row>
    <row r="52" customFormat="false" ht="15" hidden="false" customHeight="false" outlineLevel="0" collapsed="false">
      <c r="A52" s="11" t="s">
        <v>16</v>
      </c>
      <c r="B52" s="12" t="s">
        <v>17</v>
      </c>
      <c r="C52" s="12" t="s">
        <v>18</v>
      </c>
      <c r="D52" s="13" t="n">
        <v>1789</v>
      </c>
      <c r="E52" s="12" t="s">
        <v>19</v>
      </c>
      <c r="F52" s="12" t="s">
        <v>79</v>
      </c>
      <c r="G52" s="12" t="n">
        <v>6</v>
      </c>
      <c r="H52" s="12" t="s">
        <v>23</v>
      </c>
      <c r="I52" s="27" t="s">
        <v>129</v>
      </c>
      <c r="J52" s="15" t="s">
        <v>22</v>
      </c>
      <c r="K52" s="15"/>
      <c r="L52" s="16" t="n">
        <v>1415</v>
      </c>
      <c r="M52" s="17" t="s">
        <v>61</v>
      </c>
      <c r="N52" s="16"/>
      <c r="O52" s="16"/>
      <c r="P52" s="29"/>
      <c r="Q52" s="18" t="n">
        <f aca="false">N52+(0.05*O52)+(P52/240)</f>
        <v>0</v>
      </c>
      <c r="R52" s="16" t="n">
        <v>2587</v>
      </c>
      <c r="S52" s="16"/>
      <c r="T52" s="16"/>
      <c r="U52" s="16" t="n">
        <f aca="false">R52+(S52*0.05)+(T52/240)</f>
        <v>2587</v>
      </c>
      <c r="V52" s="16" t="n">
        <f aca="false">L52*Q52</f>
        <v>0</v>
      </c>
      <c r="W52" s="19" t="n">
        <f aca="false">U52-V52</f>
        <v>2587</v>
      </c>
      <c r="X52" s="20"/>
      <c r="Y52" s="20" t="s">
        <v>130</v>
      </c>
    </row>
    <row r="53" customFormat="false" ht="15" hidden="false" customHeight="false" outlineLevel="0" collapsed="false">
      <c r="A53" s="11" t="s">
        <v>16</v>
      </c>
      <c r="B53" s="12" t="s">
        <v>17</v>
      </c>
      <c r="C53" s="12" t="s">
        <v>18</v>
      </c>
      <c r="D53" s="13" t="n">
        <v>1789</v>
      </c>
      <c r="E53" s="12" t="s">
        <v>19</v>
      </c>
      <c r="F53" s="12" t="s">
        <v>79</v>
      </c>
      <c r="G53" s="12" t="n">
        <v>6</v>
      </c>
      <c r="H53" s="12" t="s">
        <v>132</v>
      </c>
      <c r="I53" s="27" t="s">
        <v>131</v>
      </c>
      <c r="J53" s="15" t="s">
        <v>22</v>
      </c>
      <c r="K53" s="15"/>
      <c r="L53" s="16" t="n">
        <v>187</v>
      </c>
      <c r="M53" s="17" t="s">
        <v>61</v>
      </c>
      <c r="N53" s="16"/>
      <c r="O53" s="16"/>
      <c r="P53" s="29"/>
      <c r="Q53" s="18" t="n">
        <f aca="false">N53+(0.05*O53)+(P53/240)</f>
        <v>0</v>
      </c>
      <c r="R53" s="16" t="n">
        <v>294</v>
      </c>
      <c r="S53" s="16"/>
      <c r="T53" s="16"/>
      <c r="U53" s="16" t="n">
        <f aca="false">R53+(S53*0.05)+(T53/240)</f>
        <v>294</v>
      </c>
      <c r="V53" s="16" t="n">
        <f aca="false">L53*Q53</f>
        <v>0</v>
      </c>
      <c r="W53" s="19" t="n">
        <f aca="false">U53-V53</f>
        <v>294</v>
      </c>
      <c r="X53" s="20"/>
      <c r="Y53" s="20" t="s">
        <v>133</v>
      </c>
    </row>
    <row r="54" customFormat="false" ht="15" hidden="false" customHeight="false" outlineLevel="0" collapsed="false">
      <c r="A54" s="11" t="s">
        <v>16</v>
      </c>
      <c r="B54" s="12" t="s">
        <v>17</v>
      </c>
      <c r="C54" s="12" t="s">
        <v>18</v>
      </c>
      <c r="D54" s="13" t="n">
        <v>1789</v>
      </c>
      <c r="E54" s="12" t="s">
        <v>19</v>
      </c>
      <c r="F54" s="12" t="s">
        <v>79</v>
      </c>
      <c r="G54" s="12" t="n">
        <v>6</v>
      </c>
      <c r="H54" s="12" t="s">
        <v>23</v>
      </c>
      <c r="I54" s="27" t="s">
        <v>134</v>
      </c>
      <c r="J54" s="15" t="s">
        <v>22</v>
      </c>
      <c r="K54" s="15"/>
      <c r="L54" s="16" t="n">
        <v>11152</v>
      </c>
      <c r="M54" s="17" t="s">
        <v>61</v>
      </c>
      <c r="N54" s="16"/>
      <c r="O54" s="16"/>
      <c r="P54" s="29"/>
      <c r="Q54" s="18" t="n">
        <f aca="false">N54+(0.05*O54)+(P54/240)</f>
        <v>0</v>
      </c>
      <c r="R54" s="16" t="n">
        <v>37422</v>
      </c>
      <c r="S54" s="16"/>
      <c r="T54" s="16"/>
      <c r="U54" s="16" t="n">
        <f aca="false">R54+(S54*0.05)+(T54/240)</f>
        <v>37422</v>
      </c>
      <c r="V54" s="16" t="n">
        <f aca="false">L54*Q54</f>
        <v>0</v>
      </c>
      <c r="W54" s="19" t="n">
        <f aca="false">U54-V54</f>
        <v>37422</v>
      </c>
      <c r="X54" s="20"/>
      <c r="Y54" s="20" t="s">
        <v>135</v>
      </c>
    </row>
    <row r="55" customFormat="false" ht="15" hidden="false" customHeight="false" outlineLevel="0" collapsed="false">
      <c r="A55" s="11" t="s">
        <v>16</v>
      </c>
      <c r="B55" s="12" t="s">
        <v>17</v>
      </c>
      <c r="C55" s="12" t="s">
        <v>18</v>
      </c>
      <c r="D55" s="13" t="n">
        <v>1789</v>
      </c>
      <c r="E55" s="12" t="s">
        <v>19</v>
      </c>
      <c r="F55" s="12" t="s">
        <v>79</v>
      </c>
      <c r="G55" s="12" t="n">
        <v>6</v>
      </c>
      <c r="H55" s="12" t="s">
        <v>23</v>
      </c>
      <c r="I55" s="27" t="s">
        <v>67</v>
      </c>
      <c r="J55" s="15" t="s">
        <v>22</v>
      </c>
      <c r="K55" s="15"/>
      <c r="L55" s="16" t="n">
        <v>22751</v>
      </c>
      <c r="M55" s="17" t="s">
        <v>61</v>
      </c>
      <c r="N55" s="16"/>
      <c r="O55" s="16"/>
      <c r="P55" s="29"/>
      <c r="Q55" s="18" t="n">
        <f aca="false">N55+(0.05*O55)+(P55/240)</f>
        <v>0</v>
      </c>
      <c r="R55" s="16" t="n">
        <v>38273</v>
      </c>
      <c r="S55" s="16"/>
      <c r="T55" s="16"/>
      <c r="U55" s="16" t="n">
        <f aca="false">R55+(S55*0.05)+(T55/240)</f>
        <v>38273</v>
      </c>
      <c r="V55" s="16" t="n">
        <f aca="false">L55*Q55</f>
        <v>0</v>
      </c>
      <c r="W55" s="19" t="n">
        <f aca="false">U55-V55</f>
        <v>38273</v>
      </c>
      <c r="X55" s="20"/>
      <c r="Y55" s="20" t="s">
        <v>136</v>
      </c>
    </row>
    <row r="56" customFormat="false" ht="15" hidden="false" customHeight="false" outlineLevel="0" collapsed="false">
      <c r="A56" s="11" t="s">
        <v>16</v>
      </c>
      <c r="B56" s="12" t="s">
        <v>17</v>
      </c>
      <c r="C56" s="12" t="s">
        <v>18</v>
      </c>
      <c r="D56" s="13" t="n">
        <v>1789</v>
      </c>
      <c r="E56" s="12" t="s">
        <v>19</v>
      </c>
      <c r="F56" s="12" t="s">
        <v>79</v>
      </c>
      <c r="G56" s="12" t="n">
        <v>6</v>
      </c>
      <c r="H56" s="12" t="s">
        <v>23</v>
      </c>
      <c r="I56" s="27" t="s">
        <v>137</v>
      </c>
      <c r="J56" s="15" t="s">
        <v>22</v>
      </c>
      <c r="K56" s="15"/>
      <c r="L56" s="16"/>
      <c r="M56" s="17"/>
      <c r="N56" s="16"/>
      <c r="O56" s="16"/>
      <c r="P56" s="29"/>
      <c r="Q56" s="18" t="n">
        <f aca="false">N56+(0.05*O56)+(P56/240)</f>
        <v>0</v>
      </c>
      <c r="R56" s="16" t="n">
        <v>2317</v>
      </c>
      <c r="S56" s="16"/>
      <c r="T56" s="16"/>
      <c r="U56" s="16" t="n">
        <f aca="false">R56+(S56*0.05)+(T56/240)</f>
        <v>2317</v>
      </c>
      <c r="V56" s="16" t="n">
        <f aca="false">L56*Q56</f>
        <v>0</v>
      </c>
      <c r="W56" s="19" t="n">
        <f aca="false">U56-V56</f>
        <v>2317</v>
      </c>
      <c r="X56" s="20"/>
      <c r="Y56" s="20" t="s">
        <v>138</v>
      </c>
    </row>
    <row r="57" customFormat="false" ht="15" hidden="false" customHeight="false" outlineLevel="0" collapsed="false">
      <c r="A57" s="11" t="s">
        <v>16</v>
      </c>
      <c r="B57" s="12" t="s">
        <v>17</v>
      </c>
      <c r="C57" s="12" t="s">
        <v>18</v>
      </c>
      <c r="D57" s="13" t="n">
        <v>1789</v>
      </c>
      <c r="E57" s="12" t="s">
        <v>19</v>
      </c>
      <c r="F57" s="12" t="s">
        <v>79</v>
      </c>
      <c r="G57" s="12" t="n">
        <v>6</v>
      </c>
      <c r="H57" s="12" t="s">
        <v>23</v>
      </c>
      <c r="I57" s="27" t="s">
        <v>72</v>
      </c>
      <c r="J57" s="15" t="s">
        <v>22</v>
      </c>
      <c r="K57" s="15"/>
      <c r="L57" s="16" t="n">
        <v>27881</v>
      </c>
      <c r="M57" s="17" t="s">
        <v>61</v>
      </c>
      <c r="N57" s="16"/>
      <c r="O57" s="16"/>
      <c r="P57" s="29"/>
      <c r="Q57" s="18" t="n">
        <f aca="false">N57+(0.05*O57)+(P57/240)</f>
        <v>0</v>
      </c>
      <c r="R57" s="16" t="n">
        <v>63973</v>
      </c>
      <c r="S57" s="16"/>
      <c r="T57" s="16"/>
      <c r="U57" s="16" t="n">
        <f aca="false">R57+(S57*0.05)+(T57/240)</f>
        <v>63973</v>
      </c>
      <c r="V57" s="16" t="n">
        <f aca="false">L57*Q57</f>
        <v>0</v>
      </c>
      <c r="W57" s="19" t="n">
        <f aca="false">U57-V57</f>
        <v>63973</v>
      </c>
      <c r="X57" s="20"/>
      <c r="Y57" s="20" t="s">
        <v>139</v>
      </c>
    </row>
    <row r="58" customFormat="false" ht="15" hidden="false" customHeight="false" outlineLevel="0" collapsed="false">
      <c r="A58" s="11" t="s">
        <v>16</v>
      </c>
      <c r="B58" s="12" t="s">
        <v>17</v>
      </c>
      <c r="C58" s="12" t="s">
        <v>18</v>
      </c>
      <c r="D58" s="13" t="n">
        <v>1789</v>
      </c>
      <c r="E58" s="12" t="s">
        <v>19</v>
      </c>
      <c r="F58" s="12" t="s">
        <v>79</v>
      </c>
      <c r="G58" s="12" t="n">
        <v>6</v>
      </c>
      <c r="H58" s="12" t="s">
        <v>141</v>
      </c>
      <c r="I58" s="27" t="s">
        <v>140</v>
      </c>
      <c r="J58" s="15" t="s">
        <v>22</v>
      </c>
      <c r="K58" s="15"/>
      <c r="L58" s="16" t="n">
        <v>1714</v>
      </c>
      <c r="M58" s="17" t="s">
        <v>61</v>
      </c>
      <c r="N58" s="16"/>
      <c r="O58" s="16"/>
      <c r="P58" s="29"/>
      <c r="Q58" s="18" t="n">
        <f aca="false">N58+(0.05*O58)+(P58/240)</f>
        <v>0</v>
      </c>
      <c r="R58" s="16" t="n">
        <v>11833</v>
      </c>
      <c r="S58" s="16"/>
      <c r="T58" s="16"/>
      <c r="U58" s="16" t="n">
        <f aca="false">R58+(S58*0.05)+(T58/240)</f>
        <v>11833</v>
      </c>
      <c r="V58" s="16" t="n">
        <f aca="false">L58*Q58</f>
        <v>0</v>
      </c>
      <c r="W58" s="19" t="n">
        <f aca="false">U58-V58</f>
        <v>11833</v>
      </c>
      <c r="X58" s="20"/>
      <c r="Y58" s="20" t="s">
        <v>142</v>
      </c>
    </row>
    <row r="59" customFormat="false" ht="15" hidden="false" customHeight="false" outlineLevel="0" collapsed="false">
      <c r="A59" s="11" t="s">
        <v>16</v>
      </c>
      <c r="B59" s="12" t="s">
        <v>17</v>
      </c>
      <c r="C59" s="12" t="s">
        <v>18</v>
      </c>
      <c r="D59" s="13" t="n">
        <v>1789</v>
      </c>
      <c r="E59" s="12" t="s">
        <v>19</v>
      </c>
      <c r="F59" s="12" t="s">
        <v>79</v>
      </c>
      <c r="G59" s="12" t="n">
        <v>6</v>
      </c>
      <c r="H59" s="12" t="s">
        <v>144</v>
      </c>
      <c r="I59" s="27" t="s">
        <v>143</v>
      </c>
      <c r="J59" s="15" t="s">
        <v>22</v>
      </c>
      <c r="K59" s="15"/>
      <c r="L59" s="16" t="n">
        <v>200</v>
      </c>
      <c r="M59" s="17" t="s">
        <v>61</v>
      </c>
      <c r="N59" s="16"/>
      <c r="O59" s="16"/>
      <c r="P59" s="29"/>
      <c r="Q59" s="18" t="n">
        <f aca="false">N59+(0.05*O59)+(P59/240)</f>
        <v>0</v>
      </c>
      <c r="R59" s="16" t="n">
        <v>250</v>
      </c>
      <c r="S59" s="16"/>
      <c r="T59" s="16"/>
      <c r="U59" s="16" t="n">
        <f aca="false">R59+(S59*0.05)+(T59/240)</f>
        <v>250</v>
      </c>
      <c r="V59" s="16" t="n">
        <f aca="false">L59*Q59</f>
        <v>0</v>
      </c>
      <c r="W59" s="19" t="n">
        <f aca="false">U59-V59</f>
        <v>250</v>
      </c>
      <c r="X59" s="20"/>
      <c r="Y59" s="20" t="s">
        <v>145</v>
      </c>
    </row>
    <row r="60" customFormat="false" ht="15" hidden="false" customHeight="false" outlineLevel="0" collapsed="false">
      <c r="A60" s="11" t="s">
        <v>16</v>
      </c>
      <c r="B60" s="12" t="s">
        <v>17</v>
      </c>
      <c r="C60" s="12" t="s">
        <v>18</v>
      </c>
      <c r="D60" s="13" t="n">
        <v>1789</v>
      </c>
      <c r="E60" s="12" t="s">
        <v>19</v>
      </c>
      <c r="F60" s="12" t="s">
        <v>79</v>
      </c>
      <c r="G60" s="12" t="n">
        <v>6</v>
      </c>
      <c r="H60" s="12"/>
      <c r="I60" s="27" t="s">
        <v>146</v>
      </c>
      <c r="J60" s="15" t="s">
        <v>22</v>
      </c>
      <c r="K60" s="15"/>
      <c r="L60" s="16"/>
      <c r="M60" s="17"/>
      <c r="N60" s="16"/>
      <c r="O60" s="16"/>
      <c r="P60" s="29"/>
      <c r="Q60" s="18" t="n">
        <f aca="false">N60+(0.05*O60)+(P60/240)</f>
        <v>0</v>
      </c>
      <c r="R60" s="16" t="n">
        <v>207</v>
      </c>
      <c r="S60" s="16"/>
      <c r="T60" s="16"/>
      <c r="U60" s="16" t="n">
        <f aca="false">R60+(S60*0.05)+(T60/240)</f>
        <v>207</v>
      </c>
      <c r="V60" s="16" t="n">
        <f aca="false">L60*Q60</f>
        <v>0</v>
      </c>
      <c r="W60" s="19" t="n">
        <f aca="false">U60-V60</f>
        <v>207</v>
      </c>
      <c r="X60" s="20"/>
      <c r="Y60" s="20"/>
    </row>
    <row r="61" customFormat="false" ht="15" hidden="false" customHeight="false" outlineLevel="0" collapsed="false">
      <c r="A61" s="11" t="s">
        <v>16</v>
      </c>
      <c r="B61" s="12" t="s">
        <v>17</v>
      </c>
      <c r="C61" s="12" t="s">
        <v>18</v>
      </c>
      <c r="D61" s="13" t="n">
        <v>1789</v>
      </c>
      <c r="E61" s="12" t="s">
        <v>19</v>
      </c>
      <c r="F61" s="12" t="s">
        <v>79</v>
      </c>
      <c r="G61" s="12" t="n">
        <v>6</v>
      </c>
      <c r="H61" s="12"/>
      <c r="I61" s="27" t="s">
        <v>147</v>
      </c>
      <c r="J61" s="15" t="s">
        <v>22</v>
      </c>
      <c r="K61" s="15"/>
      <c r="L61" s="16" t="n">
        <f aca="false">1+192/288</f>
        <v>1.66666666666667</v>
      </c>
      <c r="M61" s="17" t="s">
        <v>35</v>
      </c>
      <c r="N61" s="16"/>
      <c r="O61" s="16"/>
      <c r="P61" s="29"/>
      <c r="Q61" s="18" t="n">
        <f aca="false">N61+(0.05*O61)+(P61/240)</f>
        <v>0</v>
      </c>
      <c r="R61" s="16" t="n">
        <v>320</v>
      </c>
      <c r="S61" s="16"/>
      <c r="T61" s="16"/>
      <c r="U61" s="16" t="n">
        <f aca="false">R61+(S61*0.05)+(T61/240)</f>
        <v>320</v>
      </c>
      <c r="V61" s="16" t="n">
        <f aca="false">L61*Q61</f>
        <v>0</v>
      </c>
      <c r="W61" s="19" t="n">
        <f aca="false">U61-V61</f>
        <v>320</v>
      </c>
      <c r="X61" s="20"/>
      <c r="Y61" s="20" t="s">
        <v>148</v>
      </c>
    </row>
    <row r="62" customFormat="false" ht="15" hidden="false" customHeight="false" outlineLevel="0" collapsed="false">
      <c r="A62" s="11" t="s">
        <v>16</v>
      </c>
      <c r="B62" s="12" t="s">
        <v>17</v>
      </c>
      <c r="C62" s="12" t="s">
        <v>18</v>
      </c>
      <c r="D62" s="13" t="n">
        <v>1789</v>
      </c>
      <c r="E62" s="12" t="s">
        <v>19</v>
      </c>
      <c r="F62" s="12" t="s">
        <v>79</v>
      </c>
      <c r="G62" s="12" t="n">
        <v>6</v>
      </c>
      <c r="H62" s="12"/>
      <c r="I62" s="27" t="s">
        <v>76</v>
      </c>
      <c r="J62" s="15" t="s">
        <v>22</v>
      </c>
      <c r="K62" s="15"/>
      <c r="L62" s="16" t="n">
        <f aca="false">2+4/288</f>
        <v>2.01388888888889</v>
      </c>
      <c r="M62" s="17" t="s">
        <v>35</v>
      </c>
      <c r="N62" s="16"/>
      <c r="O62" s="16"/>
      <c r="P62" s="29"/>
      <c r="Q62" s="18" t="n">
        <f aca="false">N62+(0.05*O62)+(P62/240)</f>
        <v>0</v>
      </c>
      <c r="R62" s="16" t="n">
        <v>350</v>
      </c>
      <c r="S62" s="16"/>
      <c r="T62" s="16"/>
      <c r="U62" s="16" t="n">
        <f aca="false">R62+(S62*0.05)+(T62/240)</f>
        <v>350</v>
      </c>
      <c r="V62" s="16" t="n">
        <f aca="false">L62*Q62</f>
        <v>0</v>
      </c>
      <c r="W62" s="19" t="n">
        <f aca="false">U62-V62</f>
        <v>350</v>
      </c>
      <c r="X62" s="20"/>
      <c r="Y62" s="20" t="s">
        <v>148</v>
      </c>
    </row>
    <row r="63" customFormat="false" ht="15" hidden="false" customHeight="false" outlineLevel="0" collapsed="false">
      <c r="A63" s="11" t="s">
        <v>16</v>
      </c>
      <c r="B63" s="12" t="s">
        <v>17</v>
      </c>
      <c r="C63" s="12" t="s">
        <v>18</v>
      </c>
      <c r="D63" s="13" t="n">
        <v>1789</v>
      </c>
      <c r="E63" s="12" t="s">
        <v>19</v>
      </c>
      <c r="F63" s="12" t="s">
        <v>79</v>
      </c>
      <c r="G63" s="12" t="n">
        <v>6</v>
      </c>
      <c r="H63" s="12" t="s">
        <v>47</v>
      </c>
      <c r="I63" s="27" t="s">
        <v>77</v>
      </c>
      <c r="J63" s="15" t="s">
        <v>22</v>
      </c>
      <c r="K63" s="15"/>
      <c r="L63" s="16" t="n">
        <f aca="false">20+38/288</f>
        <v>20.1319444444444</v>
      </c>
      <c r="M63" s="17" t="s">
        <v>35</v>
      </c>
      <c r="N63" s="16"/>
      <c r="O63" s="16"/>
      <c r="P63" s="29"/>
      <c r="Q63" s="18" t="n">
        <f aca="false">N63+(0.05*O63)+(P63/240)</f>
        <v>0</v>
      </c>
      <c r="R63" s="16" t="n">
        <v>781</v>
      </c>
      <c r="S63" s="16"/>
      <c r="T63" s="16"/>
      <c r="U63" s="16" t="n">
        <f aca="false">R63+(S63*0.05)+(T63/240)</f>
        <v>781</v>
      </c>
      <c r="V63" s="16" t="n">
        <f aca="false">L63*Q63</f>
        <v>0</v>
      </c>
      <c r="W63" s="19" t="n">
        <f aca="false">U63-V63</f>
        <v>781</v>
      </c>
      <c r="X63" s="20"/>
      <c r="Y63" s="20" t="s">
        <v>148</v>
      </c>
    </row>
    <row r="64" customFormat="false" ht="15" hidden="false" customHeight="false" outlineLevel="0" collapsed="false">
      <c r="A64" s="11" t="s">
        <v>16</v>
      </c>
      <c r="B64" s="12" t="s">
        <v>17</v>
      </c>
      <c r="C64" s="12" t="s">
        <v>18</v>
      </c>
      <c r="D64" s="13" t="n">
        <v>1789</v>
      </c>
      <c r="E64" s="12" t="s">
        <v>19</v>
      </c>
      <c r="F64" s="12" t="s">
        <v>79</v>
      </c>
      <c r="G64" s="12" t="n">
        <v>6</v>
      </c>
      <c r="H64" s="12" t="s">
        <v>23</v>
      </c>
      <c r="I64" s="27" t="s">
        <v>78</v>
      </c>
      <c r="J64" s="15" t="s">
        <v>22</v>
      </c>
      <c r="K64" s="15"/>
      <c r="L64" s="16"/>
      <c r="M64" s="17"/>
      <c r="N64" s="16"/>
      <c r="O64" s="16"/>
      <c r="P64" s="29"/>
      <c r="Q64" s="18" t="n">
        <f aca="false">N64+(0.05*O64)+(P64/240)</f>
        <v>0</v>
      </c>
      <c r="R64" s="16" t="n">
        <v>267</v>
      </c>
      <c r="S64" s="16"/>
      <c r="T64" s="16"/>
      <c r="U64" s="16" t="n">
        <f aca="false">R64+(S64*0.05)+(T64/240)</f>
        <v>267</v>
      </c>
      <c r="V64" s="16" t="n">
        <f aca="false">L64*Q64</f>
        <v>0</v>
      </c>
      <c r="W64" s="19" t="n">
        <f aca="false">U64-V64</f>
        <v>267</v>
      </c>
      <c r="X64" s="20"/>
      <c r="Y64" s="20"/>
    </row>
  </sheetData>
  <conditionalFormatting sqref="W2:W64">
    <cfRule type="cellIs" priority="2" operator="greaterThan" aboveAverage="0" equalAverage="0" bottom="0" percent="0" rank="0" text="" dxfId="0">
      <formula>0</formula>
    </cfRule>
  </conditionalFormatting>
  <conditionalFormatting sqref="W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50" zoomScaleNormal="5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924882629108"/>
    <col collapsed="false" hidden="false" max="2" min="2" style="0" width="8.6056338028169"/>
    <col collapsed="false" hidden="false" max="3" min="3" style="0" width="19.6244131455399"/>
    <col collapsed="false" hidden="false" max="4" min="4" style="0" width="6.73239436619718"/>
    <col collapsed="false" hidden="false" max="5" min="5" style="0" width="9.32394366197183"/>
    <col collapsed="false" hidden="false" max="6" min="6" style="0" width="9.81220657276995"/>
    <col collapsed="false" hidden="false" max="7" min="7" style="0" width="5.1924882629108"/>
    <col collapsed="false" hidden="false" max="8" min="8" style="0" width="15.4131455399061"/>
    <col collapsed="false" hidden="false" max="9" min="9" style="1" width="40.3943661971831"/>
    <col collapsed="false" hidden="false" max="10" min="10" style="0" width="14.1924882629108"/>
    <col collapsed="false" hidden="false" max="11" min="11" style="0" width="9.48826291079812"/>
    <col collapsed="false" hidden="false" max="12" min="12" style="0" width="10.3004694835681"/>
    <col collapsed="false" hidden="false" max="13" min="13" style="0" width="13.8732394366197"/>
    <col collapsed="false" hidden="false" max="14" min="14" style="0" width="10.1455399061033"/>
    <col collapsed="false" hidden="false" max="16" min="15" style="0" width="8.11737089201878"/>
    <col collapsed="false" hidden="false" max="17" min="17" style="0" width="14.6009389671362"/>
    <col collapsed="false" hidden="false" max="18" min="18" style="0" width="9.48826291079812"/>
    <col collapsed="false" hidden="false" max="19" min="19" style="0" width="7.79342723004695"/>
    <col collapsed="false" hidden="false" max="20" min="20" style="0" width="9.48826291079812"/>
    <col collapsed="false" hidden="false" max="21" min="21" style="0" width="11.5211267605634"/>
    <col collapsed="false" hidden="false" max="22" min="22" style="0" width="12.7370892018779"/>
    <col collapsed="false" hidden="false" max="23" min="23" style="0" width="10.4694835680751"/>
    <col collapsed="false" hidden="false" max="24" min="24" style="0" width="11.3521126760563"/>
    <col collapsed="false" hidden="false" max="25" min="25" style="0" width="46.3145539906103"/>
    <col collapsed="false" hidden="false" max="1025" min="26" style="0" width="10.5399061032864"/>
  </cols>
  <sheetData>
    <row r="1" customFormat="false" ht="78" hidden="false" customHeight="false" outlineLevel="0" collapsed="false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11</v>
      </c>
      <c r="I1" s="4" t="s">
        <v>7</v>
      </c>
      <c r="J1" s="5" t="s">
        <v>8</v>
      </c>
      <c r="K1" s="5" t="s">
        <v>168</v>
      </c>
      <c r="L1" s="6" t="s">
        <v>10</v>
      </c>
      <c r="M1" s="7" t="s">
        <v>12</v>
      </c>
      <c r="N1" s="6" t="s">
        <v>169</v>
      </c>
      <c r="O1" s="6" t="s">
        <v>170</v>
      </c>
      <c r="P1" s="6" t="s">
        <v>171</v>
      </c>
      <c r="Q1" s="8" t="s">
        <v>13</v>
      </c>
      <c r="R1" s="6" t="s">
        <v>172</v>
      </c>
      <c r="S1" s="6" t="s">
        <v>173</v>
      </c>
      <c r="T1" s="6" t="s">
        <v>174</v>
      </c>
      <c r="U1" s="6" t="s">
        <v>175</v>
      </c>
      <c r="V1" s="6" t="s">
        <v>176</v>
      </c>
      <c r="W1" s="9" t="s">
        <v>14</v>
      </c>
      <c r="X1" s="10" t="s">
        <v>177</v>
      </c>
      <c r="Y1" s="10" t="s">
        <v>15</v>
      </c>
    </row>
    <row r="2" customFormat="false" ht="15" hidden="false" customHeight="false" outlineLevel="0" collapsed="false">
      <c r="A2" s="11" t="s">
        <v>16</v>
      </c>
      <c r="B2" s="12" t="s">
        <v>17</v>
      </c>
      <c r="C2" s="12" t="s">
        <v>18</v>
      </c>
      <c r="D2" s="13" t="n">
        <v>1789</v>
      </c>
      <c r="E2" s="12" t="s">
        <v>19</v>
      </c>
      <c r="F2" s="12" t="s">
        <v>19</v>
      </c>
      <c r="G2" s="12" t="n">
        <v>8</v>
      </c>
      <c r="H2" s="12" t="s">
        <v>23</v>
      </c>
      <c r="I2" s="14" t="s">
        <v>149</v>
      </c>
      <c r="J2" s="15" t="s">
        <v>22</v>
      </c>
      <c r="K2" s="15"/>
      <c r="L2" s="16" t="n">
        <v>250</v>
      </c>
      <c r="M2" s="17" t="s">
        <v>44</v>
      </c>
      <c r="N2" s="16"/>
      <c r="O2" s="16" t="n">
        <v>50</v>
      </c>
      <c r="P2" s="29"/>
      <c r="Q2" s="18" t="n">
        <f aca="false">N2+(0.05*O2)+(P2/240)</f>
        <v>2.5</v>
      </c>
      <c r="R2" s="16" t="n">
        <v>625</v>
      </c>
      <c r="S2" s="16"/>
      <c r="T2" s="16"/>
      <c r="U2" s="16" t="n">
        <f aca="false">R2+(S2*0.05)+(T2/240)</f>
        <v>625</v>
      </c>
      <c r="V2" s="16" t="n">
        <f aca="false">L2*Q2</f>
        <v>625</v>
      </c>
      <c r="W2" s="19" t="n">
        <f aca="false">U2-V2</f>
        <v>0</v>
      </c>
      <c r="X2" s="20"/>
      <c r="Y2" s="20"/>
    </row>
    <row r="3" customFormat="false" ht="15" hidden="false" customHeight="false" outlineLevel="0" collapsed="false">
      <c r="A3" s="11" t="s">
        <v>16</v>
      </c>
      <c r="B3" s="12" t="s">
        <v>17</v>
      </c>
      <c r="C3" s="12" t="s">
        <v>18</v>
      </c>
      <c r="D3" s="13" t="n">
        <v>1789</v>
      </c>
      <c r="E3" s="12" t="s">
        <v>19</v>
      </c>
      <c r="F3" s="12" t="s">
        <v>19</v>
      </c>
      <c r="G3" s="12" t="n">
        <v>8</v>
      </c>
      <c r="H3" s="12" t="s">
        <v>23</v>
      </c>
      <c r="I3" s="14" t="s">
        <v>150</v>
      </c>
      <c r="J3" s="15" t="s">
        <v>22</v>
      </c>
      <c r="K3" s="15"/>
      <c r="L3" s="16" t="n">
        <f aca="false">2000/100</f>
        <v>20</v>
      </c>
      <c r="M3" s="17" t="s">
        <v>32</v>
      </c>
      <c r="N3" s="16" t="n">
        <v>15</v>
      </c>
      <c r="O3" s="16"/>
      <c r="P3" s="29"/>
      <c r="Q3" s="18" t="n">
        <f aca="false">N3+(0.05*O3)+(P3/240)</f>
        <v>15</v>
      </c>
      <c r="R3" s="16" t="n">
        <v>300</v>
      </c>
      <c r="S3" s="16"/>
      <c r="T3" s="16"/>
      <c r="U3" s="16" t="n">
        <f aca="false">R3+(S3*0.05)+(T3/240)</f>
        <v>300</v>
      </c>
      <c r="V3" s="16" t="n">
        <f aca="false">L3*Q3</f>
        <v>300</v>
      </c>
      <c r="W3" s="19" t="n">
        <f aca="false">U3-V3</f>
        <v>0</v>
      </c>
      <c r="X3" s="20"/>
      <c r="Y3" s="20" t="s">
        <v>151</v>
      </c>
    </row>
    <row r="4" customFormat="false" ht="15" hidden="false" customHeight="false" outlineLevel="0" collapsed="false">
      <c r="A4" s="11" t="s">
        <v>16</v>
      </c>
      <c r="B4" s="12" t="s">
        <v>17</v>
      </c>
      <c r="C4" s="12" t="s">
        <v>18</v>
      </c>
      <c r="D4" s="13" t="n">
        <v>1789</v>
      </c>
      <c r="E4" s="12" t="s">
        <v>19</v>
      </c>
      <c r="F4" s="12" t="s">
        <v>19</v>
      </c>
      <c r="G4" s="12" t="n">
        <v>8</v>
      </c>
      <c r="H4" s="12" t="s">
        <v>23</v>
      </c>
      <c r="I4" s="14" t="s">
        <v>152</v>
      </c>
      <c r="J4" s="15" t="s">
        <v>22</v>
      </c>
      <c r="K4" s="15"/>
      <c r="L4" s="16" t="n">
        <v>90</v>
      </c>
      <c r="M4" s="17" t="s">
        <v>153</v>
      </c>
      <c r="N4" s="16" t="n">
        <v>10</v>
      </c>
      <c r="O4" s="16"/>
      <c r="P4" s="29"/>
      <c r="Q4" s="18" t="n">
        <f aca="false">N4+(0.05*O4)+(P4/240)</f>
        <v>10</v>
      </c>
      <c r="R4" s="16" t="n">
        <v>900</v>
      </c>
      <c r="S4" s="16"/>
      <c r="T4" s="16"/>
      <c r="U4" s="16" t="n">
        <f aca="false">R4+(S4*0.05)+(T4/240)</f>
        <v>900</v>
      </c>
      <c r="V4" s="16" t="n">
        <f aca="false">L4*Q4</f>
        <v>900</v>
      </c>
      <c r="W4" s="19" t="n">
        <f aca="false">U4-V4</f>
        <v>0</v>
      </c>
      <c r="X4" s="20"/>
      <c r="Y4" s="20"/>
    </row>
    <row r="5" customFormat="false" ht="15" hidden="false" customHeight="false" outlineLevel="0" collapsed="false">
      <c r="A5" s="11" t="s">
        <v>16</v>
      </c>
      <c r="B5" s="12" t="s">
        <v>17</v>
      </c>
      <c r="C5" s="12" t="s">
        <v>18</v>
      </c>
      <c r="D5" s="13" t="n">
        <v>1789</v>
      </c>
      <c r="E5" s="12" t="s">
        <v>19</v>
      </c>
      <c r="F5" s="12" t="s">
        <v>19</v>
      </c>
      <c r="G5" s="12" t="n">
        <v>8</v>
      </c>
      <c r="H5" s="12" t="s">
        <v>23</v>
      </c>
      <c r="I5" s="14" t="s">
        <v>154</v>
      </c>
      <c r="J5" s="15" t="s">
        <v>22</v>
      </c>
      <c r="K5" s="15"/>
      <c r="L5" s="16"/>
      <c r="M5" s="17"/>
      <c r="N5" s="16"/>
      <c r="O5" s="16"/>
      <c r="P5" s="29"/>
      <c r="Q5" s="18" t="n">
        <f aca="false">N5+(0.05*O5)+(P5/240)</f>
        <v>0</v>
      </c>
      <c r="R5" s="16" t="n">
        <v>1500</v>
      </c>
      <c r="S5" s="16"/>
      <c r="T5" s="16"/>
      <c r="U5" s="16" t="n">
        <f aca="false">R5+(S5*0.05)+(T5/240)</f>
        <v>1500</v>
      </c>
      <c r="V5" s="16" t="n">
        <f aca="false">L5*Q5</f>
        <v>0</v>
      </c>
      <c r="W5" s="19" t="n">
        <f aca="false">U5-V5</f>
        <v>1500</v>
      </c>
      <c r="X5" s="20"/>
      <c r="Y5" s="20"/>
    </row>
    <row r="6" customFormat="false" ht="15" hidden="false" customHeight="false" outlineLevel="0" collapsed="false">
      <c r="A6" s="11" t="s">
        <v>16</v>
      </c>
      <c r="B6" s="12" t="s">
        <v>17</v>
      </c>
      <c r="C6" s="12" t="s">
        <v>18</v>
      </c>
      <c r="D6" s="13" t="n">
        <v>1789</v>
      </c>
      <c r="E6" s="12" t="s">
        <v>19</v>
      </c>
      <c r="F6" s="12" t="s">
        <v>19</v>
      </c>
      <c r="G6" s="12" t="n">
        <v>8</v>
      </c>
      <c r="H6" s="12" t="s">
        <v>23</v>
      </c>
      <c r="I6" s="14" t="s">
        <v>155</v>
      </c>
      <c r="J6" s="15" t="s">
        <v>179</v>
      </c>
      <c r="K6" s="15" t="s">
        <v>156</v>
      </c>
      <c r="L6" s="16" t="n">
        <v>7000</v>
      </c>
      <c r="M6" s="17" t="s">
        <v>44</v>
      </c>
      <c r="N6" s="16"/>
      <c r="O6" s="16"/>
      <c r="P6" s="29"/>
      <c r="Q6" s="18" t="n">
        <f aca="false">N6+(0.05*O6)+(P6/240)</f>
        <v>0</v>
      </c>
      <c r="R6" s="16" t="n">
        <v>4200</v>
      </c>
      <c r="S6" s="16"/>
      <c r="T6" s="16"/>
      <c r="U6" s="16" t="n">
        <f aca="false">R6+(S6*0.05)+(T6/240)</f>
        <v>4200</v>
      </c>
      <c r="V6" s="16" t="n">
        <f aca="false">L6*Q6</f>
        <v>0</v>
      </c>
      <c r="W6" s="19" t="n">
        <f aca="false">U6-V6</f>
        <v>4200</v>
      </c>
      <c r="X6" s="20"/>
      <c r="Y6" s="20"/>
    </row>
    <row r="7" customFormat="false" ht="15" hidden="false" customHeight="false" outlineLevel="0" collapsed="false">
      <c r="A7" s="11" t="s">
        <v>16</v>
      </c>
      <c r="B7" s="12" t="s">
        <v>17</v>
      </c>
      <c r="C7" s="12" t="s">
        <v>18</v>
      </c>
      <c r="D7" s="13" t="n">
        <v>1789</v>
      </c>
      <c r="E7" s="12" t="s">
        <v>19</v>
      </c>
      <c r="F7" s="12" t="s">
        <v>19</v>
      </c>
      <c r="G7" s="12" t="n">
        <v>8</v>
      </c>
      <c r="H7" s="12" t="s">
        <v>23</v>
      </c>
      <c r="I7" s="14" t="s">
        <v>155</v>
      </c>
      <c r="J7" s="15" t="s">
        <v>22</v>
      </c>
      <c r="K7" s="15"/>
      <c r="L7" s="16" t="n">
        <v>156000</v>
      </c>
      <c r="M7" s="17" t="s">
        <v>44</v>
      </c>
      <c r="N7" s="16"/>
      <c r="O7" s="16"/>
      <c r="P7" s="29"/>
      <c r="Q7" s="18" t="n">
        <f aca="false">N7+(0.05*O7)+(P7/240)</f>
        <v>0</v>
      </c>
      <c r="R7" s="16" t="n">
        <v>93600</v>
      </c>
      <c r="S7" s="16"/>
      <c r="T7" s="16"/>
      <c r="U7" s="16" t="n">
        <f aca="false">R7+(S7*0.05)+(T7/240)</f>
        <v>93600</v>
      </c>
      <c r="V7" s="16" t="n">
        <f aca="false">L7*Q7</f>
        <v>0</v>
      </c>
      <c r="W7" s="19" t="n">
        <f aca="false">U7-V7</f>
        <v>93600</v>
      </c>
      <c r="X7" s="20"/>
      <c r="Y7" s="20"/>
    </row>
    <row r="8" customFormat="false" ht="15" hidden="false" customHeight="false" outlineLevel="0" collapsed="false">
      <c r="A8" s="11" t="s">
        <v>16</v>
      </c>
      <c r="B8" s="12" t="s">
        <v>17</v>
      </c>
      <c r="C8" s="12" t="s">
        <v>18</v>
      </c>
      <c r="D8" s="13" t="n">
        <v>1789</v>
      </c>
      <c r="E8" s="12" t="s">
        <v>19</v>
      </c>
      <c r="F8" s="12" t="s">
        <v>19</v>
      </c>
      <c r="G8" s="12" t="n">
        <v>8</v>
      </c>
      <c r="H8" s="12" t="s">
        <v>23</v>
      </c>
      <c r="I8" s="14" t="s">
        <v>157</v>
      </c>
      <c r="J8" s="15" t="s">
        <v>46</v>
      </c>
      <c r="K8" s="15"/>
      <c r="L8" s="16" t="n">
        <f aca="false">710/100</f>
        <v>7.1</v>
      </c>
      <c r="M8" s="17" t="s">
        <v>32</v>
      </c>
      <c r="N8" s="16" t="n">
        <v>150</v>
      </c>
      <c r="O8" s="16"/>
      <c r="P8" s="29"/>
      <c r="Q8" s="18" t="n">
        <f aca="false">N8+(0.05*O8)+(P8/240)</f>
        <v>150</v>
      </c>
      <c r="R8" s="16" t="n">
        <v>1065</v>
      </c>
      <c r="S8" s="16"/>
      <c r="T8" s="16"/>
      <c r="U8" s="16" t="n">
        <f aca="false">R8+(S8*0.05)+(T8/240)</f>
        <v>1065</v>
      </c>
      <c r="V8" s="16" t="n">
        <f aca="false">L8*Q8</f>
        <v>1065</v>
      </c>
      <c r="W8" s="19" t="n">
        <f aca="false">U8-V8</f>
        <v>0</v>
      </c>
      <c r="X8" s="20"/>
      <c r="Y8" s="20" t="s">
        <v>151</v>
      </c>
    </row>
    <row r="9" customFormat="false" ht="15" hidden="false" customHeight="false" outlineLevel="0" collapsed="false">
      <c r="A9" s="11" t="s">
        <v>16</v>
      </c>
      <c r="B9" s="12" t="s">
        <v>17</v>
      </c>
      <c r="C9" s="12" t="s">
        <v>18</v>
      </c>
      <c r="D9" s="13" t="n">
        <v>1789</v>
      </c>
      <c r="E9" s="12" t="s">
        <v>19</v>
      </c>
      <c r="F9" s="12" t="s">
        <v>19</v>
      </c>
      <c r="G9" s="12" t="n">
        <v>8</v>
      </c>
      <c r="H9" s="12"/>
      <c r="I9" s="14" t="s">
        <v>51</v>
      </c>
      <c r="J9" s="15" t="s">
        <v>179</v>
      </c>
      <c r="K9" s="15" t="s">
        <v>156</v>
      </c>
      <c r="L9" s="16"/>
      <c r="M9" s="17"/>
      <c r="N9" s="16"/>
      <c r="O9" s="16"/>
      <c r="P9" s="29"/>
      <c r="Q9" s="18" t="n">
        <f aca="false">N9+(0.05*O9)+(P9/240)</f>
        <v>0</v>
      </c>
      <c r="R9" s="16" t="n">
        <v>45</v>
      </c>
      <c r="S9" s="16"/>
      <c r="T9" s="16"/>
      <c r="U9" s="16" t="n">
        <f aca="false">R9+(S9*0.05)+(T9/240)</f>
        <v>45</v>
      </c>
      <c r="V9" s="16" t="n">
        <f aca="false">L9*Q9</f>
        <v>0</v>
      </c>
      <c r="W9" s="19" t="n">
        <f aca="false">U9-V9</f>
        <v>45</v>
      </c>
      <c r="X9" s="20"/>
      <c r="Y9" s="20"/>
    </row>
    <row r="10" customFormat="false" ht="15" hidden="false" customHeight="false" outlineLevel="0" collapsed="false">
      <c r="A10" s="11" t="s">
        <v>16</v>
      </c>
      <c r="B10" s="12" t="s">
        <v>17</v>
      </c>
      <c r="C10" s="12" t="s">
        <v>18</v>
      </c>
      <c r="D10" s="13" t="n">
        <v>1789</v>
      </c>
      <c r="E10" s="12" t="s">
        <v>19</v>
      </c>
      <c r="F10" s="12" t="s">
        <v>19</v>
      </c>
      <c r="G10" s="12" t="n">
        <v>8</v>
      </c>
      <c r="H10" s="12"/>
      <c r="I10" s="14" t="s">
        <v>51</v>
      </c>
      <c r="J10" s="15" t="s">
        <v>22</v>
      </c>
      <c r="K10" s="15"/>
      <c r="L10" s="16"/>
      <c r="M10" s="17"/>
      <c r="N10" s="16"/>
      <c r="O10" s="16"/>
      <c r="P10" s="29"/>
      <c r="Q10" s="18" t="n">
        <f aca="false">N10+(0.05*O10)+(P10/240)</f>
        <v>0</v>
      </c>
      <c r="R10" s="16" t="n">
        <v>110</v>
      </c>
      <c r="S10" s="16"/>
      <c r="T10" s="16"/>
      <c r="U10" s="16" t="n">
        <f aca="false">R10+(S10*0.05)+(T10/240)</f>
        <v>110</v>
      </c>
      <c r="V10" s="16" t="n">
        <f aca="false">L10*Q10</f>
        <v>0</v>
      </c>
      <c r="W10" s="19" t="n">
        <f aca="false">U10-V10</f>
        <v>110</v>
      </c>
      <c r="X10" s="20"/>
      <c r="Y10" s="20"/>
    </row>
    <row r="11" customFormat="false" ht="15" hidden="false" customHeight="false" outlineLevel="0" collapsed="false">
      <c r="A11" s="11" t="s">
        <v>16</v>
      </c>
      <c r="B11" s="12" t="s">
        <v>17</v>
      </c>
      <c r="C11" s="12" t="s">
        <v>18</v>
      </c>
      <c r="D11" s="13" t="n">
        <v>1789</v>
      </c>
      <c r="E11" s="12" t="s">
        <v>19</v>
      </c>
      <c r="F11" s="12" t="s">
        <v>19</v>
      </c>
      <c r="G11" s="12" t="n">
        <v>8</v>
      </c>
      <c r="H11" s="12"/>
      <c r="I11" s="14" t="s">
        <v>51</v>
      </c>
      <c r="J11" s="15" t="s">
        <v>158</v>
      </c>
      <c r="K11" s="15"/>
      <c r="L11" s="16"/>
      <c r="M11" s="17"/>
      <c r="N11" s="16"/>
      <c r="O11" s="16"/>
      <c r="P11" s="29"/>
      <c r="Q11" s="18" t="n">
        <f aca="false">N11+(0.05*O11)+(P11/240)</f>
        <v>0</v>
      </c>
      <c r="R11" s="16" t="n">
        <v>20</v>
      </c>
      <c r="S11" s="16"/>
      <c r="T11" s="16"/>
      <c r="U11" s="16" t="n">
        <f aca="false">R11+(S11*0.05)+(T11/240)</f>
        <v>20</v>
      </c>
      <c r="V11" s="16" t="n">
        <f aca="false">L11*Q11</f>
        <v>0</v>
      </c>
      <c r="W11" s="19" t="n">
        <f aca="false">U11-V11</f>
        <v>20</v>
      </c>
      <c r="X11" s="20"/>
      <c r="Y11" s="20"/>
    </row>
    <row r="12" customFormat="false" ht="15" hidden="false" customHeight="false" outlineLevel="0" collapsed="false">
      <c r="A12" s="11" t="s">
        <v>16</v>
      </c>
      <c r="B12" s="12" t="s">
        <v>17</v>
      </c>
      <c r="C12" s="12" t="s">
        <v>18</v>
      </c>
      <c r="D12" s="13" t="n">
        <v>1789</v>
      </c>
      <c r="E12" s="12" t="s">
        <v>19</v>
      </c>
      <c r="F12" s="12" t="s">
        <v>19</v>
      </c>
      <c r="G12" s="12" t="n">
        <v>8</v>
      </c>
      <c r="H12" s="12" t="s">
        <v>23</v>
      </c>
      <c r="I12" s="14" t="s">
        <v>159</v>
      </c>
      <c r="J12" s="15" t="s">
        <v>22</v>
      </c>
      <c r="K12" s="15"/>
      <c r="L12" s="16"/>
      <c r="M12" s="17"/>
      <c r="N12" s="16"/>
      <c r="O12" s="16"/>
      <c r="P12" s="29"/>
      <c r="Q12" s="18" t="n">
        <f aca="false">N12+(0.05*O12)+(P12/240)</f>
        <v>0</v>
      </c>
      <c r="R12" s="16" t="n">
        <v>1104</v>
      </c>
      <c r="S12" s="16"/>
      <c r="T12" s="16"/>
      <c r="U12" s="16" t="n">
        <f aca="false">R12+(S12*0.05)+(T12/240)</f>
        <v>1104</v>
      </c>
      <c r="V12" s="16" t="n">
        <f aca="false">L12*Q12</f>
        <v>0</v>
      </c>
      <c r="W12" s="19" t="n">
        <f aca="false">U12-V12</f>
        <v>1104</v>
      </c>
      <c r="X12" s="20"/>
      <c r="Y12" s="20"/>
    </row>
    <row r="13" customFormat="false" ht="15" hidden="false" customHeight="false" outlineLevel="0" collapsed="false">
      <c r="A13" s="11" t="s">
        <v>16</v>
      </c>
      <c r="B13" s="12" t="s">
        <v>17</v>
      </c>
      <c r="C13" s="12" t="s">
        <v>18</v>
      </c>
      <c r="D13" s="13" t="n">
        <v>1789</v>
      </c>
      <c r="E13" s="12" t="s">
        <v>19</v>
      </c>
      <c r="F13" s="12" t="s">
        <v>19</v>
      </c>
      <c r="G13" s="12" t="n">
        <v>8</v>
      </c>
      <c r="H13" s="12"/>
      <c r="I13" s="14" t="s">
        <v>77</v>
      </c>
      <c r="J13" s="15" t="s">
        <v>179</v>
      </c>
      <c r="K13" s="15" t="s">
        <v>156</v>
      </c>
      <c r="L13" s="16" t="n">
        <v>75</v>
      </c>
      <c r="M13" s="17" t="s">
        <v>35</v>
      </c>
      <c r="N13" s="16"/>
      <c r="O13" s="16"/>
      <c r="P13" s="29"/>
      <c r="Q13" s="18" t="n">
        <f aca="false">N13+(0.05*O13)+(P13/240)</f>
        <v>0</v>
      </c>
      <c r="R13" s="16" t="n">
        <v>1200</v>
      </c>
      <c r="S13" s="16"/>
      <c r="T13" s="16"/>
      <c r="U13" s="16" t="n">
        <f aca="false">R13+(S13*0.05)+(T13/240)</f>
        <v>1200</v>
      </c>
      <c r="V13" s="16" t="n">
        <f aca="false">L13*Q13</f>
        <v>0</v>
      </c>
      <c r="W13" s="19" t="n">
        <f aca="false">U13-V13</f>
        <v>1200</v>
      </c>
      <c r="X13" s="20"/>
      <c r="Y13" s="28"/>
    </row>
  </sheetData>
  <conditionalFormatting sqref="W2:W13">
    <cfRule type="cellIs" priority="2" operator="greaterThan" aboveAverage="0" equalAverage="0" bottom="0" percent="0" rank="0" text="" dxfId="0">
      <formula>0</formula>
    </cfRule>
  </conditionalFormatting>
  <conditionalFormatting sqref="W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50" zoomScaleNormal="5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924882629108"/>
    <col collapsed="false" hidden="false" max="2" min="2" style="0" width="8.6056338028169"/>
    <col collapsed="false" hidden="false" max="3" min="3" style="0" width="19.6244131455399"/>
    <col collapsed="false" hidden="false" max="4" min="4" style="0" width="6.73239436619718"/>
    <col collapsed="false" hidden="false" max="5" min="5" style="0" width="9.32394366197183"/>
    <col collapsed="false" hidden="false" max="6" min="6" style="0" width="15.5774647887324"/>
    <col collapsed="false" hidden="false" max="7" min="7" style="0" width="5.1924882629108"/>
    <col collapsed="false" hidden="false" max="8" min="8" style="0" width="13.2159624413146"/>
    <col collapsed="false" hidden="false" max="9" min="9" style="1" width="25.4741784037559"/>
    <col collapsed="false" hidden="false" max="10" min="10" style="0" width="20.849765258216"/>
    <col collapsed="false" hidden="false" max="11" min="11" style="0" width="11.6854460093897"/>
    <col collapsed="false" hidden="false" max="12" min="12" style="0" width="11.8403755868545"/>
    <col collapsed="false" hidden="false" max="13" min="13" style="0" width="13.8732394366197"/>
    <col collapsed="false" hidden="false" max="14" min="14" style="0" width="10.1455399061033"/>
    <col collapsed="false" hidden="false" max="16" min="15" style="0" width="8.11737089201878"/>
    <col collapsed="false" hidden="false" max="17" min="17" style="0" width="14.924882629108"/>
    <col collapsed="false" hidden="false" max="18" min="18" style="0" width="11.8403755868545"/>
    <col collapsed="false" hidden="false" max="19" min="19" style="0" width="7.79342723004695"/>
    <col collapsed="false" hidden="false" max="20" min="20" style="0" width="9.48826291079812"/>
    <col collapsed="false" hidden="false" max="21" min="21" style="0" width="11.8403755868545"/>
    <col collapsed="false" hidden="false" max="22" min="22" style="0" width="12.7370892018779"/>
    <col collapsed="false" hidden="false" max="23" min="23" style="0" width="10.4694835680751"/>
    <col collapsed="false" hidden="false" max="24" min="24" style="0" width="11.5211267605634"/>
    <col collapsed="false" hidden="false" max="25" min="25" style="0" width="57.0234741784038"/>
    <col collapsed="false" hidden="false" max="1025" min="26" style="0" width="10.5399061032864"/>
  </cols>
  <sheetData>
    <row r="1" customFormat="false" ht="78" hidden="false" customHeight="false" outlineLevel="0" collapsed="false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11</v>
      </c>
      <c r="I1" s="4" t="s">
        <v>7</v>
      </c>
      <c r="J1" s="5" t="s">
        <v>8</v>
      </c>
      <c r="K1" s="5" t="s">
        <v>168</v>
      </c>
      <c r="L1" s="6" t="s">
        <v>10</v>
      </c>
      <c r="M1" s="7" t="s">
        <v>12</v>
      </c>
      <c r="N1" s="6" t="s">
        <v>169</v>
      </c>
      <c r="O1" s="6" t="s">
        <v>170</v>
      </c>
      <c r="P1" s="6" t="s">
        <v>171</v>
      </c>
      <c r="Q1" s="8" t="s">
        <v>13</v>
      </c>
      <c r="R1" s="6" t="s">
        <v>172</v>
      </c>
      <c r="S1" s="6" t="s">
        <v>173</v>
      </c>
      <c r="T1" s="6" t="s">
        <v>174</v>
      </c>
      <c r="U1" s="6" t="s">
        <v>175</v>
      </c>
      <c r="V1" s="6" t="s">
        <v>176</v>
      </c>
      <c r="W1" s="9" t="s">
        <v>14</v>
      </c>
      <c r="X1" s="10" t="s">
        <v>177</v>
      </c>
      <c r="Y1" s="10" t="s">
        <v>15</v>
      </c>
    </row>
    <row r="2" customFormat="false" ht="15" hidden="false" customHeight="false" outlineLevel="0" collapsed="false">
      <c r="A2" s="11" t="s">
        <v>16</v>
      </c>
      <c r="B2" s="12" t="s">
        <v>17</v>
      </c>
      <c r="C2" s="12" t="s">
        <v>18</v>
      </c>
      <c r="D2" s="13" t="n">
        <v>1789</v>
      </c>
      <c r="E2" s="12" t="s">
        <v>19</v>
      </c>
      <c r="F2" s="12" t="s">
        <v>160</v>
      </c>
      <c r="G2" s="12" t="n">
        <v>10</v>
      </c>
      <c r="H2" s="12" t="s">
        <v>23</v>
      </c>
      <c r="I2" s="14" t="s">
        <v>84</v>
      </c>
      <c r="J2" s="15" t="s">
        <v>179</v>
      </c>
      <c r="K2" s="15" t="s">
        <v>161</v>
      </c>
      <c r="L2" s="16" t="n">
        <f aca="false">227+72/288</f>
        <v>227.25</v>
      </c>
      <c r="M2" s="17" t="s">
        <v>35</v>
      </c>
      <c r="N2" s="16" t="n">
        <v>28</v>
      </c>
      <c r="O2" s="16" t="n">
        <v>16</v>
      </c>
      <c r="P2" s="29"/>
      <c r="Q2" s="18" t="n">
        <f aca="false">N2+(0.05*O2)+(P2/240)</f>
        <v>28.8</v>
      </c>
      <c r="R2" s="16" t="n">
        <v>6545</v>
      </c>
      <c r="S2" s="16"/>
      <c r="T2" s="16"/>
      <c r="U2" s="16" t="n">
        <f aca="false">R2+(S2*0.05)+(T2/240)</f>
        <v>6545</v>
      </c>
      <c r="V2" s="16" t="n">
        <f aca="false">L2*Q2</f>
        <v>6544.8</v>
      </c>
      <c r="W2" s="19" t="n">
        <f aca="false">U2-V2</f>
        <v>0.199999999999818</v>
      </c>
      <c r="X2" s="20"/>
      <c r="Y2" s="20" t="s">
        <v>162</v>
      </c>
    </row>
    <row r="3" customFormat="false" ht="15" hidden="false" customHeight="false" outlineLevel="0" collapsed="false">
      <c r="A3" s="11" t="s">
        <v>16</v>
      </c>
      <c r="B3" s="12" t="s">
        <v>17</v>
      </c>
      <c r="C3" s="12" t="s">
        <v>18</v>
      </c>
      <c r="D3" s="13" t="n">
        <v>1789</v>
      </c>
      <c r="E3" s="12" t="s">
        <v>19</v>
      </c>
      <c r="F3" s="12" t="s">
        <v>160</v>
      </c>
      <c r="G3" s="12" t="n">
        <v>10</v>
      </c>
      <c r="H3" s="12" t="s">
        <v>23</v>
      </c>
      <c r="I3" s="14" t="s">
        <v>163</v>
      </c>
      <c r="J3" s="15" t="s">
        <v>179</v>
      </c>
      <c r="K3" s="15" t="s">
        <v>161</v>
      </c>
      <c r="L3" s="16" t="n">
        <f aca="false">4*288+252</f>
        <v>1404</v>
      </c>
      <c r="M3" s="17" t="s">
        <v>91</v>
      </c>
      <c r="N3" s="16"/>
      <c r="O3" s="16" t="n">
        <v>10</v>
      </c>
      <c r="P3" s="29"/>
      <c r="Q3" s="18" t="n">
        <f aca="false">N3+(0.05*O3)+(P3/240)</f>
        <v>0.5</v>
      </c>
      <c r="R3" s="16" t="n">
        <v>702</v>
      </c>
      <c r="S3" s="16"/>
      <c r="T3" s="16"/>
      <c r="U3" s="16" t="n">
        <f aca="false">R3+(S3*0.05)+(T3/240)</f>
        <v>702</v>
      </c>
      <c r="V3" s="16" t="n">
        <f aca="false">L3*Q3</f>
        <v>702</v>
      </c>
      <c r="W3" s="19" t="n">
        <f aca="false">U3-V3</f>
        <v>0</v>
      </c>
      <c r="X3" s="20"/>
      <c r="Y3" s="20" t="s">
        <v>162</v>
      </c>
    </row>
    <row r="4" customFormat="false" ht="15" hidden="false" customHeight="false" outlineLevel="0" collapsed="false">
      <c r="A4" s="11" t="s">
        <v>16</v>
      </c>
      <c r="B4" s="12" t="s">
        <v>17</v>
      </c>
      <c r="C4" s="12" t="s">
        <v>18</v>
      </c>
      <c r="D4" s="13" t="n">
        <v>1789</v>
      </c>
      <c r="E4" s="12" t="s">
        <v>19</v>
      </c>
      <c r="F4" s="12" t="s">
        <v>160</v>
      </c>
      <c r="G4" s="12" t="n">
        <v>10</v>
      </c>
      <c r="H4" s="12" t="s">
        <v>165</v>
      </c>
      <c r="I4" s="14" t="s">
        <v>164</v>
      </c>
      <c r="J4" s="15" t="s">
        <v>179</v>
      </c>
      <c r="K4" s="15" t="s">
        <v>161</v>
      </c>
      <c r="L4" s="16" t="n">
        <v>220</v>
      </c>
      <c r="M4" s="17" t="s">
        <v>91</v>
      </c>
      <c r="N4" s="16"/>
      <c r="O4" s="16" t="n">
        <v>30</v>
      </c>
      <c r="P4" s="29"/>
      <c r="Q4" s="18" t="n">
        <f aca="false">N4+(0.05*O4)+(P4/240)</f>
        <v>1.5</v>
      </c>
      <c r="R4" s="16" t="n">
        <v>330</v>
      </c>
      <c r="S4" s="16"/>
      <c r="T4" s="16"/>
      <c r="U4" s="16" t="n">
        <f aca="false">R4+(S4*0.05)+(T4/240)</f>
        <v>330</v>
      </c>
      <c r="V4" s="16" t="n">
        <f aca="false">L4*Q4</f>
        <v>330</v>
      </c>
      <c r="W4" s="19" t="n">
        <f aca="false">U4-V4</f>
        <v>0</v>
      </c>
      <c r="X4" s="20"/>
      <c r="Y4" s="20"/>
    </row>
    <row r="5" customFormat="false" ht="15" hidden="false" customHeight="false" outlineLevel="0" collapsed="false">
      <c r="A5" s="11" t="s">
        <v>16</v>
      </c>
      <c r="B5" s="12" t="s">
        <v>17</v>
      </c>
      <c r="C5" s="12" t="s">
        <v>18</v>
      </c>
      <c r="D5" s="13" t="n">
        <v>1789</v>
      </c>
      <c r="E5" s="12" t="s">
        <v>19</v>
      </c>
      <c r="F5" s="12" t="s">
        <v>160</v>
      </c>
      <c r="G5" s="12" t="n">
        <v>10</v>
      </c>
      <c r="H5" s="12" t="s">
        <v>165</v>
      </c>
      <c r="I5" s="14" t="s">
        <v>107</v>
      </c>
      <c r="J5" s="15" t="s">
        <v>179</v>
      </c>
      <c r="K5" s="15" t="s">
        <v>161</v>
      </c>
      <c r="L5" s="16" t="n">
        <v>90</v>
      </c>
      <c r="M5" s="17" t="s">
        <v>44</v>
      </c>
      <c r="N5" s="16"/>
      <c r="O5" s="16"/>
      <c r="P5" s="29"/>
      <c r="Q5" s="18" t="n">
        <f aca="false">N5+(0.05*O5)+(P5/240)</f>
        <v>0</v>
      </c>
      <c r="R5" s="16" t="n">
        <v>105</v>
      </c>
      <c r="S5" s="16"/>
      <c r="T5" s="16"/>
      <c r="U5" s="16" t="n">
        <f aca="false">R5+(S5*0.05)+(T5/240)</f>
        <v>105</v>
      </c>
      <c r="V5" s="16" t="n">
        <f aca="false">L5*Q5</f>
        <v>0</v>
      </c>
      <c r="W5" s="19" t="n">
        <f aca="false">U5-V5</f>
        <v>105</v>
      </c>
      <c r="X5" s="20"/>
      <c r="Y5" s="20"/>
    </row>
    <row r="6" customFormat="false" ht="15" hidden="false" customHeight="false" outlineLevel="0" collapsed="false">
      <c r="A6" s="11" t="s">
        <v>16</v>
      </c>
      <c r="B6" s="12" t="s">
        <v>17</v>
      </c>
      <c r="C6" s="12" t="s">
        <v>18</v>
      </c>
      <c r="D6" s="13" t="n">
        <v>1789</v>
      </c>
      <c r="E6" s="12" t="s">
        <v>19</v>
      </c>
      <c r="F6" s="12" t="s">
        <v>160</v>
      </c>
      <c r="G6" s="12" t="n">
        <v>10</v>
      </c>
      <c r="H6" s="12" t="s">
        <v>165</v>
      </c>
      <c r="I6" s="14" t="s">
        <v>166</v>
      </c>
      <c r="J6" s="15" t="s">
        <v>179</v>
      </c>
      <c r="K6" s="15" t="s">
        <v>161</v>
      </c>
      <c r="L6" s="16" t="n">
        <v>184</v>
      </c>
      <c r="M6" s="17" t="s">
        <v>91</v>
      </c>
      <c r="N6" s="16"/>
      <c r="O6" s="16"/>
      <c r="P6" s="29"/>
      <c r="Q6" s="18" t="n">
        <f aca="false">N6+(0.05*O6)+(P6/240)</f>
        <v>0</v>
      </c>
      <c r="R6" s="16" t="n">
        <v>184</v>
      </c>
      <c r="S6" s="16"/>
      <c r="T6" s="16"/>
      <c r="U6" s="16" t="n">
        <f aca="false">R6+(S6*0.05)+(T6/240)</f>
        <v>184</v>
      </c>
      <c r="V6" s="16" t="n">
        <f aca="false">L6*Q6</f>
        <v>0</v>
      </c>
      <c r="W6" s="19" t="n">
        <f aca="false">U6-V6</f>
        <v>184</v>
      </c>
      <c r="X6" s="20"/>
      <c r="Y6" s="20"/>
    </row>
    <row r="7" customFormat="false" ht="15" hidden="false" customHeight="false" outlineLevel="0" collapsed="false">
      <c r="A7" s="11" t="s">
        <v>16</v>
      </c>
      <c r="B7" s="12" t="s">
        <v>17</v>
      </c>
      <c r="C7" s="12" t="s">
        <v>18</v>
      </c>
      <c r="D7" s="13" t="n">
        <v>1789</v>
      </c>
      <c r="E7" s="12" t="s">
        <v>19</v>
      </c>
      <c r="F7" s="12" t="s">
        <v>160</v>
      </c>
      <c r="G7" s="12" t="n">
        <v>10</v>
      </c>
      <c r="H7" s="12"/>
      <c r="I7" s="14" t="s">
        <v>51</v>
      </c>
      <c r="J7" s="15" t="s">
        <v>179</v>
      </c>
      <c r="K7" s="15" t="s">
        <v>161</v>
      </c>
      <c r="L7" s="16"/>
      <c r="M7" s="17"/>
      <c r="N7" s="16"/>
      <c r="O7" s="16"/>
      <c r="P7" s="29"/>
      <c r="Q7" s="18" t="n">
        <f aca="false">N7+(0.05*O7)+(P7/240)</f>
        <v>0</v>
      </c>
      <c r="R7" s="16" t="n">
        <v>96</v>
      </c>
      <c r="S7" s="16"/>
      <c r="T7" s="16"/>
      <c r="U7" s="16" t="n">
        <f aca="false">R7+(S7*0.05)+(T7/240)</f>
        <v>96</v>
      </c>
      <c r="V7" s="16" t="n">
        <f aca="false">L7*Q7</f>
        <v>0</v>
      </c>
      <c r="W7" s="19" t="n">
        <f aca="false">U7-V7</f>
        <v>96</v>
      </c>
      <c r="X7" s="20"/>
      <c r="Y7" s="20"/>
    </row>
    <row r="8" customFormat="false" ht="15" hidden="false" customHeight="false" outlineLevel="0" collapsed="false">
      <c r="A8" s="11" t="s">
        <v>16</v>
      </c>
      <c r="B8" s="12" t="s">
        <v>17</v>
      </c>
      <c r="C8" s="12" t="s">
        <v>18</v>
      </c>
      <c r="D8" s="13" t="n">
        <v>1789</v>
      </c>
      <c r="E8" s="12" t="s">
        <v>19</v>
      </c>
      <c r="F8" s="12" t="s">
        <v>160</v>
      </c>
      <c r="G8" s="12" t="n">
        <v>10</v>
      </c>
      <c r="H8" s="12"/>
      <c r="I8" s="14" t="s">
        <v>76</v>
      </c>
      <c r="J8" s="15" t="s">
        <v>179</v>
      </c>
      <c r="K8" s="15" t="s">
        <v>161</v>
      </c>
      <c r="L8" s="16" t="n">
        <v>69</v>
      </c>
      <c r="M8" s="17" t="s">
        <v>35</v>
      </c>
      <c r="N8" s="16" t="n">
        <v>144</v>
      </c>
      <c r="O8" s="16"/>
      <c r="P8" s="29"/>
      <c r="Q8" s="18" t="n">
        <f aca="false">N8+(0.05*O8)+(P8/240)</f>
        <v>144</v>
      </c>
      <c r="R8" s="16" t="n">
        <v>9936</v>
      </c>
      <c r="S8" s="16"/>
      <c r="T8" s="16"/>
      <c r="U8" s="16" t="n">
        <f aca="false">R8+(S8*0.05)+(T8/240)</f>
        <v>9936</v>
      </c>
      <c r="V8" s="16" t="n">
        <f aca="false">L8*Q8</f>
        <v>9936</v>
      </c>
      <c r="W8" s="19" t="n">
        <f aca="false">U8-V8</f>
        <v>0</v>
      </c>
      <c r="X8" s="20"/>
      <c r="Y8" s="20"/>
    </row>
    <row r="9" customFormat="false" ht="15" hidden="false" customHeight="false" outlineLevel="0" collapsed="false">
      <c r="A9" s="11" t="s">
        <v>16</v>
      </c>
      <c r="B9" s="12" t="s">
        <v>17</v>
      </c>
      <c r="C9" s="12" t="s">
        <v>18</v>
      </c>
      <c r="D9" s="13" t="n">
        <v>1789</v>
      </c>
      <c r="E9" s="12" t="s">
        <v>19</v>
      </c>
      <c r="F9" s="12" t="s">
        <v>160</v>
      </c>
      <c r="G9" s="12" t="n">
        <v>10</v>
      </c>
      <c r="H9" s="12"/>
      <c r="I9" s="14" t="s">
        <v>167</v>
      </c>
      <c r="J9" s="15" t="s">
        <v>179</v>
      </c>
      <c r="K9" s="15" t="s">
        <v>161</v>
      </c>
      <c r="L9" s="16" t="n">
        <v>10</v>
      </c>
      <c r="M9" s="17" t="s">
        <v>35</v>
      </c>
      <c r="N9" s="16" t="n">
        <v>176</v>
      </c>
      <c r="O9" s="16" t="n">
        <v>16</v>
      </c>
      <c r="P9" s="29"/>
      <c r="Q9" s="18" t="n">
        <f aca="false">N9+(0.05*O9)+(P9/240)</f>
        <v>176.8</v>
      </c>
      <c r="R9" s="16" t="n">
        <v>1725</v>
      </c>
      <c r="S9" s="16"/>
      <c r="T9" s="16"/>
      <c r="U9" s="16" t="n">
        <f aca="false">R9+(S9*0.05)+(T9/240)</f>
        <v>1725</v>
      </c>
      <c r="V9" s="16" t="n">
        <f aca="false">L9*Q9</f>
        <v>1768</v>
      </c>
      <c r="W9" s="19" t="n">
        <f aca="false">U9-V9</f>
        <v>-43</v>
      </c>
      <c r="X9" s="20"/>
      <c r="Y9" s="20"/>
    </row>
  </sheetData>
  <conditionalFormatting sqref="W2:W9">
    <cfRule type="cellIs" priority="2" operator="greaterThan" aboveAverage="0" equalAverage="0" bottom="0" percent="0" rank="0" text="" dxfId="0">
      <formula>0</formula>
    </cfRule>
  </conditionalFormatting>
  <conditionalFormatting sqref="W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2014-05-20T06:34:57Z</dcterms:created>
  <dc:creator>Loïc Charles</dc:creator>
  <dc:language>fr-FR</dc:language>
  <dcterms:modified xsi:type="dcterms:W3CDTF">2015-11-09T18:15:02Z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