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Répertoires Git/toflit18_data_GIT/metadata/"/>
    </mc:Choice>
  </mc:AlternateContent>
  <xr:revisionPtr revIDLastSave="0" documentId="13_ncr:1_{71BB3F49-3E1B-8048-AC56-5C28B983A8C1}" xr6:coauthVersionLast="45" xr6:coauthVersionMax="45" xr10:uidLastSave="{00000000-0000-0000-0000-000000000000}"/>
  <bookViews>
    <workbookView xWindow="0" yWindow="500" windowWidth="25020" windowHeight="15260" tabRatio="984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P6" i="1"/>
  <c r="L6" i="1" s="1"/>
  <c r="P4" i="1"/>
  <c r="L4" i="1"/>
  <c r="K3" i="1"/>
  <c r="L3" i="1"/>
  <c r="L5" i="1"/>
  <c r="P3" i="1"/>
  <c r="AA2" i="1"/>
  <c r="L2" i="1"/>
  <c r="P2" i="1"/>
</calcChain>
</file>

<file path=xl/sharedStrings.xml><?xml version="1.0" encoding="utf-8"?>
<sst xmlns="http://schemas.openxmlformats.org/spreadsheetml/2006/main" count="76" uniqueCount="50">
  <si>
    <t>source</t>
  </si>
  <si>
    <t>sheet</t>
  </si>
  <si>
    <t>year</t>
  </si>
  <si>
    <t>remarks</t>
  </si>
  <si>
    <t>livres</t>
  </si>
  <si>
    <t>line_number</t>
  </si>
  <si>
    <t>source_type</t>
  </si>
  <si>
    <t>customs_region</t>
  </si>
  <si>
    <t>customs_office</t>
  </si>
  <si>
    <t>partner</t>
  </si>
  <si>
    <t>export_import</t>
  </si>
  <si>
    <t>product</t>
  </si>
  <si>
    <t>origin</t>
  </si>
  <si>
    <t>width_in_line</t>
  </si>
  <si>
    <t>value_part_of_bundle</t>
  </si>
  <si>
    <t>quantity</t>
  </si>
  <si>
    <t>quantity_unit</t>
  </si>
  <si>
    <t>value_per_unit</t>
  </si>
  <si>
    <t>filepath</t>
  </si>
  <si>
    <t>value_total</t>
  </si>
  <si>
    <t>value_sub_total_1</t>
  </si>
  <si>
    <t>value_sub_total_2</t>
  </si>
  <si>
    <t>value_sub_total_3</t>
  </si>
  <si>
    <t>data_collector</t>
  </si>
  <si>
    <t>unverified</t>
  </si>
  <si>
    <t>value_minus_unit_val_x_qty</t>
  </si>
  <si>
    <t>absurd_observation</t>
  </si>
  <si>
    <t>trade_deficit</t>
  </si>
  <si>
    <t>trade_surplus</t>
  </si>
  <si>
    <t>duty_quantity</t>
  </si>
  <si>
    <t>duty_quantity_unit</t>
  </si>
  <si>
    <t>duty_by_unit</t>
  </si>
  <si>
    <t>duty_total</t>
  </si>
  <si>
    <t>duty_part_of_bundle</t>
  </si>
  <si>
    <t>duty_remarks</t>
  </si>
  <si>
    <t>Marseille</t>
  </si>
  <si>
    <t>Imports</t>
  </si>
  <si>
    <t>Local</t>
  </si>
  <si>
    <t>value (annoncée)</t>
  </si>
  <si>
    <t>Balais de palme</t>
  </si>
  <si>
    <t>value (calculée)</t>
  </si>
  <si>
    <t>douzaine</t>
  </si>
  <si>
    <t>Guillaume Daudin</t>
  </si>
  <si>
    <t>Archives de la CCI de Marseille - I 32</t>
  </si>
  <si>
    <t xml:space="preserve">Local/Marseille/Archives_de_la_CCI_de_Marseille-I32/Marseille – Imports – 1749.csv	</t>
  </si>
  <si>
    <t>Bœuf salé</t>
  </si>
  <si>
    <t>Bierre</t>
  </si>
  <si>
    <t>Bled froment</t>
  </si>
  <si>
    <t>Bois à brûler</t>
  </si>
  <si>
    <t>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</si>
</sst>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>
    <font>
      <sz val="12"/>
      <color rgb="FF000000"/>
      <name val="Calibri"/>
      <family val="2"/>
      <charset val="1"/>
    </font>
    <font>
      <sz val="10"/>
      <color rgb="FF000000"/>
      <name val="Liberation Sans"/>
    </font>
    <font>
      <sz val="10"/>
      <color rgb="FF000000"/>
      <name val="Verdana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"/>
  <sheetViews>
    <sheetView tabSelected="1" topLeftCell="K1" zoomScale="150" zoomScaleNormal="150" workbookViewId="0">
      <selection activeCell="P5" sqref="P5"/>
    </sheetView>
  </sheetViews>
  <sheetFormatPr baseColWidth="10" defaultColWidth="8.83203125" defaultRowHeight="16"/>
  <cols>
    <col min="1" max="2" width="8.1640625"/>
    <col min="3" max="3" width="19.33203125"/>
    <col min="6" max="6" width="8.5"/>
    <col min="9" max="9" width="26.1640625"/>
    <col min="10" max="10" width="15.83203125"/>
    <col min="11" max="11" width="13.83203125"/>
    <col min="13" max="13" width="17.1640625"/>
    <col min="14" max="14" width="12.6640625" style="1"/>
    <col min="15" max="15" width="10.6640625"/>
    <col min="17" max="17" width="16" style="2"/>
    <col min="18" max="18" width="13.5"/>
    <col min="19" max="20" width="10.6640625"/>
    <col min="21" max="21" width="13.83203125"/>
    <col min="22" max="22" width="14.6640625"/>
    <col min="23" max="23" width="14.83203125"/>
    <col min="24" max="24" width="23.83203125"/>
    <col min="25" max="1027" width="10.6640625"/>
  </cols>
  <sheetData>
    <row r="1" spans="1:36">
      <c r="A1" s="3" t="s">
        <v>5</v>
      </c>
      <c r="B1" s="3" t="s">
        <v>6</v>
      </c>
      <c r="C1" s="3" t="s">
        <v>2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38</v>
      </c>
      <c r="L1" s="3" t="s">
        <v>40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0</v>
      </c>
      <c r="S1" s="3" t="s">
        <v>1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3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</row>
    <row r="2" spans="1:36">
      <c r="A2" s="3">
        <v>1</v>
      </c>
      <c r="B2" s="3" t="s">
        <v>37</v>
      </c>
      <c r="C2" s="3">
        <v>1749</v>
      </c>
      <c r="D2" s="3" t="s">
        <v>35</v>
      </c>
      <c r="E2" s="3"/>
      <c r="F2" s="3"/>
      <c r="G2" s="3" t="s">
        <v>36</v>
      </c>
      <c r="H2" s="3" t="s">
        <v>39</v>
      </c>
      <c r="I2" s="3"/>
      <c r="J2" s="3"/>
      <c r="K2" s="3">
        <v>22</v>
      </c>
      <c r="L2" s="3">
        <f>N2*P2</f>
        <v>22.5</v>
      </c>
      <c r="M2" s="3">
        <v>0</v>
      </c>
      <c r="N2" s="3">
        <v>25</v>
      </c>
      <c r="O2" s="3" t="s">
        <v>41</v>
      </c>
      <c r="P2" s="3">
        <f>18/20</f>
        <v>0.9</v>
      </c>
      <c r="Q2" s="3" t="s">
        <v>44</v>
      </c>
      <c r="R2" s="4" t="s">
        <v>43</v>
      </c>
      <c r="S2" s="3">
        <v>1</v>
      </c>
      <c r="T2" s="3"/>
      <c r="U2" s="3"/>
      <c r="V2" s="3"/>
      <c r="W2" s="3"/>
      <c r="X2" s="3" t="s">
        <v>42</v>
      </c>
      <c r="Y2" s="3"/>
      <c r="Z2" s="3"/>
      <c r="AA2" s="3">
        <f>K2-L2</f>
        <v>-0.5</v>
      </c>
      <c r="AB2" s="3"/>
      <c r="AC2" s="3"/>
      <c r="AD2" s="3"/>
      <c r="AE2" s="3"/>
      <c r="AF2" s="3"/>
      <c r="AG2" s="3"/>
      <c r="AH2" s="3"/>
      <c r="AI2" s="3"/>
      <c r="AJ2" s="3"/>
    </row>
    <row r="3" spans="1:36">
      <c r="A3" s="3">
        <v>2</v>
      </c>
      <c r="B3" s="3" t="s">
        <v>37</v>
      </c>
      <c r="C3" s="3">
        <v>1749</v>
      </c>
      <c r="D3" s="3" t="s">
        <v>35</v>
      </c>
      <c r="E3" s="3"/>
      <c r="F3" s="3"/>
      <c r="G3" s="3" t="s">
        <v>36</v>
      </c>
      <c r="H3" s="3" t="s">
        <v>45</v>
      </c>
      <c r="I3" s="3"/>
      <c r="J3" s="3"/>
      <c r="K3" s="3">
        <f>11795</f>
        <v>11795</v>
      </c>
      <c r="L3" s="3">
        <f t="shared" ref="L3:L6" si="0">N3*P3</f>
        <v>11795</v>
      </c>
      <c r="M3" s="3">
        <v>0</v>
      </c>
      <c r="N3" s="3">
        <v>33700</v>
      </c>
      <c r="O3" s="3" t="s">
        <v>4</v>
      </c>
      <c r="P3" s="3">
        <f>7/20</f>
        <v>0.35</v>
      </c>
      <c r="Q3" s="3" t="s">
        <v>44</v>
      </c>
      <c r="R3" s="4" t="s">
        <v>43</v>
      </c>
      <c r="S3" s="3">
        <v>1</v>
      </c>
      <c r="T3" s="3"/>
      <c r="U3" s="3"/>
      <c r="V3" s="3"/>
      <c r="W3" s="3"/>
      <c r="X3" s="3" t="s">
        <v>42</v>
      </c>
      <c r="Y3" s="3"/>
      <c r="Z3" s="3"/>
      <c r="AA3" s="3">
        <f t="shared" ref="AA3:AA6" si="1">K3-L3</f>
        <v>0</v>
      </c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s="3">
        <v>3</v>
      </c>
      <c r="B4" s="3" t="s">
        <v>37</v>
      </c>
      <c r="C4" s="3">
        <v>1749</v>
      </c>
      <c r="D4" s="3" t="s">
        <v>35</v>
      </c>
      <c r="E4" s="3"/>
      <c r="F4" s="3"/>
      <c r="G4" s="3" t="s">
        <v>36</v>
      </c>
      <c r="H4" s="3" t="s">
        <v>46</v>
      </c>
      <c r="I4" s="3"/>
      <c r="J4" s="3"/>
      <c r="K4" s="3">
        <v>75</v>
      </c>
      <c r="L4" s="3">
        <f t="shared" si="0"/>
        <v>75</v>
      </c>
      <c r="M4" s="3">
        <v>0</v>
      </c>
      <c r="N4" s="3">
        <v>1500</v>
      </c>
      <c r="O4" s="3" t="s">
        <v>4</v>
      </c>
      <c r="P4" s="3">
        <f>1/20</f>
        <v>0.05</v>
      </c>
      <c r="Q4" s="3" t="s">
        <v>44</v>
      </c>
      <c r="R4" s="4" t="s">
        <v>43</v>
      </c>
      <c r="S4" s="3">
        <v>1</v>
      </c>
      <c r="T4" s="3"/>
      <c r="U4" s="3"/>
      <c r="V4" s="3"/>
      <c r="W4" s="3"/>
      <c r="X4" s="3" t="s">
        <v>42</v>
      </c>
      <c r="Y4" s="3"/>
      <c r="Z4" s="3"/>
      <c r="AA4" s="3">
        <f t="shared" si="1"/>
        <v>0</v>
      </c>
      <c r="AB4" s="3"/>
      <c r="AC4" s="3"/>
      <c r="AD4" s="3"/>
      <c r="AE4" s="3"/>
      <c r="AF4" s="3"/>
      <c r="AG4" s="3"/>
      <c r="AH4" s="3"/>
      <c r="AI4" s="3"/>
      <c r="AJ4" s="3"/>
    </row>
    <row r="5" spans="1:36">
      <c r="A5" s="3">
        <v>4</v>
      </c>
      <c r="B5" s="3" t="s">
        <v>37</v>
      </c>
      <c r="C5" s="3">
        <v>1749</v>
      </c>
      <c r="D5" s="3" t="s">
        <v>35</v>
      </c>
      <c r="E5" s="3"/>
      <c r="F5" s="3"/>
      <c r="G5" s="3" t="s">
        <v>36</v>
      </c>
      <c r="H5" s="3" t="s">
        <v>47</v>
      </c>
      <c r="I5" s="3"/>
      <c r="J5" s="3"/>
      <c r="K5" s="3">
        <v>9242650</v>
      </c>
      <c r="L5" s="3">
        <f t="shared" si="0"/>
        <v>9242650</v>
      </c>
      <c r="M5" s="3">
        <v>0</v>
      </c>
      <c r="N5" s="3">
        <v>369706</v>
      </c>
      <c r="O5" s="3" t="s">
        <v>49</v>
      </c>
      <c r="P5" s="3">
        <v>25</v>
      </c>
      <c r="Q5" s="3" t="s">
        <v>44</v>
      </c>
      <c r="R5" s="4" t="s">
        <v>43</v>
      </c>
      <c r="S5" s="3">
        <v>1</v>
      </c>
      <c r="T5" s="3"/>
      <c r="U5" s="3"/>
      <c r="V5" s="3"/>
      <c r="W5" s="3"/>
      <c r="X5" s="3" t="s">
        <v>42</v>
      </c>
      <c r="Y5" s="3"/>
      <c r="Z5" s="3"/>
      <c r="AA5" s="3">
        <f t="shared" si="1"/>
        <v>0</v>
      </c>
      <c r="AB5" s="3"/>
      <c r="AC5" s="3"/>
      <c r="AD5" s="3"/>
      <c r="AE5" s="3"/>
      <c r="AF5" s="3"/>
      <c r="AG5" s="3"/>
      <c r="AH5" s="3"/>
      <c r="AI5" s="3"/>
      <c r="AJ5" s="3"/>
    </row>
    <row r="6" spans="1:36">
      <c r="A6" s="3">
        <v>5</v>
      </c>
      <c r="B6" s="3" t="s">
        <v>37</v>
      </c>
      <c r="C6" s="3">
        <v>1749</v>
      </c>
      <c r="D6" s="3" t="s">
        <v>35</v>
      </c>
      <c r="E6" s="3"/>
      <c r="F6" s="3"/>
      <c r="G6" s="3" t="s">
        <v>36</v>
      </c>
      <c r="H6" s="3" t="s">
        <v>48</v>
      </c>
      <c r="I6" s="3"/>
      <c r="J6" s="3"/>
      <c r="K6" s="3">
        <v>270</v>
      </c>
      <c r="L6" s="3">
        <f t="shared" si="0"/>
        <v>270.00000000000006</v>
      </c>
      <c r="M6" s="3">
        <v>0</v>
      </c>
      <c r="N6" s="3">
        <v>30000</v>
      </c>
      <c r="O6" s="3" t="s">
        <v>4</v>
      </c>
      <c r="P6" s="3">
        <f>18/20/100</f>
        <v>9.0000000000000011E-3</v>
      </c>
      <c r="Q6" s="3" t="s">
        <v>44</v>
      </c>
      <c r="R6" s="4" t="s">
        <v>43</v>
      </c>
      <c r="S6" s="3">
        <v>1</v>
      </c>
      <c r="T6" s="3"/>
      <c r="U6" s="3"/>
      <c r="V6" s="3"/>
      <c r="W6" s="3"/>
      <c r="X6" s="3" t="s">
        <v>42</v>
      </c>
      <c r="Y6" s="3"/>
      <c r="Z6" s="3"/>
      <c r="AA6" s="3">
        <f t="shared" si="1"/>
        <v>0</v>
      </c>
      <c r="AB6" s="3"/>
      <c r="AC6" s="3"/>
      <c r="AD6" s="3"/>
      <c r="AE6" s="3"/>
      <c r="AF6" s="3"/>
      <c r="AG6" s="3"/>
      <c r="AH6" s="3"/>
      <c r="AI6" s="3"/>
      <c r="AJ6" s="3"/>
    </row>
  </sheetData>
  <phoneticPr fontId="3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Loïc Charles</dc:creator>
  <dc:description/>
  <cp:lastModifiedBy>Guillaume DAUDIN</cp:lastModifiedBy>
  <cp:revision>5</cp:revision>
  <dcterms:created xsi:type="dcterms:W3CDTF">2016-06-22T22:30:22Z</dcterms:created>
  <dcterms:modified xsi:type="dcterms:W3CDTF">2022-08-10T10:50:24Z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