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7" i="2"/>
  <c r="C13" i="2" s="1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E15" i="2" l="1"/>
  <c r="E14" i="2"/>
  <c r="J6" i="1"/>
  <c r="D13" i="2"/>
  <c r="F15" i="2" s="1"/>
  <c r="F14" i="2" l="1"/>
  <c r="K3" i="1"/>
  <c r="J4" i="1"/>
  <c r="L4" i="1" s="1"/>
  <c r="K5" i="1"/>
  <c r="J3" i="1"/>
  <c r="L3" i="1" s="1"/>
  <c r="J5" i="1"/>
  <c r="L5" i="1" s="1"/>
  <c r="K4" i="1"/>
  <c r="M4" i="1" s="1"/>
  <c r="M5" i="1" l="1"/>
  <c r="M3" i="1"/>
</calcChain>
</file>

<file path=xl/sharedStrings.xml><?xml version="1.0" encoding="utf-8"?>
<sst xmlns="http://schemas.openxmlformats.org/spreadsheetml/2006/main" count="111" uniqueCount="103">
  <si>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</si>
  <si>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</si>
  <si>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</si>
  <si>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</si>
  <si>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</si>
  <si>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</si>
  <si>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</si>
  <si>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</si>
  <si>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</si>
  <si>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</si>
  <si>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</si>
  <si>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</si>
  <si>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</si>
  <si>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</si>
  <si>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</si>
  <si>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</si>
  <si>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</si>
  <si>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</si>
  <si>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</si>
  <si>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</si>
  <si>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</si>
  <si>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</si>
  <si>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</si>
  <si>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</si>
  <si>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</si>
  <si>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</si>
  <si>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</si>
  <si>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</si>
  <si>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</si>
  <si>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</si>
  <si>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</si>
  <si>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</si>
  <si>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</si>
  <si>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</si>
  <si>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</si>
  <si>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</si>
  <si>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</si>
  <si>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</si>
  <si>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</si>
  <si>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</si>
  <si>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</si>
  <si>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</si>
  <si>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</si>
  <si>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</si>
  <si>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</si>
  <si>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</si>
  <si>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</si>
  <si>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</si>
  <si>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</si>
  <si>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</si>
  <si>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</si>
  <si>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</si>
  <si>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</si>
  <si>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</si>
  <si>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</si>
  <si>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</si>
  <si>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</si>
  <si>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</si>
  <si>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</si>
  <si>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</si>
  <si>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</si>
  <si>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</si>
  <si>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</si>
  <si>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</si>
  <si>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</si>
  <si>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</si>
  <si>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</si>
  <si>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</si>
  <si>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</si>
  <si>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</si>
  <si>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</si>
  <si>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</si>
  <si>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</si>
  <si>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</si>
  <si>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</si>
  <si>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</si>
  <si>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</si>
  <si>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</si>
  <si>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</si>
  <si>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SpecificCharacterSet</t>
  </si>
  <si>
    <t>ISO_IR 100</t>
  </si>
  <si>
    <t>AccessionNumber</t>
  </si>
  <si>
    <t>1111</t>
  </si>
  <si>
    <t>ReferringPhysicianName</t>
  </si>
  <si>
    <t>Simon</t>
  </si>
  <si>
    <t>OperatorsName</t>
  </si>
  <si>
    <t>Lone ÆÅØ</t>
  </si>
  <si>
    <t>PatientName</t>
  </si>
  <si>
    <t>Slagelse Test Data</t>
  </si>
  <si>
    <t>PatientID</t>
  </si>
  <si>
    <t>222222-2222</t>
  </si>
  <si>
    <t>PatientBirthDate</t>
  </si>
  <si>
    <t>010182</t>
  </si>
  <si>
    <t>StudyInstanceUID</t>
  </si>
  <si>
    <t>SeriesInstanceUID</t>
  </si>
  <si>
    <t>StudyID</t>
  </si>
  <si>
    <t>11</t>
  </si>
  <si>
    <t>RequestingPhysician</t>
  </si>
  <si>
    <t>Me</t>
  </si>
  <si>
    <t>RequestedProcedureDescription</t>
  </si>
  <si>
    <t>None</t>
  </si>
  <si>
    <t>RequestedProcedureID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</si>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</sst>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81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81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78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81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81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81" fontId="0" fillId="0" borderId="0" xfId="0" applyNumberFormat="1" applyBorder="1"/>
    <xf numFmtId="0" fontId="0" fillId="2" borderId="0" xfId="0" applyFill="1" applyBorder="1"/>
    <xf numFmtId="181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81" fontId="1" fillId="0" borderId="6" xfId="0" applyNumberFormat="1" applyFont="1" applyBorder="1"/>
    <xf numFmtId="181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81" fontId="0" fillId="2" borderId="0" xfId="0" applyNumberFormat="1" applyFill="1" applyBorder="1"/>
    <xf numFmtId="181" fontId="0" fillId="2" borderId="7" xfId="0" applyNumberFormat="1" applyFill="1" applyBorder="1"/>
    <xf numFmtId="0" fontId="26" fillId="0" borderId="0" xfId="0" applyFont="1"/>
    <xf numFmtId="181" fontId="27" fillId="0" borderId="18" xfId="0" applyNumberFormat="1" applyFont="1" applyFill="1" applyBorder="1" applyAlignment="1">
      <alignment horizontal="center" vertical="center" wrapText="1"/>
    </xf>
    <xf numFmtId="181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81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81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81" fontId="28" fillId="0" borderId="22" xfId="0" applyNumberFormat="1" applyFont="1" applyBorder="1" applyAlignment="1">
      <alignment horizontal="center" vertical="center" wrapText="1"/>
    </xf>
    <xf numFmtId="181" fontId="27" fillId="0" borderId="21" xfId="0" applyNumberFormat="1" applyFont="1" applyBorder="1" applyAlignment="1">
      <alignment horizontal="center" vertical="center" wrapText="1"/>
    </xf>
    <xf numFmtId="181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81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81" fontId="1" fillId="0" borderId="18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81" fontId="0" fillId="0" borderId="2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152.5</c:v>
                </c:pt>
                <c:pt idx="1">
                  <c:v>175.5</c:v>
                </c:pt>
                <c:pt idx="2">
                  <c:v>113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57120"/>
        <c:axId val="242757904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757120"/>
        <c:axId val="242757904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190</c:v>
                </c:pt>
                <c:pt idx="1">
                  <c:v>153</c:v>
                </c:pt>
                <c:pt idx="2" formatCode="0;\-0;;@">
                  <c:v>90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190</c:v>
                </c:pt>
                <c:pt idx="1">
                  <c:v>122</c:v>
                </c:pt>
                <c:pt idx="2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57120"/>
        <c:axId val="242757904"/>
      </c:scatterChart>
      <c:catAx>
        <c:axId val="242757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242757904"/>
        <c:crosses val="autoZero"/>
        <c:auto val="0"/>
        <c:lblAlgn val="ctr"/>
        <c:lblOffset val="100"/>
        <c:noMultiLvlLbl val="0"/>
      </c:catAx>
      <c:valAx>
        <c:axId val="242757904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24275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3984"/>
        <c:axId val="242752024"/>
      </c:lineChart>
      <c:catAx>
        <c:axId val="242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275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75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4275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B1">
        <v>111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E3" t="s">
        <v>18</v>
      </c>
      <c r="I3" s="73" t="s">
        <v>58</v>
      </c>
      <c r="J3" s="69">
        <f>$J$6-2.5*O3</f>
        <v>152.5</v>
      </c>
      <c r="K3" s="69">
        <f>$J$6+2.5*O3</f>
        <v>227.5</v>
      </c>
      <c r="L3" s="82">
        <f>J3</f>
        <v>152.5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E4" t="s">
        <v>19</v>
      </c>
      <c r="I4" s="74" t="s">
        <v>32</v>
      </c>
      <c r="J4" s="69">
        <f>$J$6+N4-2.5*O4</f>
        <v>175.5</v>
      </c>
      <c r="K4" s="69">
        <f>$J$6+N4+2.5*O4</f>
        <v>250.5</v>
      </c>
      <c r="L4" s="82">
        <f>J4</f>
        <v>175.5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E5" t="s">
        <v>20</v>
      </c>
      <c r="I5" s="75" t="s">
        <v>33</v>
      </c>
      <c r="J5" s="71">
        <f>$J$6+N5-2.5*O5</f>
        <v>113</v>
      </c>
      <c r="K5" s="71">
        <f>$J$6+N5+2.5*O5</f>
        <v>203</v>
      </c>
      <c r="L5" s="83">
        <f>J5</f>
        <v>113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190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A8" t="s">
        <v>32</v>
      </c>
      <c r="B8">
        <v>153</v>
      </c>
      <c r="C8">
        <v>122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A11" t="s">
        <v>33</v>
      </c>
      <c r="B11">
        <v>90</v>
      </c>
      <c r="C11">
        <v>109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  <c r="O13" t="s">
        <v>79</v>
      </c>
      <c r="P13" t="s">
        <v>80</v>
      </c>
    </row>
    <row r="14" spans="1:19">
      <c r="A14" s="13"/>
      <c r="E14" s="1"/>
      <c r="O14" t="s">
        <v>81</v>
      </c>
      <c r="P14" t="s">
        <v>82</v>
      </c>
    </row>
    <row r="15" spans="1:19">
      <c r="A15" s="5"/>
      <c r="E15" s="14"/>
      <c r="O15" t="s">
        <v>83</v>
      </c>
      <c r="P15" t="s">
        <v>84</v>
      </c>
    </row>
    <row r="16" spans="1:19">
      <c r="A16" s="5"/>
      <c r="E16" s="1"/>
      <c r="O16" t="s">
        <v>85</v>
      </c>
      <c r="P16" t="s">
        <v>86</v>
      </c>
    </row>
    <row r="17" spans="1:16">
      <c r="A17" s="13"/>
      <c r="E17" s="14"/>
      <c r="O17" t="s">
        <v>87</v>
      </c>
      <c r="P17" t="s">
        <v>88</v>
      </c>
    </row>
    <row r="18" spans="1:16">
      <c r="A18" s="16"/>
      <c r="E18" s="12" t="s">
        <v>1</v>
      </c>
      <c r="O18" t="s">
        <v>89</v>
      </c>
      <c r="P18" t="s">
        <v>90</v>
      </c>
    </row>
    <row r="19" spans="1:16">
      <c r="A19" s="16"/>
      <c r="E19" s="12" t="s">
        <v>21</v>
      </c>
      <c r="O19" t="s">
        <v>91</v>
      </c>
      <c r="P19" t="s">
        <v>92</v>
      </c>
    </row>
    <row r="20" spans="1:16">
      <c r="A20" s="16"/>
      <c r="E20" s="12" t="s">
        <v>22</v>
      </c>
      <c r="O20" t="s">
        <v>93</v>
      </c>
    </row>
    <row r="21" spans="1:16">
      <c r="A21" s="16"/>
      <c r="E21" s="12" t="s">
        <v>23</v>
      </c>
      <c r="O21" t="s">
        <v>94</v>
      </c>
    </row>
    <row r="22" spans="1:16">
      <c r="A22" s="16"/>
      <c r="E22" s="12" t="s">
        <v>24</v>
      </c>
      <c r="O22" t="s">
        <v>95</v>
      </c>
      <c r="P22" t="s">
        <v>96</v>
      </c>
    </row>
    <row r="23" spans="1:16">
      <c r="A23">
        <v>180</v>
      </c>
      <c r="B23">
        <v>85</v>
      </c>
      <c r="C23">
        <v>190</v>
      </c>
      <c r="D23">
        <v>105</v>
      </c>
      <c r="E23" s="12" t="s">
        <v>73</v>
      </c>
      <c r="F23" t="s">
        <v>67</v>
      </c>
      <c r="G23" t="s">
        <v>68</v>
      </c>
      <c r="H23" t="s">
        <v>69</v>
      </c>
      <c r="O23" t="s">
        <v>97</v>
      </c>
      <c r="P23" t="s">
        <v>98</v>
      </c>
    </row>
    <row r="24" spans="1:16">
      <c r="A24">
        <v>0</v>
      </c>
      <c r="B24">
        <v>1</v>
      </c>
      <c r="E24" s="15" t="s">
        <v>6</v>
      </c>
      <c r="F24" t="s">
        <v>72</v>
      </c>
      <c r="O24" t="s">
        <v>99</v>
      </c>
      <c r="P24" t="s">
        <v>100</v>
      </c>
    </row>
    <row r="25" spans="1:16">
      <c r="E25" s="12" t="s">
        <v>76</v>
      </c>
      <c r="F25" s="12" t="s">
        <v>67</v>
      </c>
      <c r="O25" t="s">
        <v>101</v>
      </c>
      <c r="P25" t="s">
        <v>102</v>
      </c>
    </row>
    <row r="26" spans="1:16"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>
        <f>Data!A18</f>
        <v>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41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40" t="s">
        <v>3</v>
      </c>
      <c r="F5" s="140"/>
      <c r="G5" s="140"/>
      <c r="H5" s="14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5">
        <f>Data!A1</f>
        <v>0</v>
      </c>
      <c r="C6" s="126"/>
      <c r="D6" s="59" t="s">
        <v>46</v>
      </c>
      <c r="E6" s="57">
        <f>Data!B1</f>
        <v>111</v>
      </c>
      <c r="F6" s="143" t="s">
        <v>41</v>
      </c>
      <c r="G6" s="144"/>
      <c r="H6" s="145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5">
        <f>Data!A2</f>
        <v>0</v>
      </c>
      <c r="C7" s="125"/>
      <c r="D7" s="125"/>
      <c r="E7" s="126"/>
      <c r="F7" s="146"/>
      <c r="G7" s="147"/>
      <c r="H7" s="14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16" t="s">
        <v>51</v>
      </c>
      <c r="B8" s="118"/>
      <c r="C8" s="118"/>
      <c r="D8" s="118"/>
      <c r="E8" s="119"/>
      <c r="F8" s="65" t="s">
        <v>52</v>
      </c>
      <c r="G8" s="149"/>
      <c r="H8" s="15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17"/>
      <c r="B9" s="120"/>
      <c r="C9" s="120"/>
      <c r="D9" s="120"/>
      <c r="E9" s="121"/>
      <c r="F9" s="25"/>
      <c r="G9" s="151"/>
      <c r="H9" s="15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5">
        <f>Data!A4</f>
        <v>0</v>
      </c>
      <c r="C10" s="126"/>
      <c r="D10" s="58" t="s">
        <v>48</v>
      </c>
      <c r="E10" s="125">
        <f>Data!A3</f>
        <v>0</v>
      </c>
      <c r="F10" s="126"/>
      <c r="G10" s="58" t="s">
        <v>53</v>
      </c>
      <c r="H10" s="79">
        <v>40977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22" t="s">
        <v>45</v>
      </c>
      <c r="C11" s="123"/>
      <c r="D11" s="123"/>
      <c r="E11" s="123"/>
      <c r="F11" s="124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190</v>
      </c>
      <c r="D13" s="93">
        <f>C13</f>
        <v>190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>Ankel</v>
      </c>
      <c r="C14" s="89">
        <f>IF(Data!B8=0,NA(),Data!B8)</f>
        <v>153</v>
      </c>
      <c r="D14" s="85">
        <f>IF(Data!C8=0,NA(),Data!C8)</f>
        <v>122</v>
      </c>
      <c r="E14" s="40">
        <f>IF(ISERROR(C14/C13),"",C14/C13)</f>
        <v>0.80526315789473679</v>
      </c>
      <c r="F14" s="41">
        <f>IF(ISERROR(D14/D13),"",D14/D13)</f>
        <v>0.64210526315789473</v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>Tå</v>
      </c>
      <c r="C15" s="90">
        <f>IF(Data!B11=0,IF(Data!B12=0,NA(),Data!B12),Data!B11)</f>
        <v>90</v>
      </c>
      <c r="D15" s="86">
        <f>IF(Data!C11=0,IF(Data!C12=0,NA(),Data!C12),Data!C11)</f>
        <v>109</v>
      </c>
      <c r="E15" s="43">
        <f>IF(ISERROR(C15/C13),"",C15/C13)</f>
        <v>0.47368421052631576</v>
      </c>
      <c r="F15" s="44">
        <f>IF(ISERROR(D15/D13),"",D15/D13)</f>
        <v>0.5736842105263158</v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180</v>
      </c>
      <c r="D17" s="94">
        <f>Data!C23</f>
        <v>190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85</v>
      </c>
      <c r="D18" s="94">
        <f>Data!D23</f>
        <v>105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36">
        <f>Data!A26</f>
        <v>0</v>
      </c>
      <c r="D19" s="137"/>
      <c r="E19" s="138">
        <f>Data!B26</f>
        <v>0</v>
      </c>
      <c r="F19" s="139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33"/>
      <c r="B23" s="134"/>
      <c r="C23" s="134"/>
      <c r="D23" s="134"/>
      <c r="E23" s="134"/>
      <c r="F23" s="135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33"/>
      <c r="B24" s="134"/>
      <c r="C24" s="134"/>
      <c r="D24" s="134"/>
      <c r="E24" s="134"/>
      <c r="F24" s="135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33"/>
      <c r="B25" s="134"/>
      <c r="C25" s="134"/>
      <c r="D25" s="134"/>
      <c r="E25" s="134"/>
      <c r="F25" s="135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33"/>
      <c r="B26" s="134"/>
      <c r="C26" s="134"/>
      <c r="D26" s="134"/>
      <c r="E26" s="134"/>
      <c r="F26" s="135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33"/>
      <c r="B27" s="134"/>
      <c r="C27" s="134"/>
      <c r="D27" s="134"/>
      <c r="E27" s="134"/>
      <c r="F27" s="135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33"/>
      <c r="B29" s="134"/>
      <c r="C29" s="134"/>
      <c r="D29" s="134"/>
      <c r="E29" s="134"/>
      <c r="F29" s="135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33"/>
      <c r="B30" s="134"/>
      <c r="C30" s="134"/>
      <c r="D30" s="134"/>
      <c r="E30" s="134"/>
      <c r="F30" s="135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33"/>
      <c r="B31" s="134"/>
      <c r="C31" s="134"/>
      <c r="D31" s="134"/>
      <c r="E31" s="134"/>
      <c r="F31" s="135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33"/>
      <c r="B32" s="134"/>
      <c r="C32" s="134"/>
      <c r="D32" s="134"/>
      <c r="E32" s="134"/>
      <c r="F32" s="135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33"/>
      <c r="B33" s="134"/>
      <c r="C33" s="134"/>
      <c r="D33" s="134"/>
      <c r="E33" s="134"/>
      <c r="F33" s="135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33"/>
      <c r="B34" s="134"/>
      <c r="C34" s="134"/>
      <c r="D34" s="134"/>
      <c r="E34" s="134"/>
      <c r="F34" s="135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7"/>
      <c r="B36" s="128"/>
      <c r="C36" s="128"/>
      <c r="D36" s="128"/>
      <c r="E36" s="128"/>
      <c r="F36" s="129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7"/>
      <c r="B37" s="128"/>
      <c r="C37" s="128"/>
      <c r="D37" s="128"/>
      <c r="E37" s="128"/>
      <c r="F37" s="129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7"/>
      <c r="B38" s="128"/>
      <c r="C38" s="128"/>
      <c r="D38" s="128"/>
      <c r="E38" s="128"/>
      <c r="F38" s="129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7"/>
      <c r="B39" s="128"/>
      <c r="C39" s="128"/>
      <c r="D39" s="128"/>
      <c r="E39" s="128"/>
      <c r="F39" s="129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7"/>
      <c r="B40" s="128"/>
      <c r="C40" s="128"/>
      <c r="D40" s="128"/>
      <c r="E40" s="128"/>
      <c r="F40" s="129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7"/>
      <c r="B41" s="128"/>
      <c r="C41" s="128"/>
      <c r="D41" s="128"/>
      <c r="E41" s="128"/>
      <c r="F41" s="129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30"/>
      <c r="B42" s="131"/>
      <c r="C42" s="131"/>
      <c r="D42" s="131"/>
      <c r="E42" s="131"/>
      <c r="F42" s="132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13" t="s">
        <v>70</v>
      </c>
      <c r="B44" s="114"/>
      <c r="C44" s="114"/>
      <c r="D44" s="114"/>
      <c r="E44" s="114"/>
      <c r="F44" s="114"/>
      <c r="G44" s="114"/>
      <c r="H44" s="1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15"/>
      <c r="B45" s="115"/>
      <c r="C45" s="115"/>
      <c r="D45" s="115"/>
      <c r="E45" s="115"/>
      <c r="F45" s="115"/>
      <c r="G45" s="115"/>
      <c r="H45" s="1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15"/>
      <c r="B46" s="115"/>
      <c r="C46" s="115"/>
      <c r="D46" s="115"/>
      <c r="E46" s="115"/>
      <c r="F46" s="115"/>
      <c r="G46" s="115"/>
      <c r="H46" s="1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15"/>
      <c r="B47" s="115"/>
      <c r="C47" s="115"/>
      <c r="D47" s="115"/>
      <c r="E47" s="115"/>
      <c r="F47" s="115"/>
      <c r="G47" s="115"/>
      <c r="H47" s="1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15"/>
      <c r="B48" s="115"/>
      <c r="C48" s="115"/>
      <c r="D48" s="115"/>
      <c r="E48" s="115"/>
      <c r="F48" s="115"/>
      <c r="G48" s="115"/>
      <c r="H48" s="1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15"/>
      <c r="B49" s="115"/>
      <c r="C49" s="115"/>
      <c r="D49" s="115"/>
      <c r="E49" s="115"/>
      <c r="F49" s="115"/>
      <c r="G49" s="115"/>
      <c r="H49" s="1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E19:F19"/>
    <mergeCell ref="E5:G5"/>
    <mergeCell ref="H4:H5"/>
    <mergeCell ref="F6:H7"/>
    <mergeCell ref="B7:E7"/>
    <mergeCell ref="B6:C6"/>
    <mergeCell ref="G8:H9"/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2015-02-26T07:52:20Z</dcterms:modified>
</cp:coreProperties>
</file>