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1_{03292ECA-ECC9-487F-BA60-0CE8F8705A59}" xr6:coauthVersionLast="40" xr6:coauthVersionMax="40" xr10:uidLastSave="{00000000-0000-0000-0000-000000000000}"/>
  <bookViews>
    <workbookView xWindow="-38510" yWindow="-110" windowWidth="38620" windowHeight="21220" tabRatio="646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9" i="96" l="1"/>
  <c r="R169" i="96"/>
  <c r="S169" i="96"/>
  <c r="T169" i="96"/>
  <c r="U169" i="96"/>
  <c r="Q170" i="96"/>
  <c r="R170" i="96"/>
  <c r="S170" i="96"/>
  <c r="T170" i="96"/>
  <c r="U170" i="96"/>
  <c r="P170" i="96"/>
  <c r="P169" i="96"/>
  <c r="P147" i="96"/>
  <c r="Q147" i="96"/>
  <c r="R147" i="96"/>
  <c r="S147" i="96"/>
  <c r="T147" i="96"/>
  <c r="U147" i="96"/>
  <c r="P148" i="96"/>
  <c r="Q148" i="96"/>
  <c r="R148" i="96"/>
  <c r="S148" i="96"/>
  <c r="T148" i="96"/>
  <c r="U148" i="96"/>
  <c r="P149" i="96"/>
  <c r="Q149" i="96"/>
  <c r="R149" i="96"/>
  <c r="S149" i="96"/>
  <c r="T149" i="96"/>
  <c r="U149" i="96"/>
  <c r="P150" i="96"/>
  <c r="Q150" i="96"/>
  <c r="R150" i="96"/>
  <c r="S150" i="96"/>
  <c r="T150" i="96"/>
  <c r="U150" i="96"/>
  <c r="P151" i="96"/>
  <c r="Q151" i="96"/>
  <c r="R151" i="96"/>
  <c r="S151" i="96"/>
  <c r="T151" i="96"/>
  <c r="U151" i="96"/>
  <c r="P152" i="96"/>
  <c r="Q152" i="96"/>
  <c r="R152" i="96"/>
  <c r="S152" i="96"/>
  <c r="T152" i="96"/>
  <c r="U152" i="96"/>
  <c r="P153" i="96"/>
  <c r="Q153" i="96"/>
  <c r="R153" i="96"/>
  <c r="S153" i="96"/>
  <c r="T153" i="96"/>
  <c r="U153" i="96"/>
  <c r="P154" i="96"/>
  <c r="Q154" i="96"/>
  <c r="R154" i="96"/>
  <c r="S154" i="96"/>
  <c r="T154" i="96"/>
  <c r="U154" i="96"/>
  <c r="P155" i="96"/>
  <c r="Q155" i="96"/>
  <c r="R155" i="96"/>
  <c r="S155" i="96"/>
  <c r="T155" i="96"/>
  <c r="U155" i="96"/>
  <c r="P156" i="96"/>
  <c r="Q156" i="96"/>
  <c r="R156" i="96"/>
  <c r="S156" i="96"/>
  <c r="T156" i="96"/>
  <c r="U156" i="96"/>
  <c r="P157" i="96"/>
  <c r="Q157" i="96"/>
  <c r="R157" i="96"/>
  <c r="S157" i="96"/>
  <c r="T157" i="96"/>
  <c r="U157" i="96"/>
  <c r="P158" i="96"/>
  <c r="Q158" i="96"/>
  <c r="R158" i="96"/>
  <c r="S158" i="96"/>
  <c r="T158" i="96"/>
  <c r="U158" i="96"/>
  <c r="P159" i="96"/>
  <c r="Q159" i="96"/>
  <c r="R159" i="96"/>
  <c r="S159" i="96"/>
  <c r="T159" i="96"/>
  <c r="U159" i="96"/>
  <c r="P160" i="96"/>
  <c r="Q160" i="96"/>
  <c r="R160" i="96"/>
  <c r="S160" i="96"/>
  <c r="T160" i="96"/>
  <c r="U160" i="96"/>
  <c r="P161" i="96"/>
  <c r="Q161" i="96"/>
  <c r="R161" i="96"/>
  <c r="S161" i="96"/>
  <c r="T161" i="96"/>
  <c r="U161" i="96"/>
  <c r="P162" i="96"/>
  <c r="Q162" i="96"/>
  <c r="R162" i="96"/>
  <c r="S162" i="96"/>
  <c r="T162" i="96"/>
  <c r="U162" i="96"/>
  <c r="P163" i="96"/>
  <c r="Q163" i="96"/>
  <c r="R163" i="96"/>
  <c r="S163" i="96"/>
  <c r="T163" i="96"/>
  <c r="U163" i="96"/>
  <c r="P164" i="96"/>
  <c r="Q164" i="96"/>
  <c r="R164" i="96"/>
  <c r="S164" i="96"/>
  <c r="T164" i="96"/>
  <c r="U164" i="96"/>
  <c r="P165" i="96"/>
  <c r="Q165" i="96"/>
  <c r="R165" i="96"/>
  <c r="S165" i="96"/>
  <c r="T165" i="96"/>
  <c r="U165" i="96"/>
  <c r="P166" i="96"/>
  <c r="Q166" i="96"/>
  <c r="R166" i="96"/>
  <c r="S166" i="96"/>
  <c r="T166" i="96"/>
  <c r="U166" i="96"/>
  <c r="P167" i="96"/>
  <c r="Q167" i="96"/>
  <c r="R167" i="96"/>
  <c r="S167" i="96"/>
  <c r="T167" i="96"/>
  <c r="U167" i="96"/>
  <c r="Q146" i="96"/>
  <c r="R146" i="96"/>
  <c r="S146" i="96"/>
  <c r="T146" i="96"/>
  <c r="U146" i="96"/>
  <c r="P146" i="96"/>
  <c r="N149" i="96" l="1"/>
  <c r="K154" i="96"/>
  <c r="K147" i="96"/>
  <c r="I149" i="96"/>
  <c r="I151" i="96"/>
  <c r="L155" i="96"/>
  <c r="N154" i="96"/>
  <c r="K153" i="96"/>
  <c r="N146" i="96"/>
  <c r="M161" i="96"/>
  <c r="K172" i="96"/>
  <c r="I183" i="96"/>
  <c r="M193" i="96"/>
  <c r="J163" i="96"/>
  <c r="N173" i="96"/>
  <c r="L184" i="96"/>
  <c r="J165" i="96"/>
  <c r="M164" i="96"/>
  <c r="K175" i="96"/>
  <c r="I186" i="96"/>
  <c r="J173" i="96"/>
  <c r="N164" i="96"/>
  <c r="L175" i="96"/>
  <c r="J186" i="96"/>
  <c r="N171" i="96"/>
  <c r="I165" i="96"/>
  <c r="M175" i="96"/>
  <c r="K186" i="96"/>
  <c r="L170" i="96"/>
  <c r="I164" i="96"/>
  <c r="M174" i="96"/>
  <c r="K185" i="96"/>
  <c r="N170" i="96"/>
  <c r="J192" i="96"/>
  <c r="J172" i="96"/>
  <c r="N158" i="96"/>
  <c r="J185" i="96"/>
  <c r="K189" i="96"/>
  <c r="J180" i="96"/>
  <c r="J152" i="96"/>
  <c r="L149" i="96"/>
  <c r="J193" i="96"/>
  <c r="M180" i="96"/>
  <c r="L191" i="96"/>
  <c r="N191" i="96"/>
  <c r="N182" i="96"/>
  <c r="J151" i="96"/>
  <c r="N147" i="96"/>
  <c r="M148" i="96"/>
  <c r="I153" i="96"/>
  <c r="K156" i="96"/>
  <c r="N156" i="96"/>
  <c r="K148" i="96"/>
  <c r="M154" i="96"/>
  <c r="L146" i="96"/>
  <c r="I163" i="96"/>
  <c r="M173" i="96"/>
  <c r="K184" i="96"/>
  <c r="N163" i="96"/>
  <c r="L164" i="96"/>
  <c r="J175" i="96"/>
  <c r="N185" i="96"/>
  <c r="N179" i="96"/>
  <c r="I166" i="96"/>
  <c r="M176" i="96"/>
  <c r="K187" i="96"/>
  <c r="J177" i="96"/>
  <c r="J166" i="96"/>
  <c r="N176" i="96"/>
  <c r="L187" i="96"/>
  <c r="N175" i="96"/>
  <c r="K166" i="96"/>
  <c r="I177" i="96"/>
  <c r="M187" i="96"/>
  <c r="L174" i="96"/>
  <c r="K165" i="96"/>
  <c r="I176" i="96"/>
  <c r="M186" i="96"/>
  <c r="L173" i="96"/>
  <c r="J160" i="96"/>
  <c r="N174" i="96"/>
  <c r="M158" i="96"/>
  <c r="L161" i="96"/>
  <c r="L158" i="96"/>
  <c r="M179" i="96"/>
  <c r="M178" i="96"/>
  <c r="K158" i="96"/>
  <c r="J153" i="96"/>
  <c r="M177" i="96"/>
  <c r="N189" i="96"/>
  <c r="L159" i="96"/>
  <c r="M191" i="96"/>
  <c r="J164" i="96"/>
  <c r="L152" i="96"/>
  <c r="N151" i="96"/>
  <c r="I150" i="96"/>
  <c r="I157" i="96"/>
  <c r="L147" i="96"/>
  <c r="M147" i="96"/>
  <c r="M153" i="96"/>
  <c r="I156" i="96"/>
  <c r="K146" i="96"/>
  <c r="K164" i="96"/>
  <c r="I175" i="96"/>
  <c r="M185" i="96"/>
  <c r="L178" i="96"/>
  <c r="N165" i="96"/>
  <c r="L176" i="96"/>
  <c r="J187" i="96"/>
  <c r="N187" i="96"/>
  <c r="K167" i="96"/>
  <c r="I178" i="96"/>
  <c r="M188" i="96"/>
  <c r="N183" i="96"/>
  <c r="L167" i="96"/>
  <c r="J178" i="96"/>
  <c r="N188" i="96"/>
  <c r="L182" i="96"/>
  <c r="M167" i="96"/>
  <c r="K178" i="96"/>
  <c r="I189" i="96"/>
  <c r="J181" i="96"/>
  <c r="M166" i="96"/>
  <c r="K177" i="96"/>
  <c r="I188" i="96"/>
  <c r="J176" i="96"/>
  <c r="L177" i="96"/>
  <c r="I169" i="96"/>
  <c r="N178" i="96"/>
  <c r="J155" i="96"/>
  <c r="M146" i="96"/>
  <c r="L168" i="96"/>
  <c r="K191" i="96"/>
  <c r="K170" i="96"/>
  <c r="I180" i="96"/>
  <c r="J158" i="96"/>
  <c r="N153" i="96"/>
  <c r="J157" i="96"/>
  <c r="K151" i="96"/>
  <c r="L150" i="96"/>
  <c r="N148" i="96"/>
  <c r="M151" i="96"/>
  <c r="L153" i="96"/>
  <c r="K157" i="96"/>
  <c r="J146" i="96"/>
  <c r="M165" i="96"/>
  <c r="K176" i="96"/>
  <c r="I187" i="96"/>
  <c r="L186" i="96"/>
  <c r="J167" i="96"/>
  <c r="N177" i="96"/>
  <c r="L188" i="96"/>
  <c r="L193" i="96"/>
  <c r="M168" i="96"/>
  <c r="K179" i="96"/>
  <c r="I190" i="96"/>
  <c r="L190" i="96"/>
  <c r="N168" i="96"/>
  <c r="L179" i="96"/>
  <c r="J190" i="96"/>
  <c r="J189" i="96"/>
  <c r="K190" i="96"/>
  <c r="I168" i="96"/>
  <c r="N162" i="96"/>
  <c r="M152" i="96"/>
  <c r="I167" i="96"/>
  <c r="K159" i="96"/>
  <c r="M159" i="96"/>
  <c r="M190" i="96"/>
  <c r="L156" i="96"/>
  <c r="J156" i="96"/>
  <c r="I154" i="96"/>
  <c r="N155" i="96"/>
  <c r="L151" i="96"/>
  <c r="J149" i="96"/>
  <c r="K149" i="96"/>
  <c r="I147" i="96"/>
  <c r="I146" i="96"/>
  <c r="K168" i="96"/>
  <c r="I179" i="96"/>
  <c r="M189" i="96"/>
  <c r="J159" i="96"/>
  <c r="N169" i="96"/>
  <c r="L180" i="96"/>
  <c r="J191" i="96"/>
  <c r="M160" i="96"/>
  <c r="K171" i="96"/>
  <c r="I182" i="96"/>
  <c r="M192" i="96"/>
  <c r="N160" i="96"/>
  <c r="L171" i="96"/>
  <c r="J182" i="96"/>
  <c r="N192" i="96"/>
  <c r="I161" i="96"/>
  <c r="M171" i="96"/>
  <c r="K182" i="96"/>
  <c r="I193" i="96"/>
  <c r="I160" i="96"/>
  <c r="M170" i="96"/>
  <c r="K181" i="96"/>
  <c r="I192" i="96"/>
  <c r="J184" i="96"/>
  <c r="L165" i="96"/>
  <c r="L185" i="96"/>
  <c r="I158" i="96"/>
  <c r="M163" i="96"/>
  <c r="M162" i="96"/>
  <c r="I184" i="96"/>
  <c r="L189" i="96"/>
  <c r="N190" i="96"/>
  <c r="M155" i="96"/>
  <c r="I148" i="96"/>
  <c r="K188" i="96"/>
  <c r="I170" i="96"/>
  <c r="J170" i="96"/>
  <c r="I181" i="96"/>
  <c r="L181" i="96"/>
  <c r="J147" i="96"/>
  <c r="N157" i="96"/>
  <c r="M149" i="96"/>
  <c r="K155" i="96"/>
  <c r="N150" i="96"/>
  <c r="N152" i="96"/>
  <c r="L154" i="96"/>
  <c r="M150" i="96"/>
  <c r="K152" i="96"/>
  <c r="I159" i="96"/>
  <c r="M169" i="96"/>
  <c r="K180" i="96"/>
  <c r="I191" i="96"/>
  <c r="L160" i="96"/>
  <c r="J171" i="96"/>
  <c r="N181" i="96"/>
  <c r="L192" i="96"/>
  <c r="I162" i="96"/>
  <c r="M172" i="96"/>
  <c r="K183" i="96"/>
  <c r="L162" i="96"/>
  <c r="J162" i="96"/>
  <c r="N172" i="96"/>
  <c r="L183" i="96"/>
  <c r="J161" i="96"/>
  <c r="K162" i="96"/>
  <c r="I173" i="96"/>
  <c r="M183" i="96"/>
  <c r="N159" i="96"/>
  <c r="K161" i="96"/>
  <c r="I172" i="96"/>
  <c r="M182" i="96"/>
  <c r="K193" i="96"/>
  <c r="N186" i="96"/>
  <c r="J168" i="96"/>
  <c r="J188" i="96"/>
  <c r="L148" i="96"/>
  <c r="K150" i="96"/>
  <c r="I155" i="96"/>
  <c r="M156" i="96"/>
  <c r="L157" i="96"/>
  <c r="J154" i="96"/>
  <c r="J148" i="96"/>
  <c r="I152" i="96"/>
  <c r="M157" i="96"/>
  <c r="K160" i="96"/>
  <c r="I171" i="96"/>
  <c r="M181" i="96"/>
  <c r="K192" i="96"/>
  <c r="N161" i="96"/>
  <c r="L172" i="96"/>
  <c r="J183" i="96"/>
  <c r="N193" i="96"/>
  <c r="K163" i="96"/>
  <c r="I174" i="96"/>
  <c r="M184" i="96"/>
  <c r="J169" i="96"/>
  <c r="L163" i="96"/>
  <c r="J174" i="96"/>
  <c r="N184" i="96"/>
  <c r="N167" i="96"/>
  <c r="K174" i="96"/>
  <c r="I185" i="96"/>
  <c r="L166" i="96"/>
  <c r="K173" i="96"/>
  <c r="N166" i="96"/>
  <c r="L169" i="96"/>
  <c r="J150" i="96"/>
  <c r="J179" i="96"/>
  <c r="N180" i="96"/>
  <c r="K169" i="96"/>
  <c r="Q168" i="96" l="1"/>
  <c r="U168" i="96"/>
  <c r="P168" i="96"/>
  <c r="S168" i="96"/>
  <c r="R168" i="96"/>
  <c r="T168" i="96"/>
</calcChain>
</file>

<file path=xl/sharedStrings.xml><?xml version="1.0" encoding="utf-8"?>
<sst xmlns="http://schemas.openxmlformats.org/spreadsheetml/2006/main" count="4924" uniqueCount="465">
  <si>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</si>
  <si>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</si>
  <si>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</si>
  <si>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</si>
  <si>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</si>
  <si>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</si>
  <si>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</si>
  <si>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</si>
  <si>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</si>
  <si>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</si>
  <si>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</si>
  <si>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</si>
  <si>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</si>
  <si>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</si>
  <si>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</si>
  <si>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</si>
  <si>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</si>
  <si>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</si>
  <si>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</si>
  <si>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</si>
  <si>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</si>
  <si>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</si>
  <si>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</si>
  <si>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</si>
  <si>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</si>
  <si>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</si>
  <si>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</si>
  <si>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</si>
  <si>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</si>
  <si>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</si>
  <si>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</si>
  <si>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</si>
  <si>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</si>
  <si>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</si>
  <si>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</si>
  <si>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</si>
  <si>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</si>
  <si>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</si>
  <si>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</si>
  <si>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</si>
  <si>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</si>
  <si>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</si>
  <si>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</si>
  <si>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</si>
  <si>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</si>
  <si>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</si>
  <si>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</si>
  <si>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</si>
  <si>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</si>
  <si>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</si>
  <si>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</si>
  <si>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</si>
  <si>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</si>
  <si>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</si>
  <si>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</si>
  <si>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</si>
  <si>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</si>
  <si>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</si>
  <si>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</si>
  <si>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</si>
  <si>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</si>
  <si>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</si>
  <si>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</si>
  <si>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</si>
  <si>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</si>
  <si>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</si>
  <si>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</si>
  <si>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</si>
  <si>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</si>
  <si>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</si>
  <si>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</si>
  <si>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</si>
  <si>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</si>
  <si>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</si>
  <si>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</si>
  <si>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</si>
  <si>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</si>
  <si>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</si>
  <si>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</si>
  <si>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</si>
  <si>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</si>
  <si>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</si>
  <si>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</si>
  <si>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</si>
  <si>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</si>
  <si>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</si>
  <si>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</si>
  <si>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</si>
  <si>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</si>
  <si>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</si>
  <si>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</si>
  <si>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</si>
  <si>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</si>
  <si>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</si>
  <si>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</si>
  <si>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</si>
  <si>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</si>
  <si>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</si>
  <si>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</si>
  <si>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</si>
  <si>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</si>
  <si>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</si>
  <si>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</si>
  <si>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</si>
  <si>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</si>
  <si>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</si>
  <si>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</si>
  <si>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</si>
  <si>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</si>
  <si>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</si>
  <si>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</si>
  <si>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</si>
  <si>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</si>
  <si>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</si>
  <si>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</si>
  <si>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</si>
  <si>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</si>
  <si>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</si>
  <si>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</si>
  <si>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</si>
  <si>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</si>
  <si>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</si>
  <si>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</si>
  <si>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</si>
  <si>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</si>
  <si>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</si>
  <si>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</si>
  <si>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</si>
  <si>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</si>
  <si>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</si>
  <si>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</si>
  <si>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</si>
  <si>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</si>
  <si>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</si>
  <si>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</si>
  <si>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</si>
  <si>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</si>
  <si>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</si>
  <si>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</si>
  <si>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</si>
  <si>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</si>
  <si>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</si>
  <si>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</si>
  <si>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</si>
  <si>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</si>
  <si>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</si>
  <si>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</si>
  <si>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</si>
  <si>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</si>
  <si>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</si>
  <si>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</si>
  <si>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</si>
  <si>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</si>
  <si>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</si>
  <si>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</si>
  <si>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</si>
  <si>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</si>
  <si>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</si>
  <si>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</si>
  <si>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</si>
  <si>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</si>
  <si>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</si>
  <si>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</si>
  <si>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</si>
  <si>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</si>
  <si>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</si>
  <si>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</si>
  <si>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</si>
  <si>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</si>
  <si>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</si>
  <si>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</si>
  <si>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</si>
  <si>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</si>
  <si>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</si>
  <si>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</si>
  <si>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</si>
  <si>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</si>
  <si>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</si>
  <si>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</si>
  <si>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</si>
  <si>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</si>
  <si>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</si>
  <si>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</si>
  <si>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</si>
  <si>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</si>
  <si>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</si>
  <si>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</si>
  <si>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</si>
  <si>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</si>
  <si>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</si>
  <si>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</si>
  <si>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</si>
  <si>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</si>
  <si>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</si>
  <si>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</si>
  <si>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</si>
  <si>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</si>
  <si>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</si>
  <si>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</si>
  <si>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</si>
  <si>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</si>
  <si>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</si>
  <si>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</si>
  <si>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</si>
  <si>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</si>
  <si>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</si>
  <si>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</si>
  <si>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</si>
  <si>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</si>
  <si>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</si>
  <si>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</si>
  <si>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</si>
  <si>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</si>
  <si>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</si>
  <si>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</si>
  <si>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</si>
  <si>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</si>
  <si>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</si>
  <si>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</si>
  <si>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</si>
  <si>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</si>
  <si>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</si>
  <si>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</si>
  <si>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</si>
  <si>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</si>
  <si>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</si>
  <si>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</si>
  <si>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</si>
  <si>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</si>
  <si>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</si>
  <si>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</si>
  <si>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</si>
  <si>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</si>
  <si>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</si>
  <si>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</si>
  <si>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</si>
  <si>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</si>
  <si>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</si>
  <si>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</si>
  <si>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</si>
  <si>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</si>
  <si>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</si>
  <si>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</si>
  <si>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</si>
  <si>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</si>
  <si>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</si>
  <si>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</si>
  <si>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</si>
  <si>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</si>
  <si>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</si>
  <si>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</si>
  <si>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</si>
  <si>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</si>
  <si>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</si>
  <si>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</si>
  <si>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</si>
  <si>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</si>
  <si>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</si>
  <si>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</si>
  <si>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</si>
  <si>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</si>
  <si>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</si>
  <si>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</si>
  <si>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</si>
  <si>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</si>
  <si>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</si>
  <si>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</si>
  <si>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</si>
  <si>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</si>
  <si>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</si>
  <si>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</si>
  <si>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</si>
  <si>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</si>
  <si>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</si>
  <si>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</si>
  <si>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</si>
  <si>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</si>
  <si>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</si>
  <si>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</si>
  <si>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</si>
  <si>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</si>
  <si>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</si>
  <si>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</si>
  <si>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</si>
  <si>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</si>
  <si>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</si>
  <si>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</si>
  <si>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</si>
  <si>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</si>
  <si>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</si>
  <si>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</si>
  <si>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</si>
  <si>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</si>
  <si>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</si>
  <si>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</si>
  <si>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</si>
  <si>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</si>
  <si>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</si>
  <si>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</si>
  <si>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</si>
  <si>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</si>
  <si>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</si>
  <si>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</si>
  <si>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</si>
  <si>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</si>
  <si>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</si>
  <si>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</si>
  <si>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</si>
  <si>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</si>
  <si>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</si>
  <si>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</si>
  <si>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</si>
  <si>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</si>
  <si>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</si>
  <si>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</si>
  <si>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</si>
  <si>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</si>
  <si>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</si>
  <si>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</si>
  <si>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</si>
  <si>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</si>
  <si>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</si>
  <si>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</si>
  <si>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</si>
  <si>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</si>
  <si>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</si>
  <si>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</si>
  <si>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</si>
  <si>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</si>
  <si>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</si>
  <si>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</si>
  <si>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</si>
  <si>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</si>
  <si>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</si>
  <si>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</si>
  <si>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</si>
  <si>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</si>
  <si>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</si>
  <si>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</si>
  <si>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</si>
  <si>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</si>
  <si>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</si>
  <si>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</si>
  <si>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</si>
  <si>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</si>
  <si>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</si>
  <si>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</si>
  <si>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</si>
  <si>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</si>
  <si>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</si>
  <si>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</si>
  <si>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</si>
  <si>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</si>
  <si>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</si>
  <si>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</si>
  <si>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</si>
  <si>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</si>
  <si>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</si>
  <si>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</si>
  <si>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</si>
  <si>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</si>
  <si>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</si>
  <si>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</si>
  <si>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</si>
  <si>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</si>
  <si>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</si>
  <si>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</si>
  <si>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</si>
  <si>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</si>
  <si>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</si>
  <si>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</si>
  <si>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</si>
  <si>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</si>
  <si>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</si>
  <si>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</si>
  <si>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</si>
  <si>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</si>
  <si>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</si>
  <si>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</si>
  <si>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</si>
  <si>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</si>
  <si>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</si>
  <si>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</si>
  <si>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</si>
  <si>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</si>
  <si>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</si>
  <si>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</si>
  <si>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</si>
  <si>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</si>
  <si>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</si>
  <si>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</si>
  <si>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</si>
  <si>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</si>
  <si>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</si>
  <si>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</si>
  <si>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</si>
  <si>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</si>
  <si>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</si>
  <si>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</si>
  <si>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</si>
  <si>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</si>
  <si>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</si>
  <si>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</si>
  <si>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</si>
  <si>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</si>
  <si>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</si>
  <si>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</si>
  <si>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</si>
  <si>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</si>
  <si>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</si>
  <si>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</si>
  <si>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</si>
  <si>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</si>
  <si>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</si>
  <si>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</si>
  <si>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</si>
  <si>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</si>
  <si>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</si>
  <si>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</si>
  <si>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</si>
  <si>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</si>
  <si>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</si>
  <si>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</si>
  <si>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</si>
  <si>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</si>
  <si>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</si>
  <si>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</si>
  <si>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</si>
  <si>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</si>
  <si>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</si>
  <si>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</si>
  <si>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</si>
  <si>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</si>
  <si>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</si>
  <si>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</si>
  <si>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</si>
  <si>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</si>
  <si>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</si>
  <si>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</si>
  <si>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</si>
  <si>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</si>
  <si>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</si>
  <si>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</si>
  <si>
    <t>Retail and food services sales, total (Actual)</t>
  </si>
  <si>
    <t>Retail sales and food services excl motor vehicle and parts (Actual)</t>
  </si>
  <si>
    <t>Retail sales and food services excl gasoline stations (Actual)</t>
  </si>
  <si>
    <t>Retail sales and food services excl motor vehicle and parts and gasoline stations (Actual)</t>
  </si>
  <si>
    <t>Retail sales, total (Actual)</t>
  </si>
  <si>
    <t>Retail sales, total (excl. motor vehicle and parts dealers) (Actual)</t>
  </si>
  <si>
    <t>Retail and food services sales, total (Forecast)</t>
  </si>
  <si>
    <t>Retail sales and food services excl motor vehicle and parts (Forecast)</t>
  </si>
  <si>
    <t>Retail sales and food services excl gasoline stations (Forecast)</t>
  </si>
  <si>
    <t>Retail sales and food services excl motor vehicle and parts and gasoline stations (Forecast)</t>
  </si>
  <si>
    <t>Retail sales, total (Forecast)</t>
  </si>
  <si>
    <t>Retail sales, total (excl. motor vehicle and parts dealers) (Forecast)</t>
  </si>
  <si>
    <t>Retail and food services sales, total (Forecast Abs Diff)</t>
  </si>
  <si>
    <t>Retail sales and food services excl motor vehicle and parts (Forecast Abs Diff)</t>
  </si>
  <si>
    <t>Retail sales and food services excl gasoline stations (Forecast Abs Diff)</t>
  </si>
  <si>
    <t>Retail sales and food services excl motor vehicle and parts and gasoline stations (Forecast Abs Diff)</t>
  </si>
  <si>
    <t>Retail sales, total (Forecast Abs Diff)</t>
  </si>
  <si>
    <t>Retail sales, total (excl. motor vehicle and parts dealers) (Forecast Abs Diff)</t>
  </si>
  <si>
    <t>\</t>
  </si>
  <si>
    <t>Avg Abs Diff</t>
  </si>
  <si>
    <t>Min Abs Diff</t>
  </si>
  <si>
    <t>Max 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</si>
</sst>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0000%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3" fontId="22" fillId="33" borderId="10" xfId="0" applyNumberFormat="1" applyFont="1" applyFill="1" applyBorder="1"/>
    <xf numFmtId="0" fontId="0" fillId="0" borderId="11" xfId="0" applyBorder="1"/>
    <xf numFmtId="0" fontId="24" fillId="0" borderId="11" xfId="38" applyFont="1" applyFill="1" applyBorder="1" applyAlignment="1">
      <alignment wrapText="1"/>
    </xf>
    <xf numFmtId="0" fontId="25" fillId="0" borderId="11" xfId="0" applyFont="1" applyBorder="1"/>
    <xf numFmtId="166" fontId="0" fillId="0" borderId="0" xfId="0" applyNumberFormat="1"/>
    <xf numFmtId="0" fontId="0" fillId="0" borderId="0" xfId="0" applyBorder="1"/>
    <xf numFmtId="0" fontId="1" fillId="0" borderId="0" xfId="0" applyFont="1"/>
    <xf numFmtId="0" fontId="25" fillId="0" borderId="0" xfId="0" applyFont="1"/>
    <xf numFmtId="166" fontId="25" fillId="0" borderId="12" xfId="0" applyNumberFormat="1" applyFont="1" applyFill="1" applyBorder="1"/>
    <xf numFmtId="166" fontId="25" fillId="0" borderId="0" xfId="0" applyNumberFormat="1" applyFont="1"/>
    <xf numFmtId="166" fontId="25" fillId="0" borderId="13" xfId="0" applyNumberFormat="1" applyFont="1" applyBorder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Retail sales and food services excl gasoline stations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F-4B59-B4A3-D1B18B363C3D}"/>
            </c:ext>
          </c:extLst>
        </c:ser>
        <c:ser>
          <c:idx val="9"/>
          <c:order val="2"/>
          <c:tx>
            <c:strRef>
              <c:f>Forecast!$K$1</c:f>
              <c:strCache>
                <c:ptCount val="1"/>
                <c:pt idx="0">
                  <c:v>Retail sales and food services excl gasoline stations (Forecast)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Forecast!$K$2:$K$193</c:f>
              <c:numCache>
                <c:formatCode>#,##0</c:formatCode>
                <c:ptCount val="192"/>
                <c:pt idx="144">
                  <c:v>400523.00462793797</c:v>
                </c:pt>
                <c:pt idx="145">
                  <c:v>398637.0546050751</c:v>
                </c:pt>
                <c:pt idx="146">
                  <c:v>443541.0503606312</c:v>
                </c:pt>
                <c:pt idx="147">
                  <c:v>434284.280939141</c:v>
                </c:pt>
                <c:pt idx="148">
                  <c:v>453105.57034387829</c:v>
                </c:pt>
                <c:pt idx="149">
                  <c:v>439686.58162726852</c:v>
                </c:pt>
                <c:pt idx="150">
                  <c:v>442754.64983266644</c:v>
                </c:pt>
                <c:pt idx="151">
                  <c:v>451403.77087509673</c:v>
                </c:pt>
                <c:pt idx="152">
                  <c:v>426266.92754552129</c:v>
                </c:pt>
                <c:pt idx="153">
                  <c:v>438929.7913668541</c:v>
                </c:pt>
                <c:pt idx="154">
                  <c:v>449700.8598147044</c:v>
                </c:pt>
                <c:pt idx="155">
                  <c:v>512307.9054855344</c:v>
                </c:pt>
                <c:pt idx="156">
                  <c:v>412482.50314114662</c:v>
                </c:pt>
                <c:pt idx="157">
                  <c:v>423536.54723977001</c:v>
                </c:pt>
                <c:pt idx="158">
                  <c:v>463791.34435998701</c:v>
                </c:pt>
                <c:pt idx="159">
                  <c:v>450658.10966067109</c:v>
                </c:pt>
                <c:pt idx="160">
                  <c:v>471034.65608356701</c:v>
                </c:pt>
                <c:pt idx="161">
                  <c:v>457455.09194494662</c:v>
                </c:pt>
                <c:pt idx="162">
                  <c:v>456386.41590369126</c:v>
                </c:pt>
                <c:pt idx="163">
                  <c:v>469192.72115246666</c:v>
                </c:pt>
                <c:pt idx="164">
                  <c:v>443589.0334904202</c:v>
                </c:pt>
                <c:pt idx="165">
                  <c:v>453938.54665630584</c:v>
                </c:pt>
                <c:pt idx="166">
                  <c:v>468161.21319573181</c:v>
                </c:pt>
                <c:pt idx="167">
                  <c:v>529322.99639904138</c:v>
                </c:pt>
                <c:pt idx="168">
                  <c:v>435153.02809193992</c:v>
                </c:pt>
                <c:pt idx="169">
                  <c:v>433267.07806907705</c:v>
                </c:pt>
                <c:pt idx="170">
                  <c:v>478171.07382463315</c:v>
                </c:pt>
                <c:pt idx="171">
                  <c:v>468914.30440314295</c:v>
                </c:pt>
                <c:pt idx="172">
                  <c:v>487735.59380788024</c:v>
                </c:pt>
                <c:pt idx="173">
                  <c:v>474316.60509127053</c:v>
                </c:pt>
                <c:pt idx="174">
                  <c:v>477384.67329666839</c:v>
                </c:pt>
                <c:pt idx="175">
                  <c:v>486033.79433909868</c:v>
                </c:pt>
                <c:pt idx="176">
                  <c:v>460896.95100952324</c:v>
                </c:pt>
                <c:pt idx="177">
                  <c:v>473559.81483085611</c:v>
                </c:pt>
                <c:pt idx="178">
                  <c:v>484330.88327870634</c:v>
                </c:pt>
                <c:pt idx="179">
                  <c:v>546937.92894953641</c:v>
                </c:pt>
                <c:pt idx="180">
                  <c:v>447112.52660514857</c:v>
                </c:pt>
                <c:pt idx="181">
                  <c:v>458166.57070377201</c:v>
                </c:pt>
                <c:pt idx="182">
                  <c:v>498421.36782398896</c:v>
                </c:pt>
                <c:pt idx="183">
                  <c:v>485288.1331246731</c:v>
                </c:pt>
                <c:pt idx="184">
                  <c:v>505664.67954756896</c:v>
                </c:pt>
                <c:pt idx="185">
                  <c:v>492085.11540894862</c:v>
                </c:pt>
                <c:pt idx="186">
                  <c:v>491016.43936769321</c:v>
                </c:pt>
                <c:pt idx="187">
                  <c:v>503822.74461646867</c:v>
                </c:pt>
                <c:pt idx="188">
                  <c:v>478219.05695442215</c:v>
                </c:pt>
                <c:pt idx="189">
                  <c:v>488568.57012030785</c:v>
                </c:pt>
                <c:pt idx="190">
                  <c:v>502791.23665973375</c:v>
                </c:pt>
                <c:pt idx="191">
                  <c:v>563953.01986304345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1F-4B59-B4A3-D1B18B36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B1F-4B59-B4A3-D1B18B363C3D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Forecast!$C$2:$C$193</c:f>
              <c:numCache>
                <c:formatCode>#,##0</c:formatCode>
                <c:ptCount val="192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2-4619-8C2B-8EC177791567}"/>
            </c:ext>
          </c:extLst>
        </c:ser>
        <c:ser>
          <c:idx val="8"/>
          <c:order val="2"/>
          <c:tx>
            <c:strRef>
              <c:f>Forecast!$J$1</c:f>
              <c:strCache>
                <c:ptCount val="1"/>
                <c:pt idx="0">
                  <c:v>Retail sales and food services excl motor vehicle and parts (Forecast)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Forecast!$J$2:$J$193</c:f>
              <c:numCache>
                <c:formatCode>#,##0</c:formatCode>
                <c:ptCount val="192"/>
                <c:pt idx="144">
                  <c:v>344633.51217585168</c:v>
                </c:pt>
                <c:pt idx="145">
                  <c:v>347177.10388695222</c:v>
                </c:pt>
                <c:pt idx="146">
                  <c:v>384640.19491899287</c:v>
                </c:pt>
                <c:pt idx="147">
                  <c:v>378749.78437770758</c:v>
                </c:pt>
                <c:pt idx="148">
                  <c:v>397265.76993732451</c:v>
                </c:pt>
                <c:pt idx="149">
                  <c:v>385388.13401594275</c:v>
                </c:pt>
                <c:pt idx="150">
                  <c:v>385807.90220565611</c:v>
                </c:pt>
                <c:pt idx="151">
                  <c:v>391371.84460348991</c:v>
                </c:pt>
                <c:pt idx="152">
                  <c:v>373153.6854957394</c:v>
                </c:pt>
                <c:pt idx="153">
                  <c:v>383626.71744591364</c:v>
                </c:pt>
                <c:pt idx="154">
                  <c:v>394151.39283745212</c:v>
                </c:pt>
                <c:pt idx="155">
                  <c:v>449310.62551589304</c:v>
                </c:pt>
                <c:pt idx="156">
                  <c:v>353546.62122547958</c:v>
                </c:pt>
                <c:pt idx="157">
                  <c:v>356090.21293658018</c:v>
                </c:pt>
                <c:pt idx="158">
                  <c:v>393553.30396862084</c:v>
                </c:pt>
                <c:pt idx="159">
                  <c:v>387662.89342733554</c:v>
                </c:pt>
                <c:pt idx="160">
                  <c:v>406178.87898695248</c:v>
                </c:pt>
                <c:pt idx="161">
                  <c:v>394301.24306557071</c:v>
                </c:pt>
                <c:pt idx="162">
                  <c:v>394721.01125528407</c:v>
                </c:pt>
                <c:pt idx="163">
                  <c:v>400284.95365311787</c:v>
                </c:pt>
                <c:pt idx="164">
                  <c:v>382066.79454536736</c:v>
                </c:pt>
                <c:pt idx="165">
                  <c:v>392539.82649554161</c:v>
                </c:pt>
                <c:pt idx="166">
                  <c:v>403064.50188708008</c:v>
                </c:pt>
                <c:pt idx="167">
                  <c:v>458223.73456552101</c:v>
                </c:pt>
                <c:pt idx="168">
                  <c:v>362459.73027510755</c:v>
                </c:pt>
                <c:pt idx="169">
                  <c:v>365003.32198620815</c:v>
                </c:pt>
                <c:pt idx="170">
                  <c:v>402466.4130182488</c:v>
                </c:pt>
                <c:pt idx="171">
                  <c:v>396576.00247696351</c:v>
                </c:pt>
                <c:pt idx="172">
                  <c:v>415091.98803658044</c:v>
                </c:pt>
                <c:pt idx="173">
                  <c:v>403214.35211519868</c:v>
                </c:pt>
                <c:pt idx="174">
                  <c:v>403634.12030491204</c:v>
                </c:pt>
                <c:pt idx="175">
                  <c:v>409198.06270274578</c:v>
                </c:pt>
                <c:pt idx="176">
                  <c:v>390979.90359499532</c:v>
                </c:pt>
                <c:pt idx="177">
                  <c:v>401452.93554516957</c:v>
                </c:pt>
                <c:pt idx="178">
                  <c:v>411977.61093670805</c:v>
                </c:pt>
                <c:pt idx="179">
                  <c:v>467136.84361514897</c:v>
                </c:pt>
                <c:pt idx="180">
                  <c:v>371372.83932473551</c:v>
                </c:pt>
                <c:pt idx="181">
                  <c:v>373916.43103583611</c:v>
                </c:pt>
                <c:pt idx="182">
                  <c:v>411379.52206787677</c:v>
                </c:pt>
                <c:pt idx="183">
                  <c:v>405489.11152659147</c:v>
                </c:pt>
                <c:pt idx="184">
                  <c:v>424005.09708620841</c:v>
                </c:pt>
                <c:pt idx="185">
                  <c:v>412127.46116482664</c:v>
                </c:pt>
                <c:pt idx="186">
                  <c:v>412547.22935454</c:v>
                </c:pt>
                <c:pt idx="187">
                  <c:v>418111.17175237375</c:v>
                </c:pt>
                <c:pt idx="188">
                  <c:v>399893.01264462329</c:v>
                </c:pt>
                <c:pt idx="189">
                  <c:v>410366.04459479754</c:v>
                </c:pt>
                <c:pt idx="190">
                  <c:v>420890.71998633601</c:v>
                </c:pt>
                <c:pt idx="191">
                  <c:v>476049.95266477694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A2-4619-8C2B-8EC17779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3A2-4619-8C2B-8EC177791567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Retail sales. total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3-47F1-8939-C573D7B62106}"/>
            </c:ext>
          </c:extLst>
        </c:ser>
        <c:ser>
          <c:idx val="11"/>
          <c:order val="2"/>
          <c:tx>
            <c:strRef>
              <c:f>Forecast!$M$1</c:f>
              <c:strCache>
                <c:ptCount val="1"/>
                <c:pt idx="0">
                  <c:v>Retail sales, total (Forecast)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Forecast!$M$2:$M$193</c:f>
              <c:numCache>
                <c:formatCode>#,##0</c:formatCode>
                <c:ptCount val="192"/>
                <c:pt idx="144">
                  <c:v>381095.5161047877</c:v>
                </c:pt>
                <c:pt idx="145">
                  <c:v>389532.64770108479</c:v>
                </c:pt>
                <c:pt idx="146">
                  <c:v>434759.66563268891</c:v>
                </c:pt>
                <c:pt idx="147">
                  <c:v>426450.07595882291</c:v>
                </c:pt>
                <c:pt idx="148">
                  <c:v>446632.87364138482</c:v>
                </c:pt>
                <c:pt idx="149">
                  <c:v>435076.10973310116</c:v>
                </c:pt>
                <c:pt idx="150">
                  <c:v>436720.96056348272</c:v>
                </c:pt>
                <c:pt idx="151">
                  <c:v>444692.71265136171</c:v>
                </c:pt>
                <c:pt idx="152">
                  <c:v>419077.3660728946</c:v>
                </c:pt>
                <c:pt idx="153">
                  <c:v>426452.41772013495</c:v>
                </c:pt>
                <c:pt idx="154">
                  <c:v>434999.9126767831</c:v>
                </c:pt>
                <c:pt idx="155">
                  <c:v>493253.1749188056</c:v>
                </c:pt>
                <c:pt idx="156">
                  <c:v>390321.95403408248</c:v>
                </c:pt>
                <c:pt idx="157">
                  <c:v>398759.08563037956</c:v>
                </c:pt>
                <c:pt idx="158">
                  <c:v>443986.10356198368</c:v>
                </c:pt>
                <c:pt idx="159">
                  <c:v>435676.51388811768</c:v>
                </c:pt>
                <c:pt idx="160">
                  <c:v>455859.31157067959</c:v>
                </c:pt>
                <c:pt idx="161">
                  <c:v>444302.54766239593</c:v>
                </c:pt>
                <c:pt idx="162">
                  <c:v>445947.39849277749</c:v>
                </c:pt>
                <c:pt idx="163">
                  <c:v>453919.15058065648</c:v>
                </c:pt>
                <c:pt idx="164">
                  <c:v>428303.80400218937</c:v>
                </c:pt>
                <c:pt idx="165">
                  <c:v>435678.85564942972</c:v>
                </c:pt>
                <c:pt idx="166">
                  <c:v>444226.35060607787</c:v>
                </c:pt>
                <c:pt idx="167">
                  <c:v>502479.61284810037</c:v>
                </c:pt>
                <c:pt idx="168">
                  <c:v>399548.39196337725</c:v>
                </c:pt>
                <c:pt idx="169">
                  <c:v>407985.52355967433</c:v>
                </c:pt>
                <c:pt idx="170">
                  <c:v>453212.54149127845</c:v>
                </c:pt>
                <c:pt idx="171">
                  <c:v>444902.95181741245</c:v>
                </c:pt>
                <c:pt idx="172">
                  <c:v>465085.74949997436</c:v>
                </c:pt>
                <c:pt idx="173">
                  <c:v>453528.98559169064</c:v>
                </c:pt>
                <c:pt idx="174">
                  <c:v>455173.83642207226</c:v>
                </c:pt>
                <c:pt idx="175">
                  <c:v>463145.58850995119</c:v>
                </c:pt>
                <c:pt idx="176">
                  <c:v>437530.24193148414</c:v>
                </c:pt>
                <c:pt idx="177">
                  <c:v>444905.29357872444</c:v>
                </c:pt>
                <c:pt idx="178">
                  <c:v>453452.78853537259</c:v>
                </c:pt>
                <c:pt idx="179">
                  <c:v>511706.05077739508</c:v>
                </c:pt>
                <c:pt idx="180">
                  <c:v>408774.82989267202</c:v>
                </c:pt>
                <c:pt idx="181">
                  <c:v>417211.96148896904</c:v>
                </c:pt>
                <c:pt idx="182">
                  <c:v>462438.97942057316</c:v>
                </c:pt>
                <c:pt idx="183">
                  <c:v>454129.38974670717</c:v>
                </c:pt>
                <c:pt idx="184">
                  <c:v>474312.18742926908</c:v>
                </c:pt>
                <c:pt idx="185">
                  <c:v>462755.42352098541</c:v>
                </c:pt>
                <c:pt idx="186">
                  <c:v>464400.27435136697</c:v>
                </c:pt>
                <c:pt idx="187">
                  <c:v>472372.02643924596</c:v>
                </c:pt>
                <c:pt idx="188">
                  <c:v>446756.67986077885</c:v>
                </c:pt>
                <c:pt idx="189">
                  <c:v>454131.73150801921</c:v>
                </c:pt>
                <c:pt idx="190">
                  <c:v>462679.22646466736</c:v>
                </c:pt>
                <c:pt idx="191">
                  <c:v>520932.48870668985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C3-47F1-8939-C573D7B6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FC3-47F1-8939-C573D7B62106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and gasoline stations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4-47EB-B77D-66F85B5A3533}"/>
            </c:ext>
          </c:extLst>
        </c:ser>
        <c:ser>
          <c:idx val="10"/>
          <c:order val="2"/>
          <c:tx>
            <c:strRef>
              <c:f>Forecast!$L$1</c:f>
              <c:strCache>
                <c:ptCount val="1"/>
                <c:pt idx="0">
                  <c:v>Retail sales and food services excl motor vehicle and parts and gasoline stations (Forecast)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Forecast!$L$2:$L$193</c:f>
              <c:numCache>
                <c:formatCode>#,##0</c:formatCode>
                <c:ptCount val="192"/>
                <c:pt idx="144">
                  <c:v>321331.41363877396</c:v>
                </c:pt>
                <c:pt idx="145">
                  <c:v>317429.22310380946</c:v>
                </c:pt>
                <c:pt idx="146">
                  <c:v>343076.86216271936</c:v>
                </c:pt>
                <c:pt idx="147">
                  <c:v>337283.49046882155</c:v>
                </c:pt>
                <c:pt idx="148">
                  <c:v>356379.7122992411</c:v>
                </c:pt>
                <c:pt idx="149">
                  <c:v>343411.85749165702</c:v>
                </c:pt>
                <c:pt idx="150">
                  <c:v>339044.21279407287</c:v>
                </c:pt>
                <c:pt idx="151">
                  <c:v>348926.67015828949</c:v>
                </c:pt>
                <c:pt idx="152">
                  <c:v>334570.16948886268</c:v>
                </c:pt>
                <c:pt idx="153">
                  <c:v>343954.40085453232</c:v>
                </c:pt>
                <c:pt idx="154">
                  <c:v>357462.80302229204</c:v>
                </c:pt>
                <c:pt idx="155">
                  <c:v>411052.04066382593</c:v>
                </c:pt>
                <c:pt idx="156">
                  <c:v>329632.65824017901</c:v>
                </c:pt>
                <c:pt idx="157">
                  <c:v>325730.46770521451</c:v>
                </c:pt>
                <c:pt idx="158">
                  <c:v>351378.10676412447</c:v>
                </c:pt>
                <c:pt idx="159">
                  <c:v>345584.73507022666</c:v>
                </c:pt>
                <c:pt idx="160">
                  <c:v>364680.95690064621</c:v>
                </c:pt>
                <c:pt idx="161">
                  <c:v>351713.10209306207</c:v>
                </c:pt>
                <c:pt idx="162">
                  <c:v>347345.45739547792</c:v>
                </c:pt>
                <c:pt idx="163">
                  <c:v>357227.9147596946</c:v>
                </c:pt>
                <c:pt idx="164">
                  <c:v>342871.41409026779</c:v>
                </c:pt>
                <c:pt idx="165">
                  <c:v>352255.64545593743</c:v>
                </c:pt>
                <c:pt idx="166">
                  <c:v>365764.04762369709</c:v>
                </c:pt>
                <c:pt idx="167">
                  <c:v>419353.28526523098</c:v>
                </c:pt>
                <c:pt idx="168">
                  <c:v>337933.90284158412</c:v>
                </c:pt>
                <c:pt idx="169">
                  <c:v>334031.71230661962</c:v>
                </c:pt>
                <c:pt idx="170">
                  <c:v>359679.35136552958</c:v>
                </c:pt>
                <c:pt idx="171">
                  <c:v>353885.97967163171</c:v>
                </c:pt>
                <c:pt idx="172">
                  <c:v>372982.20150205126</c:v>
                </c:pt>
                <c:pt idx="173">
                  <c:v>360014.34669446718</c:v>
                </c:pt>
                <c:pt idx="174">
                  <c:v>355646.70199688303</c:v>
                </c:pt>
                <c:pt idx="175">
                  <c:v>365529.15936109971</c:v>
                </c:pt>
                <c:pt idx="176">
                  <c:v>351172.65869167284</c:v>
                </c:pt>
                <c:pt idx="177">
                  <c:v>360556.89005734248</c:v>
                </c:pt>
                <c:pt idx="178">
                  <c:v>374065.2922251022</c:v>
                </c:pt>
                <c:pt idx="179">
                  <c:v>427654.52986663609</c:v>
                </c:pt>
                <c:pt idx="180">
                  <c:v>346235.14744298923</c:v>
                </c:pt>
                <c:pt idx="181">
                  <c:v>342332.95690802467</c:v>
                </c:pt>
                <c:pt idx="182">
                  <c:v>367980.59596693463</c:v>
                </c:pt>
                <c:pt idx="183">
                  <c:v>362187.22427303682</c:v>
                </c:pt>
                <c:pt idx="184">
                  <c:v>381283.44610345637</c:v>
                </c:pt>
                <c:pt idx="185">
                  <c:v>368315.59129587229</c:v>
                </c:pt>
                <c:pt idx="186">
                  <c:v>363947.94659828808</c:v>
                </c:pt>
                <c:pt idx="187">
                  <c:v>373830.40396250476</c:v>
                </c:pt>
                <c:pt idx="188">
                  <c:v>359473.90329307795</c:v>
                </c:pt>
                <c:pt idx="189">
                  <c:v>368858.13465874759</c:v>
                </c:pt>
                <c:pt idx="190">
                  <c:v>382366.5368265073</c:v>
                </c:pt>
                <c:pt idx="191">
                  <c:v>435955.77446804114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64-47EB-B77D-66F85B5A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D64-47EB-B77D-66F85B5A3533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(excl. motor vehicle and parts dealers) (Actual and Forecast)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3880523796076784"/>
          <c:y val="2.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33-4A4B-A680-2B4FCDA5D6D5}"/>
            </c:ext>
          </c:extLst>
        </c:ser>
        <c:ser>
          <c:idx val="12"/>
          <c:order val="2"/>
          <c:tx>
            <c:strRef>
              <c:f>Forecast!$N$1</c:f>
              <c:strCache>
                <c:ptCount val="1"/>
                <c:pt idx="0">
                  <c:v>Retail sales, total (excl. motor vehicle and parts dealers) (Forecast)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Forecast!$N$2:$N$193</c:f>
              <c:numCache>
                <c:formatCode>#,##0</c:formatCode>
                <c:ptCount val="192"/>
                <c:pt idx="144">
                  <c:v>291530.70055125601</c:v>
                </c:pt>
                <c:pt idx="145">
                  <c:v>293581.22117243434</c:v>
                </c:pt>
                <c:pt idx="146">
                  <c:v>325811.24307920196</c:v>
                </c:pt>
                <c:pt idx="147">
                  <c:v>321041.0857661562</c:v>
                </c:pt>
                <c:pt idx="148">
                  <c:v>338183.74922294298</c:v>
                </c:pt>
                <c:pt idx="149">
                  <c:v>328695.62292434438</c:v>
                </c:pt>
                <c:pt idx="150">
                  <c:v>327860.45147262403</c:v>
                </c:pt>
                <c:pt idx="151">
                  <c:v>333193.07211960957</c:v>
                </c:pt>
                <c:pt idx="152">
                  <c:v>316782.49174253159</c:v>
                </c:pt>
                <c:pt idx="153">
                  <c:v>325358.70114416094</c:v>
                </c:pt>
                <c:pt idx="154">
                  <c:v>338546.09752976045</c:v>
                </c:pt>
                <c:pt idx="155">
                  <c:v>390394.72419716662</c:v>
                </c:pt>
                <c:pt idx="156">
                  <c:v>298577.97831707943</c:v>
                </c:pt>
                <c:pt idx="157">
                  <c:v>300628.49893825775</c:v>
                </c:pt>
                <c:pt idx="158">
                  <c:v>332858.52084502537</c:v>
                </c:pt>
                <c:pt idx="159">
                  <c:v>328088.36353197962</c:v>
                </c:pt>
                <c:pt idx="160">
                  <c:v>345231.02698876639</c:v>
                </c:pt>
                <c:pt idx="161">
                  <c:v>335742.90069016779</c:v>
                </c:pt>
                <c:pt idx="162">
                  <c:v>334907.72923844744</c:v>
                </c:pt>
                <c:pt idx="163">
                  <c:v>340240.34988543292</c:v>
                </c:pt>
                <c:pt idx="164">
                  <c:v>323829.76950835501</c:v>
                </c:pt>
                <c:pt idx="165">
                  <c:v>332405.97890998429</c:v>
                </c:pt>
                <c:pt idx="166">
                  <c:v>345593.37529558386</c:v>
                </c:pt>
                <c:pt idx="167">
                  <c:v>397442.00196298998</c:v>
                </c:pt>
                <c:pt idx="168">
                  <c:v>305625.25608290284</c:v>
                </c:pt>
                <c:pt idx="169">
                  <c:v>307675.7767040811</c:v>
                </c:pt>
                <c:pt idx="170">
                  <c:v>339905.79861084878</c:v>
                </c:pt>
                <c:pt idx="171">
                  <c:v>335135.64129780297</c:v>
                </c:pt>
                <c:pt idx="172">
                  <c:v>352278.3047545898</c:v>
                </c:pt>
                <c:pt idx="173">
                  <c:v>342790.17845599115</c:v>
                </c:pt>
                <c:pt idx="174">
                  <c:v>341955.00700427085</c:v>
                </c:pt>
                <c:pt idx="175">
                  <c:v>347287.62765125633</c:v>
                </c:pt>
                <c:pt idx="176">
                  <c:v>330877.04727417842</c:v>
                </c:pt>
                <c:pt idx="177">
                  <c:v>339453.2566758077</c:v>
                </c:pt>
                <c:pt idx="178">
                  <c:v>352640.65306140727</c:v>
                </c:pt>
                <c:pt idx="179">
                  <c:v>404489.27972881339</c:v>
                </c:pt>
                <c:pt idx="180">
                  <c:v>312672.53384872625</c:v>
                </c:pt>
                <c:pt idx="181">
                  <c:v>314723.05446990451</c:v>
                </c:pt>
                <c:pt idx="182">
                  <c:v>346953.07637667219</c:v>
                </c:pt>
                <c:pt idx="183">
                  <c:v>342182.91906362638</c:v>
                </c:pt>
                <c:pt idx="184">
                  <c:v>359325.5825204131</c:v>
                </c:pt>
                <c:pt idx="185">
                  <c:v>349837.45622181456</c:v>
                </c:pt>
                <c:pt idx="186">
                  <c:v>349002.28477009421</c:v>
                </c:pt>
                <c:pt idx="187">
                  <c:v>354334.90541707975</c:v>
                </c:pt>
                <c:pt idx="188">
                  <c:v>337924.32504000177</c:v>
                </c:pt>
                <c:pt idx="189">
                  <c:v>346500.53444163111</c:v>
                </c:pt>
                <c:pt idx="190">
                  <c:v>359687.93082723062</c:v>
                </c:pt>
                <c:pt idx="191">
                  <c:v>411536.5574946368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33-4A4B-A680-2B4FCDA5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A33-4A4B-A680-2B4FCDA5D6D5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0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Retail Trade Report (Actual)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Monthly Retail Trade Report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A68-A5A7-4C6A37AC6B52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Forecast!$C$2:$C$193</c:f>
              <c:numCache>
                <c:formatCode>#,##0</c:formatCode>
                <c:ptCount val="192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B-4A68-A5A7-4C6A37AC6B52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A68-A5A7-4C6A37AC6B52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B-4A68-A5A7-4C6A37AC6B52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B-4A68-A5A7-4C6A37AC6B52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B-4A68-A5A7-4C6A37AC6B52}"/>
            </c:ext>
          </c:extLst>
        </c:ser>
        <c:ser>
          <c:idx val="7"/>
          <c:order val="7"/>
          <c:tx>
            <c:strRef>
              <c:f>Forecast!$I$1</c:f>
              <c:strCache>
                <c:ptCount val="1"/>
                <c:pt idx="0">
                  <c:v>Retail and food services sales, total (Forecast)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Forecast!$I$2:$I$193</c:f>
              <c:numCache>
                <c:formatCode>#,##0</c:formatCode>
                <c:ptCount val="192"/>
                <c:pt idx="144">
                  <c:v>446333.42246914061</c:v>
                </c:pt>
                <c:pt idx="145">
                  <c:v>444275.51469747821</c:v>
                </c:pt>
                <c:pt idx="146">
                  <c:v>487948.23487727123</c:v>
                </c:pt>
                <c:pt idx="147">
                  <c:v>478869.59567335853</c:v>
                </c:pt>
                <c:pt idx="148">
                  <c:v>508030.708637918</c:v>
                </c:pt>
                <c:pt idx="149">
                  <c:v>487771.64471295173</c:v>
                </c:pt>
                <c:pt idx="150">
                  <c:v>485547.62591846514</c:v>
                </c:pt>
                <c:pt idx="151">
                  <c:v>496973.58735954569</c:v>
                </c:pt>
                <c:pt idx="152">
                  <c:v>469215.38300337718</c:v>
                </c:pt>
                <c:pt idx="153">
                  <c:v>476742.60288967763</c:v>
                </c:pt>
                <c:pt idx="154">
                  <c:v>485563.31780296366</c:v>
                </c:pt>
                <c:pt idx="155">
                  <c:v>543508.69378897105</c:v>
                </c:pt>
                <c:pt idx="156">
                  <c:v>457583.71725659398</c:v>
                </c:pt>
                <c:pt idx="157">
                  <c:v>455525.80948493158</c:v>
                </c:pt>
                <c:pt idx="158">
                  <c:v>499198.5296647246</c:v>
                </c:pt>
                <c:pt idx="159">
                  <c:v>490119.8904608119</c:v>
                </c:pt>
                <c:pt idx="160">
                  <c:v>519281.00342537137</c:v>
                </c:pt>
                <c:pt idx="161">
                  <c:v>499021.9395004051</c:v>
                </c:pt>
                <c:pt idx="162">
                  <c:v>496797.92070591851</c:v>
                </c:pt>
                <c:pt idx="163">
                  <c:v>508223.88214699907</c:v>
                </c:pt>
                <c:pt idx="164">
                  <c:v>480465.67779083055</c:v>
                </c:pt>
                <c:pt idx="165">
                  <c:v>487992.897677131</c:v>
                </c:pt>
                <c:pt idx="166">
                  <c:v>496813.61259041703</c:v>
                </c:pt>
                <c:pt idx="167">
                  <c:v>554758.98857642442</c:v>
                </c:pt>
                <c:pt idx="168">
                  <c:v>468834.01204404735</c:v>
                </c:pt>
                <c:pt idx="169">
                  <c:v>466776.10427238501</c:v>
                </c:pt>
                <c:pt idx="170">
                  <c:v>510448.82445217797</c:v>
                </c:pt>
                <c:pt idx="171">
                  <c:v>501370.18524826528</c:v>
                </c:pt>
                <c:pt idx="172">
                  <c:v>530531.29821282474</c:v>
                </c:pt>
                <c:pt idx="173">
                  <c:v>510272.23428785847</c:v>
                </c:pt>
                <c:pt idx="174">
                  <c:v>508048.21549337188</c:v>
                </c:pt>
                <c:pt idx="175">
                  <c:v>519474.17693445249</c:v>
                </c:pt>
                <c:pt idx="176">
                  <c:v>491715.97257828392</c:v>
                </c:pt>
                <c:pt idx="177">
                  <c:v>499243.19246458437</c:v>
                </c:pt>
                <c:pt idx="178">
                  <c:v>508063.9073778704</c:v>
                </c:pt>
                <c:pt idx="179">
                  <c:v>566009.2833638778</c:v>
                </c:pt>
                <c:pt idx="180">
                  <c:v>480084.30683150073</c:v>
                </c:pt>
                <c:pt idx="181">
                  <c:v>478026.39905983838</c:v>
                </c:pt>
                <c:pt idx="182">
                  <c:v>521699.11923963134</c:v>
                </c:pt>
                <c:pt idx="183">
                  <c:v>512620.48003571865</c:v>
                </c:pt>
                <c:pt idx="184">
                  <c:v>541781.59300027811</c:v>
                </c:pt>
                <c:pt idx="185">
                  <c:v>521522.52907531185</c:v>
                </c:pt>
                <c:pt idx="186">
                  <c:v>519298.51028082531</c:v>
                </c:pt>
                <c:pt idx="187">
                  <c:v>530724.47172190587</c:v>
                </c:pt>
                <c:pt idx="188">
                  <c:v>502966.26736573729</c:v>
                </c:pt>
                <c:pt idx="189">
                  <c:v>510493.48725203774</c:v>
                </c:pt>
                <c:pt idx="190">
                  <c:v>519314.20216532378</c:v>
                </c:pt>
                <c:pt idx="191">
                  <c:v>577259.57815133117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AB-4A68-A5A7-4C6A37AC6B52}"/>
            </c:ext>
          </c:extLst>
        </c:ser>
        <c:ser>
          <c:idx val="8"/>
          <c:order val="8"/>
          <c:tx>
            <c:strRef>
              <c:f>Forecast!$J$1</c:f>
              <c:strCache>
                <c:ptCount val="1"/>
                <c:pt idx="0">
                  <c:v>Retail sales and food services excl motor vehicle and parts (Forecast)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Forecast!$J$2:$J$193</c:f>
              <c:numCache>
                <c:formatCode>#,##0</c:formatCode>
                <c:ptCount val="192"/>
                <c:pt idx="144">
                  <c:v>344633.51217585168</c:v>
                </c:pt>
                <c:pt idx="145">
                  <c:v>347177.10388695222</c:v>
                </c:pt>
                <c:pt idx="146">
                  <c:v>384640.19491899287</c:v>
                </c:pt>
                <c:pt idx="147">
                  <c:v>378749.78437770758</c:v>
                </c:pt>
                <c:pt idx="148">
                  <c:v>397265.76993732451</c:v>
                </c:pt>
                <c:pt idx="149">
                  <c:v>385388.13401594275</c:v>
                </c:pt>
                <c:pt idx="150">
                  <c:v>385807.90220565611</c:v>
                </c:pt>
                <c:pt idx="151">
                  <c:v>391371.84460348991</c:v>
                </c:pt>
                <c:pt idx="152">
                  <c:v>373153.6854957394</c:v>
                </c:pt>
                <c:pt idx="153">
                  <c:v>383626.71744591364</c:v>
                </c:pt>
                <c:pt idx="154">
                  <c:v>394151.39283745212</c:v>
                </c:pt>
                <c:pt idx="155">
                  <c:v>449310.62551589304</c:v>
                </c:pt>
                <c:pt idx="156">
                  <c:v>353546.62122547958</c:v>
                </c:pt>
                <c:pt idx="157">
                  <c:v>356090.21293658018</c:v>
                </c:pt>
                <c:pt idx="158">
                  <c:v>393553.30396862084</c:v>
                </c:pt>
                <c:pt idx="159">
                  <c:v>387662.89342733554</c:v>
                </c:pt>
                <c:pt idx="160">
                  <c:v>406178.87898695248</c:v>
                </c:pt>
                <c:pt idx="161">
                  <c:v>394301.24306557071</c:v>
                </c:pt>
                <c:pt idx="162">
                  <c:v>394721.01125528407</c:v>
                </c:pt>
                <c:pt idx="163">
                  <c:v>400284.95365311787</c:v>
                </c:pt>
                <c:pt idx="164">
                  <c:v>382066.79454536736</c:v>
                </c:pt>
                <c:pt idx="165">
                  <c:v>392539.82649554161</c:v>
                </c:pt>
                <c:pt idx="166">
                  <c:v>403064.50188708008</c:v>
                </c:pt>
                <c:pt idx="167">
                  <c:v>458223.73456552101</c:v>
                </c:pt>
                <c:pt idx="168">
                  <c:v>362459.73027510755</c:v>
                </c:pt>
                <c:pt idx="169">
                  <c:v>365003.32198620815</c:v>
                </c:pt>
                <c:pt idx="170">
                  <c:v>402466.4130182488</c:v>
                </c:pt>
                <c:pt idx="171">
                  <c:v>396576.00247696351</c:v>
                </c:pt>
                <c:pt idx="172">
                  <c:v>415091.98803658044</c:v>
                </c:pt>
                <c:pt idx="173">
                  <c:v>403214.35211519868</c:v>
                </c:pt>
                <c:pt idx="174">
                  <c:v>403634.12030491204</c:v>
                </c:pt>
                <c:pt idx="175">
                  <c:v>409198.06270274578</c:v>
                </c:pt>
                <c:pt idx="176">
                  <c:v>390979.90359499532</c:v>
                </c:pt>
                <c:pt idx="177">
                  <c:v>401452.93554516957</c:v>
                </c:pt>
                <c:pt idx="178">
                  <c:v>411977.61093670805</c:v>
                </c:pt>
                <c:pt idx="179">
                  <c:v>467136.84361514897</c:v>
                </c:pt>
                <c:pt idx="180">
                  <c:v>371372.83932473551</c:v>
                </c:pt>
                <c:pt idx="181">
                  <c:v>373916.43103583611</c:v>
                </c:pt>
                <c:pt idx="182">
                  <c:v>411379.52206787677</c:v>
                </c:pt>
                <c:pt idx="183">
                  <c:v>405489.11152659147</c:v>
                </c:pt>
                <c:pt idx="184">
                  <c:v>424005.09708620841</c:v>
                </c:pt>
                <c:pt idx="185">
                  <c:v>412127.46116482664</c:v>
                </c:pt>
                <c:pt idx="186">
                  <c:v>412547.22935454</c:v>
                </c:pt>
                <c:pt idx="187">
                  <c:v>418111.17175237375</c:v>
                </c:pt>
                <c:pt idx="188">
                  <c:v>399893.01264462329</c:v>
                </c:pt>
                <c:pt idx="189">
                  <c:v>410366.04459479754</c:v>
                </c:pt>
                <c:pt idx="190">
                  <c:v>420890.71998633601</c:v>
                </c:pt>
                <c:pt idx="191">
                  <c:v>476049.95266477694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AB-4A68-A5A7-4C6A37AC6B52}"/>
            </c:ext>
          </c:extLst>
        </c:ser>
        <c:ser>
          <c:idx val="9"/>
          <c:order val="9"/>
          <c:tx>
            <c:strRef>
              <c:f>Forecast!$K$1</c:f>
              <c:strCache>
                <c:ptCount val="1"/>
                <c:pt idx="0">
                  <c:v>Retail sales and food services excl gasoline stations (Forecast)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Forecast!$K$2:$K$193</c:f>
              <c:numCache>
                <c:formatCode>#,##0</c:formatCode>
                <c:ptCount val="192"/>
                <c:pt idx="144">
                  <c:v>400523.00462793797</c:v>
                </c:pt>
                <c:pt idx="145">
                  <c:v>398637.0546050751</c:v>
                </c:pt>
                <c:pt idx="146">
                  <c:v>443541.0503606312</c:v>
                </c:pt>
                <c:pt idx="147">
                  <c:v>434284.280939141</c:v>
                </c:pt>
                <c:pt idx="148">
                  <c:v>453105.57034387829</c:v>
                </c:pt>
                <c:pt idx="149">
                  <c:v>439686.58162726852</c:v>
                </c:pt>
                <c:pt idx="150">
                  <c:v>442754.64983266644</c:v>
                </c:pt>
                <c:pt idx="151">
                  <c:v>451403.77087509673</c:v>
                </c:pt>
                <c:pt idx="152">
                  <c:v>426266.92754552129</c:v>
                </c:pt>
                <c:pt idx="153">
                  <c:v>438929.7913668541</c:v>
                </c:pt>
                <c:pt idx="154">
                  <c:v>449700.8598147044</c:v>
                </c:pt>
                <c:pt idx="155">
                  <c:v>512307.9054855344</c:v>
                </c:pt>
                <c:pt idx="156">
                  <c:v>412482.50314114662</c:v>
                </c:pt>
                <c:pt idx="157">
                  <c:v>423536.54723977001</c:v>
                </c:pt>
                <c:pt idx="158">
                  <c:v>463791.34435998701</c:v>
                </c:pt>
                <c:pt idx="159">
                  <c:v>450658.10966067109</c:v>
                </c:pt>
                <c:pt idx="160">
                  <c:v>471034.65608356701</c:v>
                </c:pt>
                <c:pt idx="161">
                  <c:v>457455.09194494662</c:v>
                </c:pt>
                <c:pt idx="162">
                  <c:v>456386.41590369126</c:v>
                </c:pt>
                <c:pt idx="163">
                  <c:v>469192.72115246666</c:v>
                </c:pt>
                <c:pt idx="164">
                  <c:v>443589.0334904202</c:v>
                </c:pt>
                <c:pt idx="165">
                  <c:v>453938.54665630584</c:v>
                </c:pt>
                <c:pt idx="166">
                  <c:v>468161.21319573181</c:v>
                </c:pt>
                <c:pt idx="167">
                  <c:v>529322.99639904138</c:v>
                </c:pt>
                <c:pt idx="168">
                  <c:v>435153.02809193992</c:v>
                </c:pt>
                <c:pt idx="169">
                  <c:v>433267.07806907705</c:v>
                </c:pt>
                <c:pt idx="170">
                  <c:v>478171.07382463315</c:v>
                </c:pt>
                <c:pt idx="171">
                  <c:v>468914.30440314295</c:v>
                </c:pt>
                <c:pt idx="172">
                  <c:v>487735.59380788024</c:v>
                </c:pt>
                <c:pt idx="173">
                  <c:v>474316.60509127053</c:v>
                </c:pt>
                <c:pt idx="174">
                  <c:v>477384.67329666839</c:v>
                </c:pt>
                <c:pt idx="175">
                  <c:v>486033.79433909868</c:v>
                </c:pt>
                <c:pt idx="176">
                  <c:v>460896.95100952324</c:v>
                </c:pt>
                <c:pt idx="177">
                  <c:v>473559.81483085611</c:v>
                </c:pt>
                <c:pt idx="178">
                  <c:v>484330.88327870634</c:v>
                </c:pt>
                <c:pt idx="179">
                  <c:v>546937.92894953641</c:v>
                </c:pt>
                <c:pt idx="180">
                  <c:v>447112.52660514857</c:v>
                </c:pt>
                <c:pt idx="181">
                  <c:v>458166.57070377201</c:v>
                </c:pt>
                <c:pt idx="182">
                  <c:v>498421.36782398896</c:v>
                </c:pt>
                <c:pt idx="183">
                  <c:v>485288.1331246731</c:v>
                </c:pt>
                <c:pt idx="184">
                  <c:v>505664.67954756896</c:v>
                </c:pt>
                <c:pt idx="185">
                  <c:v>492085.11540894862</c:v>
                </c:pt>
                <c:pt idx="186">
                  <c:v>491016.43936769321</c:v>
                </c:pt>
                <c:pt idx="187">
                  <c:v>503822.74461646867</c:v>
                </c:pt>
                <c:pt idx="188">
                  <c:v>478219.05695442215</c:v>
                </c:pt>
                <c:pt idx="189">
                  <c:v>488568.57012030785</c:v>
                </c:pt>
                <c:pt idx="190">
                  <c:v>502791.23665973375</c:v>
                </c:pt>
                <c:pt idx="191">
                  <c:v>563953.01986304345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AB-4A68-A5A7-4C6A37AC6B52}"/>
            </c:ext>
          </c:extLst>
        </c:ser>
        <c:ser>
          <c:idx val="10"/>
          <c:order val="10"/>
          <c:tx>
            <c:strRef>
              <c:f>Forecast!$L$1</c:f>
              <c:strCache>
                <c:ptCount val="1"/>
                <c:pt idx="0">
                  <c:v>Retail sales and food services excl motor vehicle and parts and gasoline stations (Forecast)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Forecast!$L$2:$L$193</c:f>
              <c:numCache>
                <c:formatCode>#,##0</c:formatCode>
                <c:ptCount val="192"/>
                <c:pt idx="144">
                  <c:v>321331.41363877396</c:v>
                </c:pt>
                <c:pt idx="145">
                  <c:v>317429.22310380946</c:v>
                </c:pt>
                <c:pt idx="146">
                  <c:v>343076.86216271936</c:v>
                </c:pt>
                <c:pt idx="147">
                  <c:v>337283.49046882155</c:v>
                </c:pt>
                <c:pt idx="148">
                  <c:v>356379.7122992411</c:v>
                </c:pt>
                <c:pt idx="149">
                  <c:v>343411.85749165702</c:v>
                </c:pt>
                <c:pt idx="150">
                  <c:v>339044.21279407287</c:v>
                </c:pt>
                <c:pt idx="151">
                  <c:v>348926.67015828949</c:v>
                </c:pt>
                <c:pt idx="152">
                  <c:v>334570.16948886268</c:v>
                </c:pt>
                <c:pt idx="153">
                  <c:v>343954.40085453232</c:v>
                </c:pt>
                <c:pt idx="154">
                  <c:v>357462.80302229204</c:v>
                </c:pt>
                <c:pt idx="155">
                  <c:v>411052.04066382593</c:v>
                </c:pt>
                <c:pt idx="156">
                  <c:v>329632.65824017901</c:v>
                </c:pt>
                <c:pt idx="157">
                  <c:v>325730.46770521451</c:v>
                </c:pt>
                <c:pt idx="158">
                  <c:v>351378.10676412447</c:v>
                </c:pt>
                <c:pt idx="159">
                  <c:v>345584.73507022666</c:v>
                </c:pt>
                <c:pt idx="160">
                  <c:v>364680.95690064621</c:v>
                </c:pt>
                <c:pt idx="161">
                  <c:v>351713.10209306207</c:v>
                </c:pt>
                <c:pt idx="162">
                  <c:v>347345.45739547792</c:v>
                </c:pt>
                <c:pt idx="163">
                  <c:v>357227.9147596946</c:v>
                </c:pt>
                <c:pt idx="164">
                  <c:v>342871.41409026779</c:v>
                </c:pt>
                <c:pt idx="165">
                  <c:v>352255.64545593743</c:v>
                </c:pt>
                <c:pt idx="166">
                  <c:v>365764.04762369709</c:v>
                </c:pt>
                <c:pt idx="167">
                  <c:v>419353.28526523098</c:v>
                </c:pt>
                <c:pt idx="168">
                  <c:v>337933.90284158412</c:v>
                </c:pt>
                <c:pt idx="169">
                  <c:v>334031.71230661962</c:v>
                </c:pt>
                <c:pt idx="170">
                  <c:v>359679.35136552958</c:v>
                </c:pt>
                <c:pt idx="171">
                  <c:v>353885.97967163171</c:v>
                </c:pt>
                <c:pt idx="172">
                  <c:v>372982.20150205126</c:v>
                </c:pt>
                <c:pt idx="173">
                  <c:v>360014.34669446718</c:v>
                </c:pt>
                <c:pt idx="174">
                  <c:v>355646.70199688303</c:v>
                </c:pt>
                <c:pt idx="175">
                  <c:v>365529.15936109971</c:v>
                </c:pt>
                <c:pt idx="176">
                  <c:v>351172.65869167284</c:v>
                </c:pt>
                <c:pt idx="177">
                  <c:v>360556.89005734248</c:v>
                </c:pt>
                <c:pt idx="178">
                  <c:v>374065.2922251022</c:v>
                </c:pt>
                <c:pt idx="179">
                  <c:v>427654.52986663609</c:v>
                </c:pt>
                <c:pt idx="180">
                  <c:v>346235.14744298923</c:v>
                </c:pt>
                <c:pt idx="181">
                  <c:v>342332.95690802467</c:v>
                </c:pt>
                <c:pt idx="182">
                  <c:v>367980.59596693463</c:v>
                </c:pt>
                <c:pt idx="183">
                  <c:v>362187.22427303682</c:v>
                </c:pt>
                <c:pt idx="184">
                  <c:v>381283.44610345637</c:v>
                </c:pt>
                <c:pt idx="185">
                  <c:v>368315.59129587229</c:v>
                </c:pt>
                <c:pt idx="186">
                  <c:v>363947.94659828808</c:v>
                </c:pt>
                <c:pt idx="187">
                  <c:v>373830.40396250476</c:v>
                </c:pt>
                <c:pt idx="188">
                  <c:v>359473.90329307795</c:v>
                </c:pt>
                <c:pt idx="189">
                  <c:v>368858.13465874759</c:v>
                </c:pt>
                <c:pt idx="190">
                  <c:v>382366.5368265073</c:v>
                </c:pt>
                <c:pt idx="191">
                  <c:v>435955.77446804114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AB-4A68-A5A7-4C6A37AC6B52}"/>
            </c:ext>
          </c:extLst>
        </c:ser>
        <c:ser>
          <c:idx val="11"/>
          <c:order val="11"/>
          <c:tx>
            <c:strRef>
              <c:f>Forecast!$M$1</c:f>
              <c:strCache>
                <c:ptCount val="1"/>
                <c:pt idx="0">
                  <c:v>Retail sales, total (Forecast)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Forecast!$M$2:$M$193</c:f>
              <c:numCache>
                <c:formatCode>#,##0</c:formatCode>
                <c:ptCount val="192"/>
                <c:pt idx="144">
                  <c:v>381095.5161047877</c:v>
                </c:pt>
                <c:pt idx="145">
                  <c:v>389532.64770108479</c:v>
                </c:pt>
                <c:pt idx="146">
                  <c:v>434759.66563268891</c:v>
                </c:pt>
                <c:pt idx="147">
                  <c:v>426450.07595882291</c:v>
                </c:pt>
                <c:pt idx="148">
                  <c:v>446632.87364138482</c:v>
                </c:pt>
                <c:pt idx="149">
                  <c:v>435076.10973310116</c:v>
                </c:pt>
                <c:pt idx="150">
                  <c:v>436720.96056348272</c:v>
                </c:pt>
                <c:pt idx="151">
                  <c:v>444692.71265136171</c:v>
                </c:pt>
                <c:pt idx="152">
                  <c:v>419077.3660728946</c:v>
                </c:pt>
                <c:pt idx="153">
                  <c:v>426452.41772013495</c:v>
                </c:pt>
                <c:pt idx="154">
                  <c:v>434999.9126767831</c:v>
                </c:pt>
                <c:pt idx="155">
                  <c:v>493253.1749188056</c:v>
                </c:pt>
                <c:pt idx="156">
                  <c:v>390321.95403408248</c:v>
                </c:pt>
                <c:pt idx="157">
                  <c:v>398759.08563037956</c:v>
                </c:pt>
                <c:pt idx="158">
                  <c:v>443986.10356198368</c:v>
                </c:pt>
                <c:pt idx="159">
                  <c:v>435676.51388811768</c:v>
                </c:pt>
                <c:pt idx="160">
                  <c:v>455859.31157067959</c:v>
                </c:pt>
                <c:pt idx="161">
                  <c:v>444302.54766239593</c:v>
                </c:pt>
                <c:pt idx="162">
                  <c:v>445947.39849277749</c:v>
                </c:pt>
                <c:pt idx="163">
                  <c:v>453919.15058065648</c:v>
                </c:pt>
                <c:pt idx="164">
                  <c:v>428303.80400218937</c:v>
                </c:pt>
                <c:pt idx="165">
                  <c:v>435678.85564942972</c:v>
                </c:pt>
                <c:pt idx="166">
                  <c:v>444226.35060607787</c:v>
                </c:pt>
                <c:pt idx="167">
                  <c:v>502479.61284810037</c:v>
                </c:pt>
                <c:pt idx="168">
                  <c:v>399548.39196337725</c:v>
                </c:pt>
                <c:pt idx="169">
                  <c:v>407985.52355967433</c:v>
                </c:pt>
                <c:pt idx="170">
                  <c:v>453212.54149127845</c:v>
                </c:pt>
                <c:pt idx="171">
                  <c:v>444902.95181741245</c:v>
                </c:pt>
                <c:pt idx="172">
                  <c:v>465085.74949997436</c:v>
                </c:pt>
                <c:pt idx="173">
                  <c:v>453528.98559169064</c:v>
                </c:pt>
                <c:pt idx="174">
                  <c:v>455173.83642207226</c:v>
                </c:pt>
                <c:pt idx="175">
                  <c:v>463145.58850995119</c:v>
                </c:pt>
                <c:pt idx="176">
                  <c:v>437530.24193148414</c:v>
                </c:pt>
                <c:pt idx="177">
                  <c:v>444905.29357872444</c:v>
                </c:pt>
                <c:pt idx="178">
                  <c:v>453452.78853537259</c:v>
                </c:pt>
                <c:pt idx="179">
                  <c:v>511706.05077739508</c:v>
                </c:pt>
                <c:pt idx="180">
                  <c:v>408774.82989267202</c:v>
                </c:pt>
                <c:pt idx="181">
                  <c:v>417211.96148896904</c:v>
                </c:pt>
                <c:pt idx="182">
                  <c:v>462438.97942057316</c:v>
                </c:pt>
                <c:pt idx="183">
                  <c:v>454129.38974670717</c:v>
                </c:pt>
                <c:pt idx="184">
                  <c:v>474312.18742926908</c:v>
                </c:pt>
                <c:pt idx="185">
                  <c:v>462755.42352098541</c:v>
                </c:pt>
                <c:pt idx="186">
                  <c:v>464400.27435136697</c:v>
                </c:pt>
                <c:pt idx="187">
                  <c:v>472372.02643924596</c:v>
                </c:pt>
                <c:pt idx="188">
                  <c:v>446756.67986077885</c:v>
                </c:pt>
                <c:pt idx="189">
                  <c:v>454131.73150801921</c:v>
                </c:pt>
                <c:pt idx="190">
                  <c:v>462679.22646466736</c:v>
                </c:pt>
                <c:pt idx="191">
                  <c:v>520932.48870668985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AB-4A68-A5A7-4C6A37AC6B52}"/>
            </c:ext>
          </c:extLst>
        </c:ser>
        <c:ser>
          <c:idx val="12"/>
          <c:order val="12"/>
          <c:tx>
            <c:strRef>
              <c:f>Forecast!$N$1</c:f>
              <c:strCache>
                <c:ptCount val="1"/>
                <c:pt idx="0">
                  <c:v>Retail sales, total (excl. motor vehicle and parts dealers) (Forecast)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Forecast!$N$2:$N$193</c:f>
              <c:numCache>
                <c:formatCode>#,##0</c:formatCode>
                <c:ptCount val="192"/>
                <c:pt idx="144">
                  <c:v>291530.70055125601</c:v>
                </c:pt>
                <c:pt idx="145">
                  <c:v>293581.22117243434</c:v>
                </c:pt>
                <c:pt idx="146">
                  <c:v>325811.24307920196</c:v>
                </c:pt>
                <c:pt idx="147">
                  <c:v>321041.0857661562</c:v>
                </c:pt>
                <c:pt idx="148">
                  <c:v>338183.74922294298</c:v>
                </c:pt>
                <c:pt idx="149">
                  <c:v>328695.62292434438</c:v>
                </c:pt>
                <c:pt idx="150">
                  <c:v>327860.45147262403</c:v>
                </c:pt>
                <c:pt idx="151">
                  <c:v>333193.07211960957</c:v>
                </c:pt>
                <c:pt idx="152">
                  <c:v>316782.49174253159</c:v>
                </c:pt>
                <c:pt idx="153">
                  <c:v>325358.70114416094</c:v>
                </c:pt>
                <c:pt idx="154">
                  <c:v>338546.09752976045</c:v>
                </c:pt>
                <c:pt idx="155">
                  <c:v>390394.72419716662</c:v>
                </c:pt>
                <c:pt idx="156">
                  <c:v>298577.97831707943</c:v>
                </c:pt>
                <c:pt idx="157">
                  <c:v>300628.49893825775</c:v>
                </c:pt>
                <c:pt idx="158">
                  <c:v>332858.52084502537</c:v>
                </c:pt>
                <c:pt idx="159">
                  <c:v>328088.36353197962</c:v>
                </c:pt>
                <c:pt idx="160">
                  <c:v>345231.02698876639</c:v>
                </c:pt>
                <c:pt idx="161">
                  <c:v>335742.90069016779</c:v>
                </c:pt>
                <c:pt idx="162">
                  <c:v>334907.72923844744</c:v>
                </c:pt>
                <c:pt idx="163">
                  <c:v>340240.34988543292</c:v>
                </c:pt>
                <c:pt idx="164">
                  <c:v>323829.76950835501</c:v>
                </c:pt>
                <c:pt idx="165">
                  <c:v>332405.97890998429</c:v>
                </c:pt>
                <c:pt idx="166">
                  <c:v>345593.37529558386</c:v>
                </c:pt>
                <c:pt idx="167">
                  <c:v>397442.00196298998</c:v>
                </c:pt>
                <c:pt idx="168">
                  <c:v>305625.25608290284</c:v>
                </c:pt>
                <c:pt idx="169">
                  <c:v>307675.7767040811</c:v>
                </c:pt>
                <c:pt idx="170">
                  <c:v>339905.79861084878</c:v>
                </c:pt>
                <c:pt idx="171">
                  <c:v>335135.64129780297</c:v>
                </c:pt>
                <c:pt idx="172">
                  <c:v>352278.3047545898</c:v>
                </c:pt>
                <c:pt idx="173">
                  <c:v>342790.17845599115</c:v>
                </c:pt>
                <c:pt idx="174">
                  <c:v>341955.00700427085</c:v>
                </c:pt>
                <c:pt idx="175">
                  <c:v>347287.62765125633</c:v>
                </c:pt>
                <c:pt idx="176">
                  <c:v>330877.04727417842</c:v>
                </c:pt>
                <c:pt idx="177">
                  <c:v>339453.2566758077</c:v>
                </c:pt>
                <c:pt idx="178">
                  <c:v>352640.65306140727</c:v>
                </c:pt>
                <c:pt idx="179">
                  <c:v>404489.27972881339</c:v>
                </c:pt>
                <c:pt idx="180">
                  <c:v>312672.53384872625</c:v>
                </c:pt>
                <c:pt idx="181">
                  <c:v>314723.05446990451</c:v>
                </c:pt>
                <c:pt idx="182">
                  <c:v>346953.07637667219</c:v>
                </c:pt>
                <c:pt idx="183">
                  <c:v>342182.91906362638</c:v>
                </c:pt>
                <c:pt idx="184">
                  <c:v>359325.5825204131</c:v>
                </c:pt>
                <c:pt idx="185">
                  <c:v>349837.45622181456</c:v>
                </c:pt>
                <c:pt idx="186">
                  <c:v>349002.28477009421</c:v>
                </c:pt>
                <c:pt idx="187">
                  <c:v>354334.90541707975</c:v>
                </c:pt>
                <c:pt idx="188">
                  <c:v>337924.32504000177</c:v>
                </c:pt>
                <c:pt idx="189">
                  <c:v>346500.53444163111</c:v>
                </c:pt>
                <c:pt idx="190">
                  <c:v>359687.93082723062</c:v>
                </c:pt>
                <c:pt idx="191">
                  <c:v>411536.5574946368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AB-4A68-A5A7-4C6A37AC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5AB-4A68-A5A7-4C6A37AC6B52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Retail and food services. total (Actual and</a:t>
            </a:r>
            <a:r>
              <a:rPr lang="en-US" sz="1400" b="0" baseline="0"/>
              <a:t> Forecast)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55E-9ECA-0A765E991A0E}"/>
            </c:ext>
          </c:extLst>
        </c:ser>
        <c:ser>
          <c:idx val="7"/>
          <c:order val="2"/>
          <c:tx>
            <c:strRef>
              <c:f>Forecast!$I$1</c:f>
              <c:strCache>
                <c:ptCount val="1"/>
                <c:pt idx="0">
                  <c:v>Retail and food services sales, total (Forecast)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Forecast!$I$2:$I$193</c:f>
              <c:numCache>
                <c:formatCode>#,##0</c:formatCode>
                <c:ptCount val="192"/>
                <c:pt idx="144">
                  <c:v>446333.42246914061</c:v>
                </c:pt>
                <c:pt idx="145">
                  <c:v>444275.51469747821</c:v>
                </c:pt>
                <c:pt idx="146">
                  <c:v>487948.23487727123</c:v>
                </c:pt>
                <c:pt idx="147">
                  <c:v>478869.59567335853</c:v>
                </c:pt>
                <c:pt idx="148">
                  <c:v>508030.708637918</c:v>
                </c:pt>
                <c:pt idx="149">
                  <c:v>487771.64471295173</c:v>
                </c:pt>
                <c:pt idx="150">
                  <c:v>485547.62591846514</c:v>
                </c:pt>
                <c:pt idx="151">
                  <c:v>496973.58735954569</c:v>
                </c:pt>
                <c:pt idx="152">
                  <c:v>469215.38300337718</c:v>
                </c:pt>
                <c:pt idx="153">
                  <c:v>476742.60288967763</c:v>
                </c:pt>
                <c:pt idx="154">
                  <c:v>485563.31780296366</c:v>
                </c:pt>
                <c:pt idx="155">
                  <c:v>543508.69378897105</c:v>
                </c:pt>
                <c:pt idx="156">
                  <c:v>457583.71725659398</c:v>
                </c:pt>
                <c:pt idx="157">
                  <c:v>455525.80948493158</c:v>
                </c:pt>
                <c:pt idx="158">
                  <c:v>499198.5296647246</c:v>
                </c:pt>
                <c:pt idx="159">
                  <c:v>490119.8904608119</c:v>
                </c:pt>
                <c:pt idx="160">
                  <c:v>519281.00342537137</c:v>
                </c:pt>
                <c:pt idx="161">
                  <c:v>499021.9395004051</c:v>
                </c:pt>
                <c:pt idx="162">
                  <c:v>496797.92070591851</c:v>
                </c:pt>
                <c:pt idx="163">
                  <c:v>508223.88214699907</c:v>
                </c:pt>
                <c:pt idx="164">
                  <c:v>480465.67779083055</c:v>
                </c:pt>
                <c:pt idx="165">
                  <c:v>487992.897677131</c:v>
                </c:pt>
                <c:pt idx="166">
                  <c:v>496813.61259041703</c:v>
                </c:pt>
                <c:pt idx="167">
                  <c:v>554758.98857642442</c:v>
                </c:pt>
                <c:pt idx="168">
                  <c:v>468834.01204404735</c:v>
                </c:pt>
                <c:pt idx="169">
                  <c:v>466776.10427238501</c:v>
                </c:pt>
                <c:pt idx="170">
                  <c:v>510448.82445217797</c:v>
                </c:pt>
                <c:pt idx="171">
                  <c:v>501370.18524826528</c:v>
                </c:pt>
                <c:pt idx="172">
                  <c:v>530531.29821282474</c:v>
                </c:pt>
                <c:pt idx="173">
                  <c:v>510272.23428785847</c:v>
                </c:pt>
                <c:pt idx="174">
                  <c:v>508048.21549337188</c:v>
                </c:pt>
                <c:pt idx="175">
                  <c:v>519474.17693445249</c:v>
                </c:pt>
                <c:pt idx="176">
                  <c:v>491715.97257828392</c:v>
                </c:pt>
                <c:pt idx="177">
                  <c:v>499243.19246458437</c:v>
                </c:pt>
                <c:pt idx="178">
                  <c:v>508063.9073778704</c:v>
                </c:pt>
                <c:pt idx="179">
                  <c:v>566009.2833638778</c:v>
                </c:pt>
                <c:pt idx="180">
                  <c:v>480084.30683150073</c:v>
                </c:pt>
                <c:pt idx="181">
                  <c:v>478026.39905983838</c:v>
                </c:pt>
                <c:pt idx="182">
                  <c:v>521699.11923963134</c:v>
                </c:pt>
                <c:pt idx="183">
                  <c:v>512620.48003571865</c:v>
                </c:pt>
                <c:pt idx="184">
                  <c:v>541781.59300027811</c:v>
                </c:pt>
                <c:pt idx="185">
                  <c:v>521522.52907531185</c:v>
                </c:pt>
                <c:pt idx="186">
                  <c:v>519298.51028082531</c:v>
                </c:pt>
                <c:pt idx="187">
                  <c:v>530724.47172190587</c:v>
                </c:pt>
                <c:pt idx="188">
                  <c:v>502966.26736573729</c:v>
                </c:pt>
                <c:pt idx="189">
                  <c:v>510493.48725203774</c:v>
                </c:pt>
                <c:pt idx="190">
                  <c:v>519314.20216532378</c:v>
                </c:pt>
                <c:pt idx="191">
                  <c:v>577259.57815133117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C-455E-9ECA-0A765E99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8264"/>
        <c:axId val="793857608"/>
        <c:extLst>
          <c:ext xmlns:c15="http://schemas.microsoft.com/office/drawing/2012/chart" uri="{02D57815-91ED-43cb-92C2-25804820EDAC}">
            <c15:filteredLine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Forecast!$A$2:$A$193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38353</c:v>
                      </c:pt>
                      <c:pt idx="1">
                        <c:v>38384</c:v>
                      </c:pt>
                      <c:pt idx="2">
                        <c:v>38412</c:v>
                      </c:pt>
                      <c:pt idx="3">
                        <c:v>38443</c:v>
                      </c:pt>
                      <c:pt idx="4">
                        <c:v>38473</c:v>
                      </c:pt>
                      <c:pt idx="5">
                        <c:v>38504</c:v>
                      </c:pt>
                      <c:pt idx="6">
                        <c:v>38534</c:v>
                      </c:pt>
                      <c:pt idx="7">
                        <c:v>38565</c:v>
                      </c:pt>
                      <c:pt idx="8">
                        <c:v>38596</c:v>
                      </c:pt>
                      <c:pt idx="9">
                        <c:v>38626</c:v>
                      </c:pt>
                      <c:pt idx="10">
                        <c:v>38657</c:v>
                      </c:pt>
                      <c:pt idx="11">
                        <c:v>38687</c:v>
                      </c:pt>
                      <c:pt idx="12">
                        <c:v>38718</c:v>
                      </c:pt>
                      <c:pt idx="13">
                        <c:v>38749</c:v>
                      </c:pt>
                      <c:pt idx="14">
                        <c:v>38777</c:v>
                      </c:pt>
                      <c:pt idx="15">
                        <c:v>38808</c:v>
                      </c:pt>
                      <c:pt idx="16">
                        <c:v>38838</c:v>
                      </c:pt>
                      <c:pt idx="17">
                        <c:v>38869</c:v>
                      </c:pt>
                      <c:pt idx="18">
                        <c:v>38899</c:v>
                      </c:pt>
                      <c:pt idx="19">
                        <c:v>38930</c:v>
                      </c:pt>
                      <c:pt idx="20">
                        <c:v>38961</c:v>
                      </c:pt>
                      <c:pt idx="21">
                        <c:v>38991</c:v>
                      </c:pt>
                      <c:pt idx="22">
                        <c:v>39022</c:v>
                      </c:pt>
                      <c:pt idx="23">
                        <c:v>39052</c:v>
                      </c:pt>
                      <c:pt idx="24">
                        <c:v>39083</c:v>
                      </c:pt>
                      <c:pt idx="25">
                        <c:v>39114</c:v>
                      </c:pt>
                      <c:pt idx="26">
                        <c:v>39142</c:v>
                      </c:pt>
                      <c:pt idx="27">
                        <c:v>39173</c:v>
                      </c:pt>
                      <c:pt idx="28">
                        <c:v>39203</c:v>
                      </c:pt>
                      <c:pt idx="29">
                        <c:v>39234</c:v>
                      </c:pt>
                      <c:pt idx="30">
                        <c:v>39264</c:v>
                      </c:pt>
                      <c:pt idx="31">
                        <c:v>39295</c:v>
                      </c:pt>
                      <c:pt idx="32">
                        <c:v>39326</c:v>
                      </c:pt>
                      <c:pt idx="33">
                        <c:v>39356</c:v>
                      </c:pt>
                      <c:pt idx="34">
                        <c:v>39387</c:v>
                      </c:pt>
                      <c:pt idx="35">
                        <c:v>39417</c:v>
                      </c:pt>
                      <c:pt idx="36">
                        <c:v>39448</c:v>
                      </c:pt>
                      <c:pt idx="37">
                        <c:v>39479</c:v>
                      </c:pt>
                      <c:pt idx="38">
                        <c:v>39508</c:v>
                      </c:pt>
                      <c:pt idx="39">
                        <c:v>39539</c:v>
                      </c:pt>
                      <c:pt idx="40">
                        <c:v>39569</c:v>
                      </c:pt>
                      <c:pt idx="41">
                        <c:v>39600</c:v>
                      </c:pt>
                      <c:pt idx="42">
                        <c:v>39630</c:v>
                      </c:pt>
                      <c:pt idx="43">
                        <c:v>39661</c:v>
                      </c:pt>
                      <c:pt idx="44">
                        <c:v>39692</c:v>
                      </c:pt>
                      <c:pt idx="45">
                        <c:v>39722</c:v>
                      </c:pt>
                      <c:pt idx="46">
                        <c:v>39753</c:v>
                      </c:pt>
                      <c:pt idx="47">
                        <c:v>39783</c:v>
                      </c:pt>
                      <c:pt idx="48">
                        <c:v>39814</c:v>
                      </c:pt>
                      <c:pt idx="49">
                        <c:v>39845</c:v>
                      </c:pt>
                      <c:pt idx="50">
                        <c:v>39873</c:v>
                      </c:pt>
                      <c:pt idx="51">
                        <c:v>39904</c:v>
                      </c:pt>
                      <c:pt idx="52">
                        <c:v>39934</c:v>
                      </c:pt>
                      <c:pt idx="53">
                        <c:v>39965</c:v>
                      </c:pt>
                      <c:pt idx="54">
                        <c:v>39995</c:v>
                      </c:pt>
                      <c:pt idx="55">
                        <c:v>40026</c:v>
                      </c:pt>
                      <c:pt idx="56">
                        <c:v>40057</c:v>
                      </c:pt>
                      <c:pt idx="57">
                        <c:v>40087</c:v>
                      </c:pt>
                      <c:pt idx="58">
                        <c:v>40118</c:v>
                      </c:pt>
                      <c:pt idx="59">
                        <c:v>40148</c:v>
                      </c:pt>
                      <c:pt idx="60">
                        <c:v>40179</c:v>
                      </c:pt>
                      <c:pt idx="61">
                        <c:v>40210</c:v>
                      </c:pt>
                      <c:pt idx="62">
                        <c:v>40238</c:v>
                      </c:pt>
                      <c:pt idx="63">
                        <c:v>40269</c:v>
                      </c:pt>
                      <c:pt idx="64">
                        <c:v>40299</c:v>
                      </c:pt>
                      <c:pt idx="65">
                        <c:v>40330</c:v>
                      </c:pt>
                      <c:pt idx="66">
                        <c:v>40360</c:v>
                      </c:pt>
                      <c:pt idx="67">
                        <c:v>40391</c:v>
                      </c:pt>
                      <c:pt idx="68">
                        <c:v>40422</c:v>
                      </c:pt>
                      <c:pt idx="69">
                        <c:v>40452</c:v>
                      </c:pt>
                      <c:pt idx="70">
                        <c:v>40483</c:v>
                      </c:pt>
                      <c:pt idx="71">
                        <c:v>40513</c:v>
                      </c:pt>
                      <c:pt idx="72">
                        <c:v>40544</c:v>
                      </c:pt>
                      <c:pt idx="73">
                        <c:v>40575</c:v>
                      </c:pt>
                      <c:pt idx="74">
                        <c:v>40603</c:v>
                      </c:pt>
                      <c:pt idx="75">
                        <c:v>40634</c:v>
                      </c:pt>
                      <c:pt idx="76">
                        <c:v>40664</c:v>
                      </c:pt>
                      <c:pt idx="77">
                        <c:v>40695</c:v>
                      </c:pt>
                      <c:pt idx="78">
                        <c:v>40725</c:v>
                      </c:pt>
                      <c:pt idx="79">
                        <c:v>40756</c:v>
                      </c:pt>
                      <c:pt idx="80">
                        <c:v>40787</c:v>
                      </c:pt>
                      <c:pt idx="81">
                        <c:v>40817</c:v>
                      </c:pt>
                      <c:pt idx="82">
                        <c:v>40848</c:v>
                      </c:pt>
                      <c:pt idx="83">
                        <c:v>40878</c:v>
                      </c:pt>
                      <c:pt idx="84">
                        <c:v>40909</c:v>
                      </c:pt>
                      <c:pt idx="85">
                        <c:v>40940</c:v>
                      </c:pt>
                      <c:pt idx="86">
                        <c:v>40969</c:v>
                      </c:pt>
                      <c:pt idx="87">
                        <c:v>41000</c:v>
                      </c:pt>
                      <c:pt idx="88">
                        <c:v>41030</c:v>
                      </c:pt>
                      <c:pt idx="89">
                        <c:v>41061</c:v>
                      </c:pt>
                      <c:pt idx="90">
                        <c:v>41091</c:v>
                      </c:pt>
                      <c:pt idx="91">
                        <c:v>41122</c:v>
                      </c:pt>
                      <c:pt idx="92">
                        <c:v>41153</c:v>
                      </c:pt>
                      <c:pt idx="93">
                        <c:v>41183</c:v>
                      </c:pt>
                      <c:pt idx="94">
                        <c:v>41214</c:v>
                      </c:pt>
                      <c:pt idx="95">
                        <c:v>41244</c:v>
                      </c:pt>
                      <c:pt idx="96">
                        <c:v>41275</c:v>
                      </c:pt>
                      <c:pt idx="97">
                        <c:v>41306</c:v>
                      </c:pt>
                      <c:pt idx="98">
                        <c:v>41334</c:v>
                      </c:pt>
                      <c:pt idx="99">
                        <c:v>41365</c:v>
                      </c:pt>
                      <c:pt idx="100">
                        <c:v>41395</c:v>
                      </c:pt>
                      <c:pt idx="101">
                        <c:v>41426</c:v>
                      </c:pt>
                      <c:pt idx="102">
                        <c:v>41456</c:v>
                      </c:pt>
                      <c:pt idx="103">
                        <c:v>41487</c:v>
                      </c:pt>
                      <c:pt idx="104">
                        <c:v>41518</c:v>
                      </c:pt>
                      <c:pt idx="105">
                        <c:v>41548</c:v>
                      </c:pt>
                      <c:pt idx="106">
                        <c:v>41579</c:v>
                      </c:pt>
                      <c:pt idx="107">
                        <c:v>41609</c:v>
                      </c:pt>
                      <c:pt idx="108">
                        <c:v>41640</c:v>
                      </c:pt>
                      <c:pt idx="109">
                        <c:v>41671</c:v>
                      </c:pt>
                      <c:pt idx="110">
                        <c:v>41699</c:v>
                      </c:pt>
                      <c:pt idx="111">
                        <c:v>41730</c:v>
                      </c:pt>
                      <c:pt idx="112">
                        <c:v>41760</c:v>
                      </c:pt>
                      <c:pt idx="113">
                        <c:v>41791</c:v>
                      </c:pt>
                      <c:pt idx="114">
                        <c:v>41821</c:v>
                      </c:pt>
                      <c:pt idx="115">
                        <c:v>41852</c:v>
                      </c:pt>
                      <c:pt idx="116">
                        <c:v>41883</c:v>
                      </c:pt>
                      <c:pt idx="117">
                        <c:v>41913</c:v>
                      </c:pt>
                      <c:pt idx="118">
                        <c:v>41944</c:v>
                      </c:pt>
                      <c:pt idx="119">
                        <c:v>41974</c:v>
                      </c:pt>
                      <c:pt idx="120">
                        <c:v>42005</c:v>
                      </c:pt>
                      <c:pt idx="121">
                        <c:v>42036</c:v>
                      </c:pt>
                      <c:pt idx="122">
                        <c:v>42064</c:v>
                      </c:pt>
                      <c:pt idx="123">
                        <c:v>42095</c:v>
                      </c:pt>
                      <c:pt idx="124">
                        <c:v>42125</c:v>
                      </c:pt>
                      <c:pt idx="125">
                        <c:v>42156</c:v>
                      </c:pt>
                      <c:pt idx="126">
                        <c:v>42186</c:v>
                      </c:pt>
                      <c:pt idx="127">
                        <c:v>42217</c:v>
                      </c:pt>
                      <c:pt idx="128">
                        <c:v>42248</c:v>
                      </c:pt>
                      <c:pt idx="129">
                        <c:v>42278</c:v>
                      </c:pt>
                      <c:pt idx="130">
                        <c:v>42309</c:v>
                      </c:pt>
                      <c:pt idx="131">
                        <c:v>42339</c:v>
                      </c:pt>
                      <c:pt idx="132">
                        <c:v>42370</c:v>
                      </c:pt>
                      <c:pt idx="133">
                        <c:v>42401</c:v>
                      </c:pt>
                      <c:pt idx="134">
                        <c:v>42430</c:v>
                      </c:pt>
                      <c:pt idx="135">
                        <c:v>42461</c:v>
                      </c:pt>
                      <c:pt idx="136">
                        <c:v>42491</c:v>
                      </c:pt>
                      <c:pt idx="137">
                        <c:v>42522</c:v>
                      </c:pt>
                      <c:pt idx="138">
                        <c:v>42552</c:v>
                      </c:pt>
                      <c:pt idx="139">
                        <c:v>42583</c:v>
                      </c:pt>
                      <c:pt idx="140">
                        <c:v>42614</c:v>
                      </c:pt>
                      <c:pt idx="141">
                        <c:v>42644</c:v>
                      </c:pt>
                      <c:pt idx="142">
                        <c:v>42675</c:v>
                      </c:pt>
                      <c:pt idx="143">
                        <c:v>42705</c:v>
                      </c:pt>
                      <c:pt idx="144">
                        <c:v>42736</c:v>
                      </c:pt>
                      <c:pt idx="145">
                        <c:v>42767</c:v>
                      </c:pt>
                      <c:pt idx="146">
                        <c:v>42795</c:v>
                      </c:pt>
                      <c:pt idx="147">
                        <c:v>42826</c:v>
                      </c:pt>
                      <c:pt idx="148">
                        <c:v>42856</c:v>
                      </c:pt>
                      <c:pt idx="149">
                        <c:v>42887</c:v>
                      </c:pt>
                      <c:pt idx="150">
                        <c:v>42917</c:v>
                      </c:pt>
                      <c:pt idx="151">
                        <c:v>42948</c:v>
                      </c:pt>
                      <c:pt idx="152">
                        <c:v>42979</c:v>
                      </c:pt>
                      <c:pt idx="153">
                        <c:v>43009</c:v>
                      </c:pt>
                      <c:pt idx="154">
                        <c:v>43040</c:v>
                      </c:pt>
                      <c:pt idx="155">
                        <c:v>43070</c:v>
                      </c:pt>
                      <c:pt idx="156">
                        <c:v>43101</c:v>
                      </c:pt>
                      <c:pt idx="157">
                        <c:v>43132</c:v>
                      </c:pt>
                      <c:pt idx="158">
                        <c:v>43160</c:v>
                      </c:pt>
                      <c:pt idx="159">
                        <c:v>43191</c:v>
                      </c:pt>
                      <c:pt idx="160">
                        <c:v>43221</c:v>
                      </c:pt>
                      <c:pt idx="161">
                        <c:v>43252</c:v>
                      </c:pt>
                      <c:pt idx="162">
                        <c:v>43282</c:v>
                      </c:pt>
                      <c:pt idx="163">
                        <c:v>43313</c:v>
                      </c:pt>
                      <c:pt idx="164">
                        <c:v>43344</c:v>
                      </c:pt>
                      <c:pt idx="165">
                        <c:v>43374</c:v>
                      </c:pt>
                      <c:pt idx="166">
                        <c:v>43405</c:v>
                      </c:pt>
                      <c:pt idx="167">
                        <c:v>43435</c:v>
                      </c:pt>
                      <c:pt idx="168">
                        <c:v>43466</c:v>
                      </c:pt>
                      <c:pt idx="169">
                        <c:v>43497</c:v>
                      </c:pt>
                      <c:pt idx="170">
                        <c:v>43525</c:v>
                      </c:pt>
                      <c:pt idx="171">
                        <c:v>43556</c:v>
                      </c:pt>
                      <c:pt idx="172">
                        <c:v>43586</c:v>
                      </c:pt>
                      <c:pt idx="173">
                        <c:v>43617</c:v>
                      </c:pt>
                      <c:pt idx="174">
                        <c:v>43647</c:v>
                      </c:pt>
                      <c:pt idx="175">
                        <c:v>43678</c:v>
                      </c:pt>
                      <c:pt idx="176">
                        <c:v>43709</c:v>
                      </c:pt>
                      <c:pt idx="177">
                        <c:v>43739</c:v>
                      </c:pt>
                      <c:pt idx="178">
                        <c:v>43770</c:v>
                      </c:pt>
                      <c:pt idx="179">
                        <c:v>43800</c:v>
                      </c:pt>
                      <c:pt idx="180">
                        <c:v>43831</c:v>
                      </c:pt>
                      <c:pt idx="181">
                        <c:v>43862</c:v>
                      </c:pt>
                      <c:pt idx="182">
                        <c:v>43891</c:v>
                      </c:pt>
                      <c:pt idx="183">
                        <c:v>43922</c:v>
                      </c:pt>
                      <c:pt idx="184">
                        <c:v>43952</c:v>
                      </c:pt>
                      <c:pt idx="185">
                        <c:v>43983</c:v>
                      </c:pt>
                      <c:pt idx="186">
                        <c:v>44013</c:v>
                      </c:pt>
                      <c:pt idx="187">
                        <c:v>44044</c:v>
                      </c:pt>
                      <c:pt idx="188">
                        <c:v>44075</c:v>
                      </c:pt>
                      <c:pt idx="189">
                        <c:v>44105</c:v>
                      </c:pt>
                      <c:pt idx="190">
                        <c:v>44136</c:v>
                      </c:pt>
                      <c:pt idx="19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Forecast!$H$2:$H$193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1FC-455E-9ECA-0A765E991A0E}"/>
                  </c:ext>
                </c:extLst>
              </c15:ser>
            </c15:filteredLineSeries>
          </c:ext>
        </c:extLst>
      </c:lineChart>
      <c:dateAx>
        <c:axId val="793858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7608"/>
        <c:crosses val="autoZero"/>
        <c:auto val="1"/>
        <c:lblOffset val="100"/>
        <c:baseTimeUnit val="months"/>
      </c:dateAx>
      <c:valAx>
        <c:axId val="79385760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38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12700</xdr:colOff>
      <xdr:row>2</xdr:row>
      <xdr:rowOff>6351</xdr:rowOff>
    </xdr:from>
    <xdr:to>
      <xdr:col>47</xdr:col>
      <xdr:colOff>0</xdr:colOff>
      <xdr:row>27</xdr:row>
      <xdr:rowOff>6351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EB017F-AAE8-46FF-8703-C51B802C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46</xdr:col>
      <xdr:colOff>596900</xdr:colOff>
      <xdr:row>51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48105DA-EC81-4685-8D0C-97C41DF87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46</xdr:col>
      <xdr:colOff>596900</xdr:colOff>
      <xdr:row>75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69F091-42E0-42BF-807B-10561CB74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100</xdr:row>
      <xdr:rowOff>0</xdr:rowOff>
    </xdr:from>
    <xdr:to>
      <xdr:col>46</xdr:col>
      <xdr:colOff>596900</xdr:colOff>
      <xdr:row>123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A4DE8F-D8E3-4213-904E-43B8EBDC2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46</xdr:col>
      <xdr:colOff>596900</xdr:colOff>
      <xdr:row>99</xdr:row>
      <xdr:rowOff>12700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F7A4C9F-8C07-4019-A38B-EA8E4DD56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124</xdr:row>
      <xdr:rowOff>0</xdr:rowOff>
    </xdr:from>
    <xdr:to>
      <xdr:col>46</xdr:col>
      <xdr:colOff>596900</xdr:colOff>
      <xdr:row>147</xdr:row>
      <xdr:rowOff>6350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BCC74B2-9CDA-48C4-8282-C99962FD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46</xdr:col>
      <xdr:colOff>596900</xdr:colOff>
      <xdr:row>171</xdr:row>
      <xdr:rowOff>12700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28CE89B-0E44-4251-AF69-602C860F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"/>
  <sheetViews>
    <sheetView tabSelected="1" workbookViewId="0">
      <pane ySplit="1" topLeftCell="A137" activePane="bottomLeft" state="frozen"/>
      <selection activeCell="L1" sqref="L1"/>
      <selection pane="bottomLeft" activeCell="S147" sqref="S147"/>
    </sheetView>
  </sheetViews>
  <sheetFormatPr defaultRowHeight="12.5" x14ac:dyDescent="0.25"/>
  <cols>
    <col min="2" max="7" width="12.6328125" customWidth="1"/>
    <col min="8" max="8" width="1.6328125" customWidth="1"/>
    <col min="9" max="14" width="12.6328125" customWidth="1"/>
    <col min="15" max="15" width="1.6328125" customWidth="1"/>
    <col min="16" max="21" width="12.6328125" customWidth="1"/>
    <col min="22" max="22" width="1.6328125" customWidth="1"/>
    <col min="23" max="23" width="11.7265625" bestFit="1" customWidth="1"/>
  </cols>
  <sheetData>
    <row r="1" spans="1:22" ht="117.5" thickBot="1" x14ac:dyDescent="0.35">
      <c r="A1" s="48"/>
      <c r="B1" s="49" t="s">
        <v>443</v>
      </c>
      <c r="C1" s="49" t="s">
        <v>444</v>
      </c>
      <c r="D1" s="49" t="s">
        <v>445</v>
      </c>
      <c r="E1" s="49" t="s">
        <v>446</v>
      </c>
      <c r="F1" s="49" t="s">
        <v>447</v>
      </c>
      <c r="G1" s="49" t="s">
        <v>448</v>
      </c>
      <c r="H1" s="50"/>
      <c r="I1" s="49" t="s">
        <v>449</v>
      </c>
      <c r="J1" s="49" t="s">
        <v>450</v>
      </c>
      <c r="K1" s="49" t="s">
        <v>451</v>
      </c>
      <c r="L1" s="49" t="s">
        <v>452</v>
      </c>
      <c r="M1" s="49" t="s">
        <v>453</v>
      </c>
      <c r="N1" s="49" t="s">
        <v>454</v>
      </c>
      <c r="O1" s="48"/>
      <c r="P1" s="49" t="s">
        <v>455</v>
      </c>
      <c r="Q1" s="49" t="s">
        <v>456</v>
      </c>
      <c r="R1" s="49" t="s">
        <v>457</v>
      </c>
      <c r="S1" s="49" t="s">
        <v>458</v>
      </c>
      <c r="T1" s="49" t="s">
        <v>459</v>
      </c>
      <c r="U1" s="49" t="s">
        <v>460</v>
      </c>
      <c r="V1" s="52"/>
    </row>
    <row r="2" spans="1:22" ht="13" thickTop="1" x14ac:dyDescent="0.25">
      <c r="A2" s="46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  <c r="I2" s="3"/>
      <c r="J2" s="3"/>
      <c r="K2" s="3"/>
      <c r="L2" s="3"/>
      <c r="M2" s="3"/>
      <c r="N2" s="3"/>
    </row>
    <row r="3" spans="1:22" x14ac:dyDescent="0.25">
      <c r="A3" s="46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  <c r="I3" s="3"/>
      <c r="J3" s="3"/>
      <c r="K3" s="3"/>
      <c r="L3" s="3"/>
      <c r="M3" s="3"/>
      <c r="N3" s="3"/>
    </row>
    <row r="4" spans="1:22" x14ac:dyDescent="0.25">
      <c r="A4" s="46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  <c r="I4" s="3"/>
      <c r="J4" s="3"/>
      <c r="K4" s="3"/>
      <c r="L4" s="3"/>
      <c r="M4" s="3"/>
      <c r="N4" s="3"/>
    </row>
    <row r="5" spans="1:22" x14ac:dyDescent="0.25">
      <c r="A5" s="46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  <c r="I5" s="3"/>
      <c r="J5" s="3"/>
      <c r="K5" s="3"/>
      <c r="L5" s="3"/>
      <c r="M5" s="3"/>
      <c r="N5" s="3"/>
    </row>
    <row r="6" spans="1:22" x14ac:dyDescent="0.25">
      <c r="A6" s="46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  <c r="I6" s="3"/>
      <c r="J6" s="3"/>
      <c r="K6" s="3"/>
      <c r="L6" s="3"/>
      <c r="M6" s="3"/>
      <c r="N6" s="3"/>
    </row>
    <row r="7" spans="1:22" x14ac:dyDescent="0.25">
      <c r="A7" s="46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  <c r="I7" s="3"/>
      <c r="J7" s="3"/>
      <c r="K7" s="3"/>
      <c r="L7" s="3"/>
      <c r="M7" s="3"/>
      <c r="N7" s="3"/>
    </row>
    <row r="8" spans="1:22" x14ac:dyDescent="0.25">
      <c r="A8" s="46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  <c r="I8" s="3"/>
      <c r="J8" s="3"/>
      <c r="K8" s="3"/>
      <c r="L8" s="3"/>
      <c r="M8" s="3"/>
      <c r="N8" s="3"/>
    </row>
    <row r="9" spans="1:22" x14ac:dyDescent="0.25">
      <c r="A9" s="46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  <c r="I9" s="3"/>
      <c r="J9" s="3"/>
      <c r="K9" s="3"/>
      <c r="L9" s="3"/>
      <c r="M9" s="3"/>
      <c r="N9" s="3"/>
    </row>
    <row r="10" spans="1:22" x14ac:dyDescent="0.25">
      <c r="A10" s="46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  <c r="I10" s="3"/>
      <c r="J10" s="3"/>
      <c r="K10" s="3"/>
      <c r="L10" s="3"/>
      <c r="M10" s="3"/>
      <c r="N10" s="3"/>
    </row>
    <row r="11" spans="1:22" x14ac:dyDescent="0.25">
      <c r="A11" s="46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  <c r="I11" s="3"/>
      <c r="J11" s="3"/>
      <c r="K11" s="3"/>
      <c r="L11" s="3"/>
      <c r="M11" s="3"/>
      <c r="N11" s="3"/>
    </row>
    <row r="12" spans="1:22" x14ac:dyDescent="0.25">
      <c r="A12" s="46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  <c r="I12" s="3"/>
      <c r="J12" s="3"/>
      <c r="K12" s="3"/>
      <c r="L12" s="3"/>
      <c r="M12" s="3"/>
      <c r="N12" s="3"/>
    </row>
    <row r="13" spans="1:22" x14ac:dyDescent="0.25">
      <c r="A13" s="46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  <c r="I13" s="3"/>
      <c r="J13" s="3"/>
      <c r="K13" s="3"/>
      <c r="L13" s="3"/>
      <c r="M13" s="3"/>
      <c r="N13" s="3"/>
    </row>
    <row r="14" spans="1:22" x14ac:dyDescent="0.25">
      <c r="A14" s="46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  <c r="I14" s="3"/>
      <c r="J14" s="3"/>
      <c r="K14" s="3"/>
      <c r="L14" s="3"/>
      <c r="M14" s="3"/>
      <c r="N14" s="3"/>
    </row>
    <row r="15" spans="1:22" x14ac:dyDescent="0.25">
      <c r="A15" s="46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  <c r="I15" s="3"/>
      <c r="J15" s="3"/>
      <c r="K15" s="3"/>
      <c r="L15" s="3"/>
      <c r="M15" s="3"/>
      <c r="N15" s="3"/>
    </row>
    <row r="16" spans="1:22" x14ac:dyDescent="0.25">
      <c r="A16" s="46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  <c r="I16" s="3"/>
      <c r="J16" s="3"/>
      <c r="K16" s="3"/>
      <c r="L16" s="3"/>
      <c r="M16" s="3"/>
      <c r="N16" s="3"/>
    </row>
    <row r="17" spans="1:14" x14ac:dyDescent="0.25">
      <c r="A17" s="46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  <c r="I17" s="3"/>
      <c r="J17" s="3"/>
      <c r="K17" s="3"/>
      <c r="L17" s="3"/>
      <c r="M17" s="3"/>
      <c r="N17" s="3"/>
    </row>
    <row r="18" spans="1:14" x14ac:dyDescent="0.25">
      <c r="A18" s="46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  <c r="I18" s="3"/>
      <c r="J18" s="3"/>
      <c r="K18" s="3"/>
      <c r="L18" s="3"/>
      <c r="M18" s="3"/>
      <c r="N18" s="3"/>
    </row>
    <row r="19" spans="1:14" x14ac:dyDescent="0.25">
      <c r="A19" s="46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  <c r="I19" s="3"/>
      <c r="J19" s="3"/>
      <c r="K19" s="3"/>
      <c r="L19" s="3"/>
      <c r="M19" s="3"/>
      <c r="N19" s="3"/>
    </row>
    <row r="20" spans="1:14" x14ac:dyDescent="0.25">
      <c r="A20" s="46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  <c r="I20" s="3"/>
      <c r="J20" s="3"/>
      <c r="K20" s="3"/>
      <c r="L20" s="3"/>
      <c r="M20" s="3"/>
      <c r="N20" s="3"/>
    </row>
    <row r="21" spans="1:14" x14ac:dyDescent="0.25">
      <c r="A21" s="46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  <c r="I21" s="3"/>
      <c r="J21" s="3"/>
      <c r="K21" s="3"/>
      <c r="L21" s="3"/>
      <c r="M21" s="3"/>
      <c r="N21" s="3"/>
    </row>
    <row r="22" spans="1:14" x14ac:dyDescent="0.25">
      <c r="A22" s="46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  <c r="I22" s="3"/>
      <c r="J22" s="3"/>
      <c r="K22" s="3"/>
      <c r="L22" s="3"/>
      <c r="M22" s="3"/>
      <c r="N22" s="3"/>
    </row>
    <row r="23" spans="1:14" x14ac:dyDescent="0.25">
      <c r="A23" s="46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  <c r="I23" s="3"/>
      <c r="J23" s="3"/>
      <c r="K23" s="3"/>
      <c r="L23" s="3"/>
      <c r="M23" s="3"/>
      <c r="N23" s="3"/>
    </row>
    <row r="24" spans="1:14" x14ac:dyDescent="0.25">
      <c r="A24" s="46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  <c r="I24" s="3"/>
      <c r="J24" s="3"/>
      <c r="K24" s="3"/>
      <c r="L24" s="3"/>
      <c r="M24" s="3"/>
      <c r="N24" s="3"/>
    </row>
    <row r="25" spans="1:14" x14ac:dyDescent="0.25">
      <c r="A25" s="46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  <c r="I25" s="3"/>
      <c r="J25" s="3"/>
      <c r="K25" s="3"/>
      <c r="L25" s="3"/>
      <c r="M25" s="3"/>
      <c r="N25" s="3"/>
    </row>
    <row r="26" spans="1:14" x14ac:dyDescent="0.25">
      <c r="A26" s="46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  <c r="I26" s="3"/>
      <c r="J26" s="3"/>
      <c r="K26" s="3"/>
      <c r="L26" s="3"/>
      <c r="M26" s="3"/>
      <c r="N26" s="3"/>
    </row>
    <row r="27" spans="1:14" x14ac:dyDescent="0.25">
      <c r="A27" s="46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  <c r="I27" s="3"/>
      <c r="J27" s="3"/>
      <c r="K27" s="3"/>
      <c r="L27" s="3"/>
      <c r="M27" s="3"/>
      <c r="N27" s="3"/>
    </row>
    <row r="28" spans="1:14" x14ac:dyDescent="0.25">
      <c r="A28" s="46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  <c r="I28" s="3"/>
      <c r="J28" s="3"/>
      <c r="K28" s="3"/>
      <c r="L28" s="3"/>
      <c r="M28" s="3"/>
      <c r="N28" s="3"/>
    </row>
    <row r="29" spans="1:14" x14ac:dyDescent="0.25">
      <c r="A29" s="46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  <c r="I29" s="3"/>
      <c r="J29" s="3"/>
      <c r="K29" s="3"/>
      <c r="L29" s="3"/>
      <c r="M29" s="3"/>
      <c r="N29" s="3"/>
    </row>
    <row r="30" spans="1:14" x14ac:dyDescent="0.25">
      <c r="A30" s="46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  <c r="I30" s="3"/>
      <c r="J30" s="3"/>
      <c r="K30" s="3"/>
      <c r="L30" s="3"/>
      <c r="M30" s="3"/>
      <c r="N30" s="3"/>
    </row>
    <row r="31" spans="1:14" x14ac:dyDescent="0.25">
      <c r="A31" s="46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  <c r="I31" s="3"/>
      <c r="J31" s="3"/>
      <c r="K31" s="3"/>
      <c r="L31" s="3"/>
      <c r="M31" s="3"/>
      <c r="N31" s="3"/>
    </row>
    <row r="32" spans="1:14" x14ac:dyDescent="0.25">
      <c r="A32" s="46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  <c r="I32" s="3"/>
      <c r="J32" s="3"/>
      <c r="K32" s="3"/>
      <c r="L32" s="3"/>
      <c r="M32" s="3"/>
      <c r="N32" s="3"/>
    </row>
    <row r="33" spans="1:14" x14ac:dyDescent="0.25">
      <c r="A33" s="46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  <c r="I33" s="3"/>
      <c r="J33" s="3"/>
      <c r="K33" s="3"/>
      <c r="L33" s="3"/>
      <c r="M33" s="3"/>
      <c r="N33" s="3"/>
    </row>
    <row r="34" spans="1:14" x14ac:dyDescent="0.25">
      <c r="A34" s="46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  <c r="I34" s="3"/>
      <c r="J34" s="3"/>
      <c r="K34" s="3"/>
      <c r="L34" s="3"/>
      <c r="M34" s="3"/>
      <c r="N34" s="3"/>
    </row>
    <row r="35" spans="1:14" x14ac:dyDescent="0.25">
      <c r="A35" s="46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  <c r="I35" s="3"/>
      <c r="J35" s="3"/>
      <c r="K35" s="3"/>
      <c r="L35" s="3"/>
      <c r="M35" s="3"/>
      <c r="N35" s="3"/>
    </row>
    <row r="36" spans="1:14" x14ac:dyDescent="0.25">
      <c r="A36" s="46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  <c r="I36" s="3"/>
      <c r="J36" s="3"/>
      <c r="K36" s="3"/>
      <c r="L36" s="3"/>
      <c r="M36" s="3"/>
      <c r="N36" s="3"/>
    </row>
    <row r="37" spans="1:14" x14ac:dyDescent="0.25">
      <c r="A37" s="46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  <c r="I37" s="3"/>
      <c r="J37" s="3"/>
      <c r="K37" s="3"/>
      <c r="L37" s="3"/>
      <c r="M37" s="3"/>
      <c r="N37" s="3"/>
    </row>
    <row r="38" spans="1:14" x14ac:dyDescent="0.25">
      <c r="A38" s="46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  <c r="I38" s="3"/>
      <c r="J38" s="3"/>
      <c r="K38" s="3"/>
      <c r="L38" s="3"/>
      <c r="M38" s="3"/>
      <c r="N38" s="3"/>
    </row>
    <row r="39" spans="1:14" x14ac:dyDescent="0.25">
      <c r="A39" s="46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  <c r="I39" s="3"/>
      <c r="J39" s="3"/>
      <c r="K39" s="3"/>
      <c r="L39" s="3"/>
      <c r="M39" s="3"/>
      <c r="N39" s="3"/>
    </row>
    <row r="40" spans="1:14" x14ac:dyDescent="0.25">
      <c r="A40" s="46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  <c r="I40" s="3"/>
      <c r="J40" s="3"/>
      <c r="K40" s="3"/>
      <c r="L40" s="3"/>
      <c r="M40" s="3"/>
      <c r="N40" s="3"/>
    </row>
    <row r="41" spans="1:14" x14ac:dyDescent="0.25">
      <c r="A41" s="46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  <c r="I41" s="3"/>
      <c r="J41" s="3"/>
      <c r="K41" s="3"/>
      <c r="L41" s="3"/>
      <c r="M41" s="3"/>
      <c r="N41" s="3"/>
    </row>
    <row r="42" spans="1:14" x14ac:dyDescent="0.25">
      <c r="A42" s="46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  <c r="I42" s="3"/>
      <c r="J42" s="3"/>
      <c r="K42" s="3"/>
      <c r="L42" s="3"/>
      <c r="M42" s="3"/>
      <c r="N42" s="3"/>
    </row>
    <row r="43" spans="1:14" x14ac:dyDescent="0.25">
      <c r="A43" s="46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  <c r="I43" s="3"/>
      <c r="J43" s="3"/>
      <c r="K43" s="3"/>
      <c r="L43" s="3"/>
      <c r="M43" s="3"/>
      <c r="N43" s="3"/>
    </row>
    <row r="44" spans="1:14" x14ac:dyDescent="0.25">
      <c r="A44" s="46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  <c r="I44" s="3"/>
      <c r="J44" s="3"/>
      <c r="K44" s="3"/>
      <c r="L44" s="3"/>
      <c r="M44" s="3"/>
      <c r="N44" s="3"/>
    </row>
    <row r="45" spans="1:14" x14ac:dyDescent="0.25">
      <c r="A45" s="46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  <c r="I45" s="3"/>
      <c r="J45" s="3"/>
      <c r="K45" s="3"/>
      <c r="L45" s="3"/>
      <c r="M45" s="3"/>
      <c r="N45" s="3"/>
    </row>
    <row r="46" spans="1:14" x14ac:dyDescent="0.25">
      <c r="A46" s="46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  <c r="I46" s="3"/>
      <c r="J46" s="3"/>
      <c r="K46" s="3"/>
      <c r="L46" s="3"/>
      <c r="M46" s="3"/>
      <c r="N46" s="3"/>
    </row>
    <row r="47" spans="1:14" x14ac:dyDescent="0.25">
      <c r="A47" s="46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  <c r="I47" s="3"/>
      <c r="J47" s="3"/>
      <c r="K47" s="3"/>
      <c r="L47" s="3"/>
      <c r="M47" s="3"/>
      <c r="N47" s="3"/>
    </row>
    <row r="48" spans="1:14" x14ac:dyDescent="0.25">
      <c r="A48" s="46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  <c r="I48" s="3"/>
      <c r="J48" s="3"/>
      <c r="K48" s="3"/>
      <c r="L48" s="3"/>
      <c r="M48" s="3"/>
      <c r="N48" s="3"/>
    </row>
    <row r="49" spans="1:14" x14ac:dyDescent="0.25">
      <c r="A49" s="46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  <c r="I49" s="3"/>
      <c r="J49" s="3"/>
      <c r="K49" s="3"/>
      <c r="L49" s="3"/>
      <c r="M49" s="3"/>
      <c r="N49" s="3"/>
    </row>
    <row r="50" spans="1:14" x14ac:dyDescent="0.25">
      <c r="A50" s="46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  <c r="I50" s="3"/>
      <c r="J50" s="3"/>
      <c r="K50" s="3"/>
      <c r="L50" s="3"/>
      <c r="M50" s="3"/>
      <c r="N50" s="3"/>
    </row>
    <row r="51" spans="1:14" x14ac:dyDescent="0.25">
      <c r="A51" s="46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  <c r="I51" s="3"/>
      <c r="J51" s="3"/>
      <c r="K51" s="3"/>
      <c r="L51" s="3"/>
      <c r="M51" s="3"/>
      <c r="N51" s="3"/>
    </row>
    <row r="52" spans="1:14" x14ac:dyDescent="0.25">
      <c r="A52" s="46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  <c r="I52" s="3"/>
      <c r="J52" s="3"/>
      <c r="K52" s="3"/>
      <c r="L52" s="3"/>
      <c r="M52" s="3"/>
      <c r="N52" s="3"/>
    </row>
    <row r="53" spans="1:14" x14ac:dyDescent="0.25">
      <c r="A53" s="46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  <c r="I53" s="3"/>
      <c r="J53" s="3"/>
      <c r="K53" s="3"/>
      <c r="L53" s="3"/>
      <c r="M53" s="3"/>
      <c r="N53" s="3"/>
    </row>
    <row r="54" spans="1:14" x14ac:dyDescent="0.25">
      <c r="A54" s="46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  <c r="I54" s="3"/>
      <c r="J54" s="3"/>
      <c r="K54" s="3"/>
      <c r="L54" s="3"/>
      <c r="M54" s="3"/>
      <c r="N54" s="3"/>
    </row>
    <row r="55" spans="1:14" x14ac:dyDescent="0.25">
      <c r="A55" s="46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  <c r="I55" s="3"/>
      <c r="J55" s="3"/>
      <c r="K55" s="3"/>
      <c r="L55" s="3"/>
      <c r="M55" s="3"/>
      <c r="N55" s="3"/>
    </row>
    <row r="56" spans="1:14" x14ac:dyDescent="0.25">
      <c r="A56" s="46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  <c r="I56" s="3"/>
      <c r="J56" s="3"/>
      <c r="K56" s="3"/>
      <c r="L56" s="3"/>
      <c r="M56" s="3"/>
      <c r="N56" s="3"/>
    </row>
    <row r="57" spans="1:14" x14ac:dyDescent="0.25">
      <c r="A57" s="46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  <c r="I57" s="3"/>
      <c r="J57" s="3"/>
      <c r="K57" s="3"/>
      <c r="L57" s="3"/>
      <c r="M57" s="3"/>
      <c r="N57" s="3"/>
    </row>
    <row r="58" spans="1:14" x14ac:dyDescent="0.25">
      <c r="A58" s="46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  <c r="I58" s="3"/>
      <c r="J58" s="3"/>
      <c r="K58" s="3"/>
      <c r="L58" s="3"/>
      <c r="M58" s="3"/>
      <c r="N58" s="3"/>
    </row>
    <row r="59" spans="1:14" x14ac:dyDescent="0.25">
      <c r="A59" s="46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  <c r="I59" s="3"/>
      <c r="J59" s="3"/>
      <c r="K59" s="3"/>
      <c r="L59" s="3"/>
      <c r="M59" s="3"/>
      <c r="N59" s="3"/>
    </row>
    <row r="60" spans="1:14" x14ac:dyDescent="0.25">
      <c r="A60" s="46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  <c r="I60" s="3"/>
      <c r="J60" s="3"/>
      <c r="K60" s="3"/>
      <c r="L60" s="3"/>
      <c r="M60" s="3"/>
      <c r="N60" s="3"/>
    </row>
    <row r="61" spans="1:14" x14ac:dyDescent="0.25">
      <c r="A61" s="46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  <c r="I61" s="3"/>
      <c r="J61" s="3"/>
      <c r="K61" s="3"/>
      <c r="L61" s="3"/>
      <c r="M61" s="3"/>
      <c r="N61" s="3"/>
    </row>
    <row r="62" spans="1:14" x14ac:dyDescent="0.25">
      <c r="A62" s="46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  <c r="I62" s="9"/>
      <c r="J62" s="9"/>
      <c r="K62" s="9"/>
      <c r="L62" s="9"/>
      <c r="M62" s="9"/>
      <c r="N62" s="9"/>
    </row>
    <row r="63" spans="1:14" x14ac:dyDescent="0.25">
      <c r="A63" s="46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  <c r="I63" s="9"/>
      <c r="J63" s="9"/>
      <c r="K63" s="9"/>
      <c r="L63" s="9"/>
      <c r="M63" s="9"/>
      <c r="N63" s="9"/>
    </row>
    <row r="64" spans="1:14" x14ac:dyDescent="0.25">
      <c r="A64" s="46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  <c r="I64" s="9"/>
      <c r="J64" s="9"/>
      <c r="K64" s="9"/>
      <c r="L64" s="9"/>
      <c r="M64" s="9"/>
      <c r="N64" s="9"/>
    </row>
    <row r="65" spans="1:14" x14ac:dyDescent="0.25">
      <c r="A65" s="46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  <c r="I65" s="9"/>
      <c r="J65" s="9"/>
      <c r="K65" s="9"/>
      <c r="L65" s="9"/>
      <c r="M65" s="9"/>
      <c r="N65" s="9"/>
    </row>
    <row r="66" spans="1:14" x14ac:dyDescent="0.25">
      <c r="A66" s="46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  <c r="I66" s="9"/>
      <c r="J66" s="9"/>
      <c r="K66" s="9"/>
      <c r="L66" s="9"/>
      <c r="M66" s="9"/>
      <c r="N66" s="9"/>
    </row>
    <row r="67" spans="1:14" x14ac:dyDescent="0.25">
      <c r="A67" s="46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  <c r="I67" s="9"/>
      <c r="J67" s="9"/>
      <c r="K67" s="9"/>
      <c r="L67" s="9"/>
      <c r="M67" s="9"/>
      <c r="N67" s="9"/>
    </row>
    <row r="68" spans="1:14" x14ac:dyDescent="0.25">
      <c r="A68" s="46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  <c r="I68" s="9"/>
      <c r="J68" s="9"/>
      <c r="K68" s="9"/>
      <c r="L68" s="9"/>
      <c r="M68" s="9"/>
      <c r="N68" s="9"/>
    </row>
    <row r="69" spans="1:14" x14ac:dyDescent="0.25">
      <c r="A69" s="46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  <c r="I69" s="9"/>
      <c r="J69" s="9"/>
      <c r="K69" s="9"/>
      <c r="L69" s="9"/>
      <c r="M69" s="9"/>
      <c r="N69" s="9"/>
    </row>
    <row r="70" spans="1:14" x14ac:dyDescent="0.25">
      <c r="A70" s="46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  <c r="I70" s="9"/>
      <c r="J70" s="9"/>
      <c r="K70" s="9"/>
      <c r="L70" s="9"/>
      <c r="M70" s="9"/>
      <c r="N70" s="9"/>
    </row>
    <row r="71" spans="1:14" x14ac:dyDescent="0.25">
      <c r="A71" s="46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  <c r="I71" s="9"/>
      <c r="J71" s="9"/>
      <c r="K71" s="9"/>
      <c r="L71" s="9"/>
      <c r="M71" s="9"/>
      <c r="N71" s="9"/>
    </row>
    <row r="72" spans="1:14" x14ac:dyDescent="0.25">
      <c r="A72" s="46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  <c r="I72" s="9"/>
      <c r="J72" s="9"/>
      <c r="K72" s="9"/>
      <c r="L72" s="9"/>
      <c r="M72" s="9"/>
      <c r="N72" s="9"/>
    </row>
    <row r="73" spans="1:14" x14ac:dyDescent="0.25">
      <c r="A73" s="46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  <c r="I73" s="9"/>
      <c r="J73" s="9"/>
      <c r="K73" s="9"/>
      <c r="L73" s="9"/>
      <c r="M73" s="9"/>
      <c r="N73" s="9"/>
    </row>
    <row r="74" spans="1:14" x14ac:dyDescent="0.25">
      <c r="A74" s="46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  <c r="I74" s="9"/>
      <c r="J74" s="9"/>
      <c r="K74" s="9"/>
      <c r="L74" s="9"/>
      <c r="M74" s="9"/>
      <c r="N74" s="9"/>
    </row>
    <row r="75" spans="1:14" x14ac:dyDescent="0.25">
      <c r="A75" s="46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  <c r="I75" s="9"/>
      <c r="J75" s="9"/>
      <c r="K75" s="9"/>
      <c r="L75" s="9"/>
      <c r="M75" s="9"/>
      <c r="N75" s="9"/>
    </row>
    <row r="76" spans="1:14" x14ac:dyDescent="0.25">
      <c r="A76" s="46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  <c r="I76" s="9"/>
      <c r="J76" s="9"/>
      <c r="K76" s="9"/>
      <c r="L76" s="9"/>
      <c r="M76" s="9"/>
      <c r="N76" s="9"/>
    </row>
    <row r="77" spans="1:14" x14ac:dyDescent="0.25">
      <c r="A77" s="46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  <c r="I77" s="9"/>
      <c r="J77" s="9"/>
      <c r="K77" s="9"/>
      <c r="L77" s="9"/>
      <c r="M77" s="9"/>
      <c r="N77" s="9"/>
    </row>
    <row r="78" spans="1:14" x14ac:dyDescent="0.25">
      <c r="A78" s="46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  <c r="I78" s="9"/>
      <c r="J78" s="9"/>
      <c r="K78" s="9"/>
      <c r="L78" s="9"/>
      <c r="M78" s="9"/>
      <c r="N78" s="9"/>
    </row>
    <row r="79" spans="1:14" x14ac:dyDescent="0.25">
      <c r="A79" s="46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  <c r="I79" s="9"/>
      <c r="J79" s="9"/>
      <c r="K79" s="9"/>
      <c r="L79" s="9"/>
      <c r="M79" s="9"/>
      <c r="N79" s="9"/>
    </row>
    <row r="80" spans="1:14" x14ac:dyDescent="0.25">
      <c r="A80" s="46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  <c r="I80" s="9"/>
      <c r="J80" s="9"/>
      <c r="K80" s="9"/>
      <c r="L80" s="9"/>
      <c r="M80" s="9"/>
      <c r="N80" s="9"/>
    </row>
    <row r="81" spans="1:14" x14ac:dyDescent="0.25">
      <c r="A81" s="46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  <c r="I81" s="9"/>
      <c r="J81" s="9"/>
      <c r="K81" s="9"/>
      <c r="L81" s="9"/>
      <c r="M81" s="9"/>
      <c r="N81" s="9"/>
    </row>
    <row r="82" spans="1:14" x14ac:dyDescent="0.25">
      <c r="A82" s="46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  <c r="I82" s="9"/>
      <c r="J82" s="9"/>
      <c r="K82" s="9"/>
      <c r="L82" s="9"/>
      <c r="M82" s="9"/>
      <c r="N82" s="9"/>
    </row>
    <row r="83" spans="1:14" x14ac:dyDescent="0.25">
      <c r="A83" s="46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  <c r="I83" s="9"/>
      <c r="J83" s="9"/>
      <c r="K83" s="9"/>
      <c r="L83" s="9"/>
      <c r="M83" s="9"/>
      <c r="N83" s="9"/>
    </row>
    <row r="84" spans="1:14" x14ac:dyDescent="0.25">
      <c r="A84" s="46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  <c r="I84" s="9"/>
      <c r="J84" s="9"/>
      <c r="K84" s="9"/>
      <c r="L84" s="9"/>
      <c r="M84" s="9"/>
      <c r="N84" s="9"/>
    </row>
    <row r="85" spans="1:14" x14ac:dyDescent="0.25">
      <c r="A85" s="46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  <c r="I85" s="9"/>
      <c r="J85" s="9"/>
      <c r="K85" s="9"/>
      <c r="L85" s="9"/>
      <c r="M85" s="9"/>
      <c r="N85" s="9"/>
    </row>
    <row r="86" spans="1:14" x14ac:dyDescent="0.25">
      <c r="A86" s="46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  <c r="I86" s="9"/>
      <c r="J86" s="9"/>
      <c r="K86" s="9"/>
      <c r="L86" s="9"/>
      <c r="M86" s="9"/>
      <c r="N86" s="9"/>
    </row>
    <row r="87" spans="1:14" x14ac:dyDescent="0.25">
      <c r="A87" s="46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  <c r="I87" s="9"/>
      <c r="J87" s="9"/>
      <c r="K87" s="9"/>
      <c r="L87" s="9"/>
      <c r="M87" s="9"/>
      <c r="N87" s="9"/>
    </row>
    <row r="88" spans="1:14" x14ac:dyDescent="0.25">
      <c r="A88" s="46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  <c r="I88" s="9"/>
      <c r="J88" s="9"/>
      <c r="K88" s="9"/>
      <c r="L88" s="9"/>
      <c r="M88" s="9"/>
      <c r="N88" s="9"/>
    </row>
    <row r="89" spans="1:14" x14ac:dyDescent="0.25">
      <c r="A89" s="46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  <c r="I89" s="9"/>
      <c r="J89" s="9"/>
      <c r="K89" s="9"/>
      <c r="L89" s="9"/>
      <c r="M89" s="9"/>
      <c r="N89" s="9"/>
    </row>
    <row r="90" spans="1:14" x14ac:dyDescent="0.25">
      <c r="A90" s="46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  <c r="I90" s="9"/>
      <c r="J90" s="9"/>
      <c r="K90" s="9"/>
      <c r="L90" s="9"/>
      <c r="M90" s="9"/>
      <c r="N90" s="9"/>
    </row>
    <row r="91" spans="1:14" x14ac:dyDescent="0.25">
      <c r="A91" s="46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  <c r="I91" s="9"/>
      <c r="J91" s="9"/>
      <c r="K91" s="9"/>
      <c r="L91" s="9"/>
      <c r="M91" s="9"/>
      <c r="N91" s="9"/>
    </row>
    <row r="92" spans="1:14" x14ac:dyDescent="0.25">
      <c r="A92" s="46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  <c r="I92" s="9"/>
      <c r="J92" s="9"/>
      <c r="K92" s="9"/>
      <c r="L92" s="9"/>
      <c r="M92" s="9"/>
      <c r="N92" s="9"/>
    </row>
    <row r="93" spans="1:14" x14ac:dyDescent="0.25">
      <c r="A93" s="46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  <c r="I93" s="9"/>
      <c r="J93" s="9"/>
      <c r="K93" s="9"/>
      <c r="L93" s="9"/>
      <c r="M93" s="9"/>
      <c r="N93" s="9"/>
    </row>
    <row r="94" spans="1:14" x14ac:dyDescent="0.25">
      <c r="A94" s="46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  <c r="I94" s="9"/>
      <c r="J94" s="9"/>
      <c r="K94" s="9"/>
      <c r="L94" s="9"/>
      <c r="M94" s="9"/>
      <c r="N94" s="9"/>
    </row>
    <row r="95" spans="1:14" x14ac:dyDescent="0.25">
      <c r="A95" s="46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  <c r="I95" s="9"/>
      <c r="J95" s="9"/>
      <c r="K95" s="9"/>
      <c r="L95" s="9"/>
      <c r="M95" s="9"/>
      <c r="N95" s="9"/>
    </row>
    <row r="96" spans="1:14" x14ac:dyDescent="0.25">
      <c r="A96" s="46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  <c r="I96" s="9"/>
      <c r="J96" s="9"/>
      <c r="K96" s="9"/>
      <c r="L96" s="9"/>
      <c r="M96" s="9"/>
      <c r="N96" s="9"/>
    </row>
    <row r="97" spans="1:14" x14ac:dyDescent="0.25">
      <c r="A97" s="46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  <c r="I97" s="9"/>
      <c r="J97" s="9"/>
      <c r="K97" s="9"/>
      <c r="L97" s="9"/>
      <c r="M97" s="9"/>
      <c r="N97" s="9"/>
    </row>
    <row r="98" spans="1:14" x14ac:dyDescent="0.25">
      <c r="A98" s="46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  <c r="I98" s="11"/>
      <c r="J98" s="23"/>
      <c r="K98" s="11"/>
      <c r="L98" s="23"/>
      <c r="M98" s="11"/>
      <c r="N98" s="23"/>
    </row>
    <row r="99" spans="1:14" x14ac:dyDescent="0.25">
      <c r="A99" s="46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  <c r="I99" s="11"/>
      <c r="J99" s="23"/>
      <c r="K99" s="11"/>
      <c r="L99" s="23"/>
      <c r="M99" s="11"/>
      <c r="N99" s="23"/>
    </row>
    <row r="100" spans="1:14" x14ac:dyDescent="0.25">
      <c r="A100" s="46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  <c r="I100" s="11"/>
      <c r="J100" s="23"/>
      <c r="K100" s="11"/>
      <c r="L100" s="23"/>
      <c r="M100" s="11"/>
      <c r="N100" s="23"/>
    </row>
    <row r="101" spans="1:14" x14ac:dyDescent="0.25">
      <c r="A101" s="46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  <c r="I101" s="11"/>
      <c r="J101" s="23"/>
      <c r="K101" s="11"/>
      <c r="L101" s="23"/>
      <c r="M101" s="11"/>
      <c r="N101" s="23"/>
    </row>
    <row r="102" spans="1:14" x14ac:dyDescent="0.25">
      <c r="A102" s="46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  <c r="I102" s="11"/>
      <c r="J102" s="23"/>
      <c r="K102" s="11"/>
      <c r="L102" s="23"/>
      <c r="M102" s="11"/>
      <c r="N102" s="23"/>
    </row>
    <row r="103" spans="1:14" x14ac:dyDescent="0.25">
      <c r="A103" s="46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  <c r="I103" s="11"/>
      <c r="J103" s="23"/>
      <c r="K103" s="11"/>
      <c r="L103" s="23"/>
      <c r="M103" s="11"/>
      <c r="N103" s="23"/>
    </row>
    <row r="104" spans="1:14" x14ac:dyDescent="0.25">
      <c r="A104" s="46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  <c r="I104" s="11"/>
      <c r="J104" s="23"/>
      <c r="K104" s="11"/>
      <c r="L104" s="23"/>
      <c r="M104" s="11"/>
      <c r="N104" s="23"/>
    </row>
    <row r="105" spans="1:14" x14ac:dyDescent="0.25">
      <c r="A105" s="46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  <c r="I105" s="11"/>
      <c r="J105" s="23"/>
      <c r="K105" s="11"/>
      <c r="L105" s="23"/>
      <c r="M105" s="11"/>
      <c r="N105" s="23"/>
    </row>
    <row r="106" spans="1:14" x14ac:dyDescent="0.25">
      <c r="A106" s="46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  <c r="I106" s="11"/>
      <c r="J106" s="23"/>
      <c r="K106" s="11"/>
      <c r="L106" s="23"/>
      <c r="M106" s="11"/>
      <c r="N106" s="23"/>
    </row>
    <row r="107" spans="1:14" x14ac:dyDescent="0.25">
      <c r="A107" s="46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  <c r="I107" s="11"/>
      <c r="J107" s="23"/>
      <c r="K107" s="11"/>
      <c r="L107" s="23"/>
      <c r="M107" s="11"/>
      <c r="N107" s="23"/>
    </row>
    <row r="108" spans="1:14" x14ac:dyDescent="0.25">
      <c r="A108" s="46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  <c r="I108" s="11"/>
      <c r="J108" s="23"/>
      <c r="K108" s="11"/>
      <c r="L108" s="23"/>
      <c r="M108" s="11"/>
      <c r="N108" s="23"/>
    </row>
    <row r="109" spans="1:14" x14ac:dyDescent="0.25">
      <c r="A109" s="46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  <c r="I109" s="11"/>
      <c r="J109" s="23"/>
      <c r="K109" s="11"/>
      <c r="L109" s="23"/>
      <c r="M109" s="11"/>
      <c r="N109" s="23"/>
    </row>
    <row r="110" spans="1:14" x14ac:dyDescent="0.25">
      <c r="A110" s="46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  <c r="I110" s="31"/>
      <c r="J110" s="34"/>
      <c r="K110" s="31"/>
      <c r="L110" s="34"/>
      <c r="M110" s="31"/>
      <c r="N110" s="34"/>
    </row>
    <row r="111" spans="1:14" x14ac:dyDescent="0.25">
      <c r="A111" s="46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  <c r="I111" s="31"/>
      <c r="J111" s="34"/>
      <c r="K111" s="31"/>
      <c r="L111" s="34"/>
      <c r="M111" s="31"/>
      <c r="N111" s="34"/>
    </row>
    <row r="112" spans="1:14" x14ac:dyDescent="0.25">
      <c r="A112" s="46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  <c r="I112" s="31"/>
      <c r="J112" s="34"/>
      <c r="K112" s="31"/>
      <c r="L112" s="34"/>
      <c r="M112" s="31"/>
      <c r="N112" s="34"/>
    </row>
    <row r="113" spans="1:14" x14ac:dyDescent="0.25">
      <c r="A113" s="46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  <c r="I113" s="31"/>
      <c r="J113" s="34"/>
      <c r="K113" s="31"/>
      <c r="L113" s="34"/>
      <c r="M113" s="31"/>
      <c r="N113" s="34"/>
    </row>
    <row r="114" spans="1:14" x14ac:dyDescent="0.25">
      <c r="A114" s="46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  <c r="I114" s="31"/>
      <c r="J114" s="34"/>
      <c r="K114" s="31"/>
      <c r="L114" s="34"/>
      <c r="M114" s="31"/>
      <c r="N114" s="34"/>
    </row>
    <row r="115" spans="1:14" x14ac:dyDescent="0.25">
      <c r="A115" s="46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  <c r="I115" s="31"/>
      <c r="J115" s="34"/>
      <c r="K115" s="31"/>
      <c r="L115" s="34"/>
      <c r="M115" s="31"/>
      <c r="N115" s="34"/>
    </row>
    <row r="116" spans="1:14" x14ac:dyDescent="0.25">
      <c r="A116" s="46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  <c r="I116" s="31"/>
      <c r="J116" s="34"/>
      <c r="K116" s="31"/>
      <c r="L116" s="34"/>
      <c r="M116" s="31"/>
      <c r="N116" s="34"/>
    </row>
    <row r="117" spans="1:14" x14ac:dyDescent="0.25">
      <c r="A117" s="46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  <c r="I117" s="31"/>
      <c r="J117" s="34"/>
      <c r="K117" s="31"/>
      <c r="L117" s="34"/>
      <c r="M117" s="31"/>
      <c r="N117" s="34"/>
    </row>
    <row r="118" spans="1:14" x14ac:dyDescent="0.25">
      <c r="A118" s="46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  <c r="I118" s="31"/>
      <c r="J118" s="34"/>
      <c r="K118" s="31"/>
      <c r="L118" s="34"/>
      <c r="M118" s="31"/>
      <c r="N118" s="34"/>
    </row>
    <row r="119" spans="1:14" x14ac:dyDescent="0.25">
      <c r="A119" s="46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  <c r="I119" s="31"/>
      <c r="J119" s="34"/>
      <c r="K119" s="31"/>
      <c r="L119" s="34"/>
      <c r="M119" s="31"/>
      <c r="N119" s="34"/>
    </row>
    <row r="120" spans="1:14" x14ac:dyDescent="0.25">
      <c r="A120" s="46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  <c r="I120" s="31"/>
      <c r="J120" s="34"/>
      <c r="K120" s="31"/>
      <c r="L120" s="34"/>
      <c r="M120" s="31"/>
      <c r="N120" s="34"/>
    </row>
    <row r="121" spans="1:14" x14ac:dyDescent="0.25">
      <c r="A121" s="46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  <c r="I121" s="31"/>
      <c r="J121" s="34"/>
      <c r="K121" s="31"/>
      <c r="L121" s="34"/>
      <c r="M121" s="31"/>
      <c r="N121" s="34"/>
    </row>
    <row r="122" spans="1:14" x14ac:dyDescent="0.25">
      <c r="A122" s="46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  <c r="I122" s="11"/>
      <c r="J122" s="23"/>
      <c r="K122" s="11"/>
      <c r="L122" s="23"/>
      <c r="M122" s="11"/>
      <c r="N122" s="23"/>
    </row>
    <row r="123" spans="1:14" x14ac:dyDescent="0.25">
      <c r="A123" s="46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  <c r="I123" s="11"/>
      <c r="J123" s="23"/>
      <c r="K123" s="11"/>
      <c r="L123" s="23"/>
      <c r="M123" s="11"/>
      <c r="N123" s="23"/>
    </row>
    <row r="124" spans="1:14" x14ac:dyDescent="0.25">
      <c r="A124" s="46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  <c r="I124" s="11"/>
      <c r="J124" s="23"/>
      <c r="K124" s="11"/>
      <c r="L124" s="23"/>
      <c r="M124" s="11"/>
      <c r="N124" s="23"/>
    </row>
    <row r="125" spans="1:14" x14ac:dyDescent="0.25">
      <c r="A125" s="46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  <c r="I125" s="11"/>
      <c r="J125" s="23"/>
      <c r="K125" s="11"/>
      <c r="L125" s="23"/>
      <c r="M125" s="11"/>
      <c r="N125" s="23"/>
    </row>
    <row r="126" spans="1:14" x14ac:dyDescent="0.25">
      <c r="A126" s="46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  <c r="I126" s="11"/>
      <c r="J126" s="23"/>
      <c r="K126" s="11"/>
      <c r="L126" s="23"/>
      <c r="M126" s="11"/>
      <c r="N126" s="23"/>
    </row>
    <row r="127" spans="1:14" x14ac:dyDescent="0.25">
      <c r="A127" s="46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  <c r="I127" s="11"/>
      <c r="J127" s="23"/>
      <c r="K127" s="11"/>
      <c r="L127" s="23"/>
      <c r="M127" s="11"/>
      <c r="N127" s="23"/>
    </row>
    <row r="128" spans="1:14" x14ac:dyDescent="0.25">
      <c r="A128" s="46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  <c r="I128" s="11"/>
      <c r="J128" s="23"/>
      <c r="K128" s="11"/>
      <c r="L128" s="23"/>
      <c r="M128" s="11"/>
      <c r="N128" s="23"/>
    </row>
    <row r="129" spans="1:14" x14ac:dyDescent="0.25">
      <c r="A129" s="46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  <c r="I129" s="11"/>
      <c r="J129" s="23"/>
      <c r="K129" s="11"/>
      <c r="L129" s="23"/>
      <c r="M129" s="11"/>
      <c r="N129" s="23"/>
    </row>
    <row r="130" spans="1:14" x14ac:dyDescent="0.25">
      <c r="A130" s="46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  <c r="I130" s="11"/>
      <c r="J130" s="23"/>
      <c r="K130" s="11"/>
      <c r="L130" s="23"/>
      <c r="M130" s="11"/>
      <c r="N130" s="23"/>
    </row>
    <row r="131" spans="1:14" x14ac:dyDescent="0.25">
      <c r="A131" s="46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  <c r="I131" s="11"/>
      <c r="J131" s="23"/>
      <c r="K131" s="11"/>
      <c r="L131" s="23"/>
      <c r="M131" s="11"/>
      <c r="N131" s="23"/>
    </row>
    <row r="132" spans="1:14" x14ac:dyDescent="0.25">
      <c r="A132" s="46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  <c r="I132" s="11"/>
      <c r="J132" s="23"/>
      <c r="K132" s="11"/>
      <c r="L132" s="23"/>
      <c r="M132" s="11"/>
      <c r="N132" s="23"/>
    </row>
    <row r="133" spans="1:14" x14ac:dyDescent="0.25">
      <c r="A133" s="46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  <c r="I133" s="11"/>
      <c r="J133" s="23"/>
      <c r="K133" s="11"/>
      <c r="L133" s="23"/>
      <c r="M133" s="11"/>
      <c r="N133" s="23"/>
    </row>
    <row r="134" spans="1:14" x14ac:dyDescent="0.25">
      <c r="A134" s="46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  <c r="I134" s="11"/>
      <c r="J134" s="23"/>
      <c r="K134" s="11"/>
      <c r="L134" s="23"/>
      <c r="M134" s="11"/>
      <c r="N134" s="23"/>
    </row>
    <row r="135" spans="1:14" x14ac:dyDescent="0.25">
      <c r="A135" s="46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  <c r="I135" s="11"/>
      <c r="J135" s="23"/>
      <c r="K135" s="11"/>
      <c r="L135" s="23"/>
      <c r="M135" s="11"/>
      <c r="N135" s="23"/>
    </row>
    <row r="136" spans="1:14" x14ac:dyDescent="0.25">
      <c r="A136" s="46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  <c r="I136" s="11"/>
      <c r="J136" s="23"/>
      <c r="K136" s="11"/>
      <c r="L136" s="23"/>
      <c r="M136" s="11"/>
      <c r="N136" s="23"/>
    </row>
    <row r="137" spans="1:14" x14ac:dyDescent="0.25">
      <c r="A137" s="46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  <c r="I137" s="11"/>
      <c r="J137" s="23"/>
      <c r="K137" s="11"/>
      <c r="L137" s="23"/>
      <c r="M137" s="11"/>
      <c r="N137" s="23"/>
    </row>
    <row r="138" spans="1:14" x14ac:dyDescent="0.25">
      <c r="A138" s="46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  <c r="I138" s="11"/>
      <c r="J138" s="23"/>
      <c r="K138" s="11"/>
      <c r="L138" s="23"/>
      <c r="M138" s="11"/>
      <c r="N138" s="23"/>
    </row>
    <row r="139" spans="1:14" x14ac:dyDescent="0.25">
      <c r="A139" s="46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  <c r="I139" s="11"/>
      <c r="J139" s="23"/>
      <c r="K139" s="11"/>
      <c r="L139" s="23"/>
      <c r="M139" s="11"/>
      <c r="N139" s="23"/>
    </row>
    <row r="140" spans="1:14" x14ac:dyDescent="0.25">
      <c r="A140" s="46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  <c r="I140" s="11"/>
      <c r="J140" s="23"/>
      <c r="K140" s="11"/>
      <c r="L140" s="23"/>
      <c r="M140" s="11"/>
      <c r="N140" s="23"/>
    </row>
    <row r="141" spans="1:14" x14ac:dyDescent="0.25">
      <c r="A141" s="46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  <c r="I141" s="11"/>
      <c r="J141" s="23"/>
      <c r="K141" s="11"/>
      <c r="L141" s="23"/>
      <c r="M141" s="11"/>
      <c r="N141" s="23"/>
    </row>
    <row r="142" spans="1:14" x14ac:dyDescent="0.25">
      <c r="A142" s="46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  <c r="I142" s="11"/>
      <c r="J142" s="23"/>
      <c r="K142" s="11"/>
      <c r="L142" s="23"/>
      <c r="M142" s="11"/>
      <c r="N142" s="23"/>
    </row>
    <row r="143" spans="1:14" x14ac:dyDescent="0.25">
      <c r="A143" s="46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  <c r="I143" s="11"/>
      <c r="J143" s="23"/>
      <c r="K143" s="11"/>
      <c r="L143" s="23"/>
      <c r="M143" s="11"/>
      <c r="N143" s="23"/>
    </row>
    <row r="144" spans="1:14" x14ac:dyDescent="0.25">
      <c r="A144" s="46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  <c r="I144" s="11"/>
      <c r="J144" s="23"/>
      <c r="K144" s="11"/>
      <c r="L144" s="23"/>
      <c r="M144" s="11"/>
      <c r="N144" s="23"/>
    </row>
    <row r="145" spans="1:21" x14ac:dyDescent="0.25">
      <c r="A145" s="46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  <c r="I145" s="11"/>
      <c r="J145" s="23"/>
      <c r="K145" s="11"/>
      <c r="L145" s="23"/>
      <c r="M145" s="11"/>
      <c r="N145" s="23"/>
    </row>
    <row r="146" spans="1:21" x14ac:dyDescent="0.25">
      <c r="A146" s="46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  <c r="I146" s="47">
        <f>_xlfn.FORECAST.ETS($A146,$B$2:$B$145,$A$2:$A$145,1,1)</f>
        <v>446333.42246914061</v>
      </c>
      <c r="J146" s="47">
        <f>_xlfn.FORECAST.ETS($A146,$C$2:$C$145,$A$2:$A$145,1,1)</f>
        <v>344633.51217585168</v>
      </c>
      <c r="K146" s="47">
        <f>_xlfn.FORECAST.ETS(A146,$D$62:$D$145,$A$62:$A$145,24,1)</f>
        <v>400523.00462793797</v>
      </c>
      <c r="L146" s="47">
        <f>_xlfn.FORECAST.ETS($A146,$E$2:$E$145,$A$2:$A$145,1,1)</f>
        <v>321331.41363877396</v>
      </c>
      <c r="M146" s="47">
        <f>_xlfn.FORECAST.ETS($A146,$F$2:$F$145,$A$2:$A$145,1,1)</f>
        <v>381095.5161047877</v>
      </c>
      <c r="N146" s="47">
        <f>_xlfn.FORECAST.ETS($A146,$G$2:$G$145,$A$2:$A$145,1,1)</f>
        <v>291530.70055125601</v>
      </c>
      <c r="P146" s="51">
        <f>ABS(B146-I146)/B146</f>
        <v>5.7341428356187253E-2</v>
      </c>
      <c r="Q146" s="51">
        <f t="shared" ref="Q146:U146" si="0">ABS(C146-J146)/C146</f>
        <v>2.2357102483414791E-2</v>
      </c>
      <c r="R146" s="51">
        <f t="shared" si="0"/>
        <v>3.2547227951518119E-2</v>
      </c>
      <c r="S146" s="51">
        <f t="shared" si="0"/>
        <v>6.096541927239995E-2</v>
      </c>
      <c r="T146" s="51">
        <f t="shared" si="0"/>
        <v>3.0313683258726961E-2</v>
      </c>
      <c r="U146" s="51">
        <f t="shared" si="0"/>
        <v>2.344621259901989E-2</v>
      </c>
    </row>
    <row r="147" spans="1:21" x14ac:dyDescent="0.25">
      <c r="A147" s="46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  <c r="I147" s="47">
        <f t="shared" ref="I147:I157" si="1">_xlfn.FORECAST.ETS($A147,$B$2:$B$145,$A$2:$A$145,1,1)</f>
        <v>444275.51469747821</v>
      </c>
      <c r="J147" s="47">
        <f t="shared" ref="J147:J157" si="2">_xlfn.FORECAST.ETS($A147,$C$2:$C$145,$A$2:$A$145,1,1)</f>
        <v>347177.10388695222</v>
      </c>
      <c r="K147" s="47">
        <f t="shared" ref="K147:K157" si="3">_xlfn.FORECAST.ETS(A147,$D$62:$D$145,$A$62:$A$145,24,1)</f>
        <v>398637.0546050751</v>
      </c>
      <c r="L147" s="47">
        <f t="shared" ref="L147:L157" si="4">_xlfn.FORECAST.ETS($A147,$E$2:$E$145,$A$2:$A$145,1,1)</f>
        <v>317429.22310380946</v>
      </c>
      <c r="M147" s="47">
        <f t="shared" ref="M147:M157" si="5">_xlfn.FORECAST.ETS($A147,$F$2:$F$145,$A$2:$A$145,1,1)</f>
        <v>389532.64770108479</v>
      </c>
      <c r="N147" s="47">
        <f t="shared" ref="N147:N157" si="6">_xlfn.FORECAST.ETS($A147,$G$2:$G$145,$A$2:$A$145,1,1)</f>
        <v>293581.22117243434</v>
      </c>
      <c r="P147" s="51">
        <f t="shared" ref="P147:P167" si="7">ABS(B147-I147)/B147</f>
        <v>6.1331562432760021E-2</v>
      </c>
      <c r="Q147" s="51">
        <f t="shared" ref="Q147:Q167" si="8">ABS(C147-J147)/C147</f>
        <v>5.470777590524082E-2</v>
      </c>
      <c r="R147" s="51">
        <f t="shared" ref="R147:R167" si="9">ABS(D147-K147)/D147</f>
        <v>3.2658225021565943E-2</v>
      </c>
      <c r="S147" s="51">
        <f t="shared" ref="S147:S167" si="10">ABS(E147-L147)/E147</f>
        <v>7.0237470722257681E-2</v>
      </c>
      <c r="T147" s="51">
        <f t="shared" ref="T147:T167" si="11">ABS(F147-M147)/F147</f>
        <v>6.2273887435906998E-2</v>
      </c>
      <c r="U147" s="51">
        <f t="shared" ref="U147:U167" si="12">ABS(G147-N147)/G147</f>
        <v>5.8850846746906688E-2</v>
      </c>
    </row>
    <row r="148" spans="1:21" x14ac:dyDescent="0.25">
      <c r="A148" s="46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  <c r="I148" s="47">
        <f t="shared" si="1"/>
        <v>487948.23487727123</v>
      </c>
      <c r="J148" s="47">
        <f t="shared" si="2"/>
        <v>384640.19491899287</v>
      </c>
      <c r="K148" s="47">
        <f t="shared" si="3"/>
        <v>443541.0503606312</v>
      </c>
      <c r="L148" s="47">
        <f t="shared" si="4"/>
        <v>343076.86216271936</v>
      </c>
      <c r="M148" s="47">
        <f t="shared" si="5"/>
        <v>434759.66563268891</v>
      </c>
      <c r="N148" s="47">
        <f t="shared" si="6"/>
        <v>325811.24307920196</v>
      </c>
      <c r="P148" s="51">
        <f t="shared" si="7"/>
        <v>8.3762693916474198E-3</v>
      </c>
      <c r="Q148" s="51">
        <f t="shared" si="8"/>
        <v>1.937888234902491E-2</v>
      </c>
      <c r="R148" s="51">
        <f t="shared" si="9"/>
        <v>7.0117281307999412E-3</v>
      </c>
      <c r="S148" s="51">
        <f t="shared" si="10"/>
        <v>8.7351065924134372E-3</v>
      </c>
      <c r="T148" s="51">
        <f t="shared" si="11"/>
        <v>2.3358815243267769E-2</v>
      </c>
      <c r="U148" s="51">
        <f t="shared" si="12"/>
        <v>2.3697699365008713E-2</v>
      </c>
    </row>
    <row r="149" spans="1:21" x14ac:dyDescent="0.25">
      <c r="A149" s="46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  <c r="I149" s="47">
        <f t="shared" si="1"/>
        <v>478869.59567335853</v>
      </c>
      <c r="J149" s="47">
        <f t="shared" si="2"/>
        <v>378749.78437770758</v>
      </c>
      <c r="K149" s="47">
        <f t="shared" si="3"/>
        <v>434284.280939141</v>
      </c>
      <c r="L149" s="47">
        <f t="shared" si="4"/>
        <v>337283.49046882155</v>
      </c>
      <c r="M149" s="47">
        <f t="shared" si="5"/>
        <v>426450.07595882291</v>
      </c>
      <c r="N149" s="47">
        <f t="shared" si="6"/>
        <v>321041.0857661562</v>
      </c>
      <c r="P149" s="51">
        <f t="shared" si="7"/>
        <v>2.5236672946845593E-2</v>
      </c>
      <c r="Q149" s="51">
        <f t="shared" si="8"/>
        <v>2.5832812524261336E-2</v>
      </c>
      <c r="R149" s="51">
        <f t="shared" si="9"/>
        <v>1.1117999713954765E-2</v>
      </c>
      <c r="S149" s="51">
        <f t="shared" si="10"/>
        <v>1.7019983985060702E-2</v>
      </c>
      <c r="T149" s="51">
        <f t="shared" si="11"/>
        <v>4.0838029959198552E-2</v>
      </c>
      <c r="U149" s="51">
        <f t="shared" si="12"/>
        <v>2.9479380230613004E-2</v>
      </c>
    </row>
    <row r="150" spans="1:21" x14ac:dyDescent="0.25">
      <c r="A150" s="46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  <c r="I150" s="47">
        <f t="shared" si="1"/>
        <v>508030.708637918</v>
      </c>
      <c r="J150" s="47">
        <f t="shared" si="2"/>
        <v>397265.76993732451</v>
      </c>
      <c r="K150" s="47">
        <f t="shared" si="3"/>
        <v>453105.57034387829</v>
      </c>
      <c r="L150" s="47">
        <f t="shared" si="4"/>
        <v>356379.7122992411</v>
      </c>
      <c r="M150" s="47">
        <f t="shared" si="5"/>
        <v>446632.87364138482</v>
      </c>
      <c r="N150" s="47">
        <f t="shared" si="6"/>
        <v>338183.74922294298</v>
      </c>
      <c r="P150" s="51">
        <f t="shared" si="7"/>
        <v>2.3409497467653747E-2</v>
      </c>
      <c r="Q150" s="51">
        <f t="shared" si="8"/>
        <v>1.8525715150560229E-2</v>
      </c>
      <c r="R150" s="51">
        <f t="shared" si="9"/>
        <v>8.6757410908189433E-3</v>
      </c>
      <c r="S150" s="51">
        <f t="shared" si="10"/>
        <v>1.6192461097177088E-2</v>
      </c>
      <c r="T150" s="51">
        <f t="shared" si="11"/>
        <v>2.0632520821072989E-2</v>
      </c>
      <c r="U150" s="51">
        <f t="shared" si="12"/>
        <v>2.0981388453307864E-2</v>
      </c>
    </row>
    <row r="151" spans="1:21" x14ac:dyDescent="0.25">
      <c r="A151" s="46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  <c r="I151" s="47">
        <f t="shared" si="1"/>
        <v>487771.64471295173</v>
      </c>
      <c r="J151" s="47">
        <f t="shared" si="2"/>
        <v>385388.13401594275</v>
      </c>
      <c r="K151" s="47">
        <f t="shared" si="3"/>
        <v>439686.58162726852</v>
      </c>
      <c r="L151" s="47">
        <f t="shared" si="4"/>
        <v>343411.85749165702</v>
      </c>
      <c r="M151" s="47">
        <f t="shared" si="5"/>
        <v>435076.10973310116</v>
      </c>
      <c r="N151" s="47">
        <f t="shared" si="6"/>
        <v>328695.62292434438</v>
      </c>
      <c r="P151" s="51">
        <f t="shared" si="7"/>
        <v>9.1729694601950032E-3</v>
      </c>
      <c r="Q151" s="51">
        <f t="shared" si="8"/>
        <v>1.4651914223053236E-2</v>
      </c>
      <c r="R151" s="51">
        <f t="shared" si="9"/>
        <v>1.1338182067577066E-2</v>
      </c>
      <c r="S151" s="51">
        <f t="shared" si="10"/>
        <v>6.4412875546050906E-3</v>
      </c>
      <c r="T151" s="51">
        <f t="shared" si="11"/>
        <v>2.1089698732899516E-2</v>
      </c>
      <c r="U151" s="51">
        <f t="shared" si="12"/>
        <v>1.8974263115072096E-2</v>
      </c>
    </row>
    <row r="152" spans="1:21" x14ac:dyDescent="0.25">
      <c r="A152" s="46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  <c r="I152" s="47">
        <f t="shared" si="1"/>
        <v>485547.62591846514</v>
      </c>
      <c r="J152" s="47">
        <f t="shared" si="2"/>
        <v>385807.90220565611</v>
      </c>
      <c r="K152" s="47">
        <f t="shared" si="3"/>
        <v>442754.64983266644</v>
      </c>
      <c r="L152" s="47">
        <f t="shared" si="4"/>
        <v>339044.21279407287</v>
      </c>
      <c r="M152" s="47">
        <f t="shared" si="5"/>
        <v>436720.96056348272</v>
      </c>
      <c r="N152" s="47">
        <f t="shared" si="6"/>
        <v>327860.45147262403</v>
      </c>
      <c r="P152" s="51">
        <f t="shared" si="7"/>
        <v>1.7955830540009061E-2</v>
      </c>
      <c r="Q152" s="51">
        <f t="shared" si="8"/>
        <v>3.1856105306156797E-2</v>
      </c>
      <c r="R152" s="51">
        <f t="shared" si="9"/>
        <v>9.5047489720749053E-3</v>
      </c>
      <c r="S152" s="51">
        <f t="shared" si="10"/>
        <v>1.0563972560574867E-2</v>
      </c>
      <c r="T152" s="51">
        <f t="shared" si="11"/>
        <v>4.0027245080487425E-2</v>
      </c>
      <c r="U152" s="51">
        <f t="shared" si="12"/>
        <v>3.4824845965224019E-2</v>
      </c>
    </row>
    <row r="153" spans="1:21" x14ac:dyDescent="0.25">
      <c r="A153" s="46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  <c r="I153" s="47">
        <f t="shared" si="1"/>
        <v>496973.58735954569</v>
      </c>
      <c r="J153" s="47">
        <f t="shared" si="2"/>
        <v>391371.84460348991</v>
      </c>
      <c r="K153" s="47">
        <f t="shared" si="3"/>
        <v>451403.77087509673</v>
      </c>
      <c r="L153" s="47">
        <f t="shared" si="4"/>
        <v>348926.67015828949</v>
      </c>
      <c r="M153" s="47">
        <f t="shared" si="5"/>
        <v>444692.71265136171</v>
      </c>
      <c r="N153" s="47">
        <f t="shared" si="6"/>
        <v>333193.07211960957</v>
      </c>
      <c r="P153" s="51">
        <f t="shared" si="7"/>
        <v>1.0045276333291386E-2</v>
      </c>
      <c r="Q153" s="51">
        <f t="shared" si="8"/>
        <v>1.2940494144218292E-2</v>
      </c>
      <c r="R153" s="51">
        <f t="shared" si="9"/>
        <v>1.7916940318151837E-3</v>
      </c>
      <c r="S153" s="51">
        <f t="shared" si="10"/>
        <v>6.843560642003403E-3</v>
      </c>
      <c r="T153" s="51">
        <f t="shared" si="11"/>
        <v>2.2373759144754844E-2</v>
      </c>
      <c r="U153" s="51">
        <f t="shared" si="12"/>
        <v>1.1816120520402455E-2</v>
      </c>
    </row>
    <row r="154" spans="1:21" x14ac:dyDescent="0.25">
      <c r="A154" s="46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  <c r="I154" s="47">
        <f t="shared" si="1"/>
        <v>469215.38300337718</v>
      </c>
      <c r="J154" s="47">
        <f t="shared" si="2"/>
        <v>373153.6854957394</v>
      </c>
      <c r="K154" s="47">
        <f t="shared" si="3"/>
        <v>426266.92754552129</v>
      </c>
      <c r="L154" s="47">
        <f t="shared" si="4"/>
        <v>334570.16948886268</v>
      </c>
      <c r="M154" s="47">
        <f t="shared" si="5"/>
        <v>419077.3660728946</v>
      </c>
      <c r="N154" s="47">
        <f t="shared" si="6"/>
        <v>316782.49174253159</v>
      </c>
      <c r="P154" s="51">
        <f t="shared" si="7"/>
        <v>3.8799366440490975E-3</v>
      </c>
      <c r="Q154" s="51">
        <f t="shared" si="8"/>
        <v>7.8152797918743452E-3</v>
      </c>
      <c r="R154" s="51">
        <f t="shared" si="9"/>
        <v>1.1204143045483285E-2</v>
      </c>
      <c r="S154" s="51">
        <f t="shared" si="10"/>
        <v>1.2885222814844907E-2</v>
      </c>
      <c r="T154" s="51">
        <f t="shared" si="11"/>
        <v>8.6801872402516612E-3</v>
      </c>
      <c r="U154" s="51">
        <f t="shared" si="12"/>
        <v>6.655772519230458E-3</v>
      </c>
    </row>
    <row r="155" spans="1:21" x14ac:dyDescent="0.25">
      <c r="A155" s="46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  <c r="I155" s="47">
        <f t="shared" si="1"/>
        <v>476742.60288967763</v>
      </c>
      <c r="J155" s="47">
        <f t="shared" si="2"/>
        <v>383626.71744591364</v>
      </c>
      <c r="K155" s="47">
        <f t="shared" si="3"/>
        <v>438929.7913668541</v>
      </c>
      <c r="L155" s="47">
        <f t="shared" si="4"/>
        <v>343954.40085453232</v>
      </c>
      <c r="M155" s="47">
        <f t="shared" si="5"/>
        <v>426452.41772013495</v>
      </c>
      <c r="N155" s="47">
        <f t="shared" si="6"/>
        <v>325358.70114416094</v>
      </c>
      <c r="P155" s="51">
        <f t="shared" si="7"/>
        <v>1.7784994520895952E-3</v>
      </c>
      <c r="Q155" s="51">
        <f t="shared" si="8"/>
        <v>1.11938358530066E-2</v>
      </c>
      <c r="R155" s="51">
        <f t="shared" si="9"/>
        <v>3.7843264921481917E-3</v>
      </c>
      <c r="S155" s="51">
        <f t="shared" si="10"/>
        <v>1.4426230094502543E-2</v>
      </c>
      <c r="T155" s="51">
        <f t="shared" si="11"/>
        <v>1.2951110974192286E-2</v>
      </c>
      <c r="U155" s="51">
        <f t="shared" si="12"/>
        <v>7.9640542528251843E-3</v>
      </c>
    </row>
    <row r="156" spans="1:21" x14ac:dyDescent="0.25">
      <c r="A156" s="46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  <c r="I156" s="47">
        <f t="shared" si="1"/>
        <v>485563.31780296366</v>
      </c>
      <c r="J156" s="47">
        <f t="shared" si="2"/>
        <v>394151.39283745212</v>
      </c>
      <c r="K156" s="47">
        <f t="shared" si="3"/>
        <v>449700.8598147044</v>
      </c>
      <c r="L156" s="47">
        <f t="shared" si="4"/>
        <v>357462.80302229204</v>
      </c>
      <c r="M156" s="47">
        <f t="shared" si="5"/>
        <v>434999.9126767831</v>
      </c>
      <c r="N156" s="47">
        <f t="shared" si="6"/>
        <v>338546.09752976045</v>
      </c>
      <c r="P156" s="51">
        <f t="shared" si="7"/>
        <v>2.8548899726581353E-2</v>
      </c>
      <c r="Q156" s="51">
        <f t="shared" si="8"/>
        <v>2.4935265139358138E-2</v>
      </c>
      <c r="R156" s="51">
        <f t="shared" si="9"/>
        <v>2.4609508760051805E-2</v>
      </c>
      <c r="S156" s="51">
        <f t="shared" si="10"/>
        <v>2.1842403036593645E-2</v>
      </c>
      <c r="T156" s="51">
        <f t="shared" si="11"/>
        <v>2.3858446707635216E-2</v>
      </c>
      <c r="U156" s="51">
        <f t="shared" si="12"/>
        <v>3.2808337771732581E-2</v>
      </c>
    </row>
    <row r="157" spans="1:21" x14ac:dyDescent="0.25">
      <c r="A157" s="46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  <c r="I157" s="47">
        <f t="shared" si="1"/>
        <v>543508.69378897105</v>
      </c>
      <c r="J157" s="47">
        <f t="shared" si="2"/>
        <v>449310.62551589304</v>
      </c>
      <c r="K157" s="47">
        <f t="shared" si="3"/>
        <v>512307.9054855344</v>
      </c>
      <c r="L157" s="47">
        <f t="shared" si="4"/>
        <v>411052.04066382593</v>
      </c>
      <c r="M157" s="47">
        <f t="shared" si="5"/>
        <v>493253.1749188056</v>
      </c>
      <c r="N157" s="47">
        <f t="shared" si="6"/>
        <v>390394.72419716662</v>
      </c>
      <c r="P157" s="51">
        <f t="shared" si="7"/>
        <v>3.1900128266334433E-2</v>
      </c>
      <c r="Q157" s="51">
        <f t="shared" si="8"/>
        <v>2.3753483451365815E-2</v>
      </c>
      <c r="R157" s="51">
        <f t="shared" si="9"/>
        <v>2.0016555045919825E-2</v>
      </c>
      <c r="S157" s="51">
        <f t="shared" si="10"/>
        <v>2.501194111005076E-2</v>
      </c>
      <c r="T157" s="51">
        <f t="shared" si="11"/>
        <v>1.726930150600274E-2</v>
      </c>
      <c r="U157" s="51">
        <f t="shared" si="12"/>
        <v>2.5830016526261965E-2</v>
      </c>
    </row>
    <row r="158" spans="1:21" x14ac:dyDescent="0.25">
      <c r="A158" s="46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  <c r="I158" s="47">
        <f>_xlfn.FORECAST.ETS($A158,$B$2:$B$145,$A$2:$A$145,1,1)</f>
        <v>457583.71725659398</v>
      </c>
      <c r="J158" s="47">
        <f>_xlfn.FORECAST.ETS($A158,$C$2:$C$145,$A$2:$A$145,1,1)</f>
        <v>353546.62122547958</v>
      </c>
      <c r="K158" s="47">
        <f>_xlfn.FORECAST.ETS(A158,$D$62:$D$145,$A$62:$A$145,24,1)</f>
        <v>412482.50314114662</v>
      </c>
      <c r="L158" s="47">
        <f>_xlfn.FORECAST.ETS($A158,$E$2:$E$145,$A$2:$A$145,1,1)</f>
        <v>329632.65824017901</v>
      </c>
      <c r="M158" s="47">
        <f>_xlfn.FORECAST.ETS($A158,$F$2:$F$145,$A$2:$A$145,1,1)</f>
        <v>390321.95403408248</v>
      </c>
      <c r="N158" s="47">
        <f>_xlfn.FORECAST.ETS($A158,$G$2:$G$145,$A$2:$A$145,1,1)</f>
        <v>298577.97831707943</v>
      </c>
      <c r="P158" s="51">
        <f t="shared" si="7"/>
        <v>2.8883786086626246E-2</v>
      </c>
      <c r="Q158" s="51">
        <f t="shared" si="8"/>
        <v>5.391218704957808E-3</v>
      </c>
      <c r="R158" s="51">
        <f t="shared" si="9"/>
        <v>1.3682226364588719E-2</v>
      </c>
      <c r="S158" s="51">
        <f t="shared" si="10"/>
        <v>3.7755503841389648E-2</v>
      </c>
      <c r="T158" s="51">
        <f t="shared" si="11"/>
        <v>3.2229252623128752E-3</v>
      </c>
      <c r="U158" s="51">
        <f t="shared" si="12"/>
        <v>1.234174861787302E-2</v>
      </c>
    </row>
    <row r="159" spans="1:21" x14ac:dyDescent="0.25">
      <c r="A159" s="46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  <c r="I159" s="47">
        <f t="shared" ref="I159:I193" si="13">_xlfn.FORECAST.ETS($A159,$B$2:$B$145,$A$2:$A$145,1,1)</f>
        <v>455525.80948493158</v>
      </c>
      <c r="J159" s="47">
        <f t="shared" ref="J159:J193" si="14">_xlfn.FORECAST.ETS($A159,$C$2:$C$145,$A$2:$A$145,1,1)</f>
        <v>356090.21293658018</v>
      </c>
      <c r="K159" s="47">
        <f t="shared" ref="K159:K193" si="15">_xlfn.FORECAST.ETS(A159,$D$62:$D$145,$A$62:$A$145,24,1)</f>
        <v>423536.54723977001</v>
      </c>
      <c r="L159" s="47">
        <f t="shared" ref="L159:L193" si="16">_xlfn.FORECAST.ETS($A159,$E$2:$E$145,$A$2:$A$145,1,1)</f>
        <v>325730.46770521451</v>
      </c>
      <c r="M159" s="47">
        <f t="shared" ref="M159:M193" si="17">_xlfn.FORECAST.ETS($A159,$F$2:$F$145,$A$2:$A$145,1,1)</f>
        <v>398759.08563037956</v>
      </c>
      <c r="N159" s="47">
        <f t="shared" ref="N159:N193" si="18">_xlfn.FORECAST.ETS($A159,$G$2:$G$145,$A$2:$A$145,1,1)</f>
        <v>300628.49893825775</v>
      </c>
      <c r="P159" s="51">
        <f t="shared" si="7"/>
        <v>4.115425462820347E-2</v>
      </c>
      <c r="Q159" s="51">
        <f t="shared" si="8"/>
        <v>2.7460918584483445E-2</v>
      </c>
      <c r="R159" s="51">
        <f t="shared" si="9"/>
        <v>5.477258286103856E-2</v>
      </c>
      <c r="S159" s="51">
        <f t="shared" si="10"/>
        <v>4.8727181628915095E-2</v>
      </c>
      <c r="T159" s="51">
        <f t="shared" si="11"/>
        <v>3.8118817002058124E-2</v>
      </c>
      <c r="U159" s="51">
        <f t="shared" si="12"/>
        <v>2.5440866863109281E-2</v>
      </c>
    </row>
    <row r="160" spans="1:21" x14ac:dyDescent="0.25">
      <c r="A160" s="46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  <c r="I160" s="47">
        <f t="shared" si="13"/>
        <v>499198.5296647246</v>
      </c>
      <c r="J160" s="47">
        <f t="shared" si="14"/>
        <v>393553.30396862084</v>
      </c>
      <c r="K160" s="47">
        <f t="shared" si="15"/>
        <v>463791.34435998701</v>
      </c>
      <c r="L160" s="47">
        <f t="shared" si="16"/>
        <v>351378.10676412447</v>
      </c>
      <c r="M160" s="47">
        <f t="shared" si="17"/>
        <v>443986.10356198368</v>
      </c>
      <c r="N160" s="47">
        <f t="shared" si="18"/>
        <v>332858.52084502537</v>
      </c>
      <c r="P160" s="51">
        <f t="shared" si="7"/>
        <v>2.4290146191310449E-2</v>
      </c>
      <c r="Q160" s="51">
        <f t="shared" si="8"/>
        <v>1.6409358294355341E-2</v>
      </c>
      <c r="R160" s="51">
        <f t="shared" si="9"/>
        <v>1.4002899030169337E-2</v>
      </c>
      <c r="S160" s="51">
        <f t="shared" si="10"/>
        <v>2.0879071409714151E-2</v>
      </c>
      <c r="T160" s="51">
        <f t="shared" si="11"/>
        <v>1.2701627398868404E-2</v>
      </c>
      <c r="U160" s="51">
        <f t="shared" si="12"/>
        <v>1.5767655422452488E-2</v>
      </c>
    </row>
    <row r="161" spans="1:23" x14ac:dyDescent="0.25">
      <c r="A161" s="46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  <c r="I161" s="47">
        <f t="shared" si="13"/>
        <v>490119.8904608119</v>
      </c>
      <c r="J161" s="47">
        <f t="shared" si="14"/>
        <v>387662.89342733554</v>
      </c>
      <c r="K161" s="47">
        <f t="shared" si="15"/>
        <v>450658.10966067109</v>
      </c>
      <c r="L161" s="47">
        <f t="shared" si="16"/>
        <v>345584.73507022666</v>
      </c>
      <c r="M161" s="47">
        <f t="shared" si="17"/>
        <v>435676.51388811768</v>
      </c>
      <c r="N161" s="47">
        <f t="shared" si="18"/>
        <v>328088.36353197962</v>
      </c>
      <c r="P161" s="51">
        <f t="shared" si="7"/>
        <v>1.2746931943134542E-2</v>
      </c>
      <c r="Q161" s="51">
        <f t="shared" si="8"/>
        <v>1.2891349825426191E-2</v>
      </c>
      <c r="R161" s="51">
        <f t="shared" si="9"/>
        <v>1.9030552640118062E-2</v>
      </c>
      <c r="S161" s="51">
        <f t="shared" si="10"/>
        <v>1.3385534778683525E-2</v>
      </c>
      <c r="T161" s="51">
        <f t="shared" si="11"/>
        <v>2.5251476394924727E-2</v>
      </c>
      <c r="U161" s="51">
        <f t="shared" si="12"/>
        <v>1.3481742261863858E-2</v>
      </c>
    </row>
    <row r="162" spans="1:23" x14ac:dyDescent="0.25">
      <c r="A162" s="46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  <c r="I162" s="47">
        <f t="shared" si="13"/>
        <v>519281.00342537137</v>
      </c>
      <c r="J162" s="47">
        <f t="shared" si="14"/>
        <v>406178.87898695248</v>
      </c>
      <c r="K162" s="47">
        <f t="shared" si="15"/>
        <v>471034.65608356701</v>
      </c>
      <c r="L162" s="47">
        <f t="shared" si="16"/>
        <v>364680.95690064621</v>
      </c>
      <c r="M162" s="47">
        <f t="shared" si="17"/>
        <v>455859.31157067959</v>
      </c>
      <c r="N162" s="47">
        <f t="shared" si="18"/>
        <v>345231.02698876639</v>
      </c>
      <c r="P162" s="51">
        <f t="shared" si="7"/>
        <v>2.2089931422566825E-2</v>
      </c>
      <c r="Q162" s="51">
        <f t="shared" si="8"/>
        <v>3.2296856380924922E-2</v>
      </c>
      <c r="R162" s="51">
        <f t="shared" si="9"/>
        <v>2.7515254946575061E-2</v>
      </c>
      <c r="S162" s="51">
        <f t="shared" si="10"/>
        <v>2.2528433388960691E-2</v>
      </c>
      <c r="T162" s="51">
        <f t="shared" si="11"/>
        <v>2.5997834375624494E-2</v>
      </c>
      <c r="U162" s="51">
        <f t="shared" si="12"/>
        <v>3.2291354505617674E-2</v>
      </c>
    </row>
    <row r="163" spans="1:23" x14ac:dyDescent="0.25">
      <c r="A163" s="46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  <c r="I163" s="47">
        <f t="shared" si="13"/>
        <v>499021.9395004051</v>
      </c>
      <c r="J163" s="47">
        <f t="shared" si="14"/>
        <v>394301.24306557071</v>
      </c>
      <c r="K163" s="47">
        <f t="shared" si="15"/>
        <v>457455.09194494662</v>
      </c>
      <c r="L163" s="47">
        <f t="shared" si="16"/>
        <v>351713.10209306207</v>
      </c>
      <c r="M163" s="47">
        <f t="shared" si="17"/>
        <v>444302.54766239593</v>
      </c>
      <c r="N163" s="47">
        <f t="shared" si="18"/>
        <v>335742.90069016779</v>
      </c>
      <c r="P163" s="51">
        <f t="shared" si="7"/>
        <v>2.4105033166444176E-2</v>
      </c>
      <c r="Q163" s="51">
        <f t="shared" si="8"/>
        <v>2.4892627079928099E-2</v>
      </c>
      <c r="R163" s="51">
        <f t="shared" si="9"/>
        <v>1.6652783210419093E-2</v>
      </c>
      <c r="S163" s="51">
        <f t="shared" si="10"/>
        <v>1.8167270782388324E-2</v>
      </c>
      <c r="T163" s="51">
        <f t="shared" si="11"/>
        <v>1.0252619903106613E-2</v>
      </c>
      <c r="U163" s="51">
        <f t="shared" si="12"/>
        <v>1.8077406996385766E-2</v>
      </c>
    </row>
    <row r="164" spans="1:23" x14ac:dyDescent="0.25">
      <c r="A164" s="46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  <c r="I164" s="47">
        <f t="shared" si="13"/>
        <v>496797.92070591851</v>
      </c>
      <c r="J164" s="47">
        <f t="shared" si="14"/>
        <v>394721.01125528407</v>
      </c>
      <c r="K164" s="47">
        <f t="shared" si="15"/>
        <v>456386.41590369126</v>
      </c>
      <c r="L164" s="47">
        <f t="shared" si="16"/>
        <v>347345.45739547792</v>
      </c>
      <c r="M164" s="47">
        <f t="shared" si="17"/>
        <v>445947.39849277749</v>
      </c>
      <c r="N164" s="47">
        <f t="shared" si="18"/>
        <v>334907.72923844744</v>
      </c>
      <c r="P164" s="51">
        <f t="shared" si="7"/>
        <v>2.3542933027661458E-2</v>
      </c>
      <c r="Q164" s="51">
        <f t="shared" si="8"/>
        <v>2.0285704787651161E-2</v>
      </c>
      <c r="R164" s="51">
        <f t="shared" si="9"/>
        <v>1.2546023986734186E-2</v>
      </c>
      <c r="S164" s="51">
        <f t="shared" si="10"/>
        <v>2.514023907887972E-2</v>
      </c>
      <c r="T164" s="51">
        <f t="shared" si="11"/>
        <v>1.1414346896173938E-3</v>
      </c>
      <c r="U164" s="51">
        <f t="shared" si="12"/>
        <v>1.6640301729582495E-2</v>
      </c>
    </row>
    <row r="165" spans="1:23" x14ac:dyDescent="0.25">
      <c r="A165" s="46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  <c r="I165" s="47">
        <f t="shared" si="13"/>
        <v>508223.88214699907</v>
      </c>
      <c r="J165" s="47">
        <f t="shared" si="14"/>
        <v>400284.95365311787</v>
      </c>
      <c r="K165" s="47">
        <f t="shared" si="15"/>
        <v>469192.72115246666</v>
      </c>
      <c r="L165" s="47">
        <f t="shared" si="16"/>
        <v>357227.9147596946</v>
      </c>
      <c r="M165" s="47">
        <f t="shared" si="17"/>
        <v>453919.15058065648</v>
      </c>
      <c r="N165" s="47">
        <f t="shared" si="18"/>
        <v>340240.34988543292</v>
      </c>
      <c r="P165" s="51">
        <f t="shared" si="7"/>
        <v>3.1173913177666834E-2</v>
      </c>
      <c r="Q165" s="51">
        <f t="shared" si="8"/>
        <v>3.3116453935149281E-2</v>
      </c>
      <c r="R165" s="51">
        <f t="shared" si="9"/>
        <v>1.6664316951556211E-2</v>
      </c>
      <c r="S165" s="51">
        <f t="shared" si="10"/>
        <v>2.5463864885900342E-2</v>
      </c>
      <c r="T165" s="51">
        <f t="shared" si="11"/>
        <v>1.6196313372021012E-2</v>
      </c>
      <c r="U165" s="51">
        <f t="shared" si="12"/>
        <v>3.0129272582215663E-2</v>
      </c>
    </row>
    <row r="166" spans="1:23" x14ac:dyDescent="0.25">
      <c r="A166" s="46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  <c r="I166" s="47">
        <f t="shared" si="13"/>
        <v>480465.67779083055</v>
      </c>
      <c r="J166" s="47">
        <f t="shared" si="14"/>
        <v>382066.79454536736</v>
      </c>
      <c r="K166" s="47">
        <f t="shared" si="15"/>
        <v>443589.0334904202</v>
      </c>
      <c r="L166" s="47">
        <f t="shared" si="16"/>
        <v>342871.41409026779</v>
      </c>
      <c r="M166" s="47">
        <f t="shared" si="17"/>
        <v>428303.80400218937</v>
      </c>
      <c r="N166" s="47">
        <f t="shared" si="18"/>
        <v>323829.76950835501</v>
      </c>
      <c r="P166" s="51">
        <f t="shared" si="7"/>
        <v>2.8977636941062957E-3</v>
      </c>
      <c r="Q166" s="51">
        <f t="shared" si="8"/>
        <v>4.3991751368259438E-3</v>
      </c>
      <c r="R166" s="51">
        <f t="shared" si="9"/>
        <v>1.3507754555117593E-2</v>
      </c>
      <c r="S166" s="51">
        <f t="shared" si="10"/>
        <v>9.7223373391871776E-3</v>
      </c>
      <c r="T166" s="51">
        <f t="shared" si="11"/>
        <v>1.2244203227405196E-2</v>
      </c>
      <c r="U166" s="51">
        <f t="shared" si="12"/>
        <v>3.6497602937855178E-3</v>
      </c>
    </row>
    <row r="167" spans="1:23" x14ac:dyDescent="0.25">
      <c r="A167" s="46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  <c r="I167" s="47">
        <f t="shared" si="13"/>
        <v>487992.897677131</v>
      </c>
      <c r="J167" s="47">
        <f t="shared" si="14"/>
        <v>392539.82649554161</v>
      </c>
      <c r="K167" s="47">
        <f t="shared" si="15"/>
        <v>453938.54665630584</v>
      </c>
      <c r="L167" s="47">
        <f t="shared" si="16"/>
        <v>352255.64545593743</v>
      </c>
      <c r="M167" s="47">
        <f t="shared" si="17"/>
        <v>435678.85564942972</v>
      </c>
      <c r="N167" s="47">
        <f t="shared" si="18"/>
        <v>332405.97890998429</v>
      </c>
      <c r="P167" s="51">
        <f t="shared" si="7"/>
        <v>3.7221598754030222E-2</v>
      </c>
      <c r="Q167" s="51">
        <f t="shared" si="8"/>
        <v>3.1865470094357994E-2</v>
      </c>
      <c r="R167" s="51">
        <f t="shared" si="9"/>
        <v>1.3438725693825022E-2</v>
      </c>
      <c r="S167" s="51">
        <f t="shared" si="10"/>
        <v>1.8028825985684147E-2</v>
      </c>
      <c r="T167" s="51">
        <f t="shared" si="11"/>
        <v>2.4071555917724762E-2</v>
      </c>
      <c r="U167" s="51">
        <f t="shared" si="12"/>
        <v>3.6577014746760277E-2</v>
      </c>
    </row>
    <row r="168" spans="1:23" ht="13" x14ac:dyDescent="0.3">
      <c r="A168" s="46">
        <v>43405</v>
      </c>
      <c r="I168" s="47">
        <f t="shared" si="13"/>
        <v>496813.61259041703</v>
      </c>
      <c r="J168" s="47">
        <f t="shared" si="14"/>
        <v>403064.50188708008</v>
      </c>
      <c r="K168" s="47">
        <f t="shared" si="15"/>
        <v>468161.21319573181</v>
      </c>
      <c r="L168" s="47">
        <f t="shared" si="16"/>
        <v>365764.04762369709</v>
      </c>
      <c r="M168" s="47">
        <f t="shared" si="17"/>
        <v>444226.35060607787</v>
      </c>
      <c r="N168" s="47">
        <f t="shared" si="18"/>
        <v>345593.37529558386</v>
      </c>
      <c r="P168" s="55">
        <f>AVERAGE(P146:P167)</f>
        <v>2.3958330141336113E-2</v>
      </c>
      <c r="Q168" s="55">
        <f t="shared" ref="Q168:U168" si="19">AVERAGE(Q146:Q167)</f>
        <v>2.1679899961163433E-2</v>
      </c>
      <c r="R168" s="55">
        <f t="shared" si="19"/>
        <v>1.7094236389266812E-2</v>
      </c>
      <c r="S168" s="55">
        <f t="shared" si="19"/>
        <v>2.3225605572826682E-2</v>
      </c>
      <c r="T168" s="55">
        <f t="shared" si="19"/>
        <v>2.2402976984002756E-2</v>
      </c>
      <c r="U168" s="55">
        <f t="shared" si="19"/>
        <v>2.2714821003875039E-2</v>
      </c>
      <c r="W168" s="54" t="s">
        <v>462</v>
      </c>
    </row>
    <row r="169" spans="1:23" ht="13" x14ac:dyDescent="0.3">
      <c r="A169" s="46">
        <v>43435</v>
      </c>
      <c r="I169" s="47">
        <f t="shared" si="13"/>
        <v>554758.98857642442</v>
      </c>
      <c r="J169" s="47">
        <f t="shared" si="14"/>
        <v>458223.73456552101</v>
      </c>
      <c r="K169" s="47">
        <f t="shared" si="15"/>
        <v>529322.99639904138</v>
      </c>
      <c r="L169" s="47">
        <f t="shared" si="16"/>
        <v>419353.28526523098</v>
      </c>
      <c r="M169" s="47">
        <f t="shared" si="17"/>
        <v>502479.61284810037</v>
      </c>
      <c r="N169" s="47">
        <f t="shared" si="18"/>
        <v>397442.00196298998</v>
      </c>
      <c r="P169" s="56">
        <f>MIN(P146:P167)</f>
        <v>1.7784994520895952E-3</v>
      </c>
      <c r="Q169" s="56">
        <f t="shared" ref="Q169:U169" si="20">MIN(Q146:Q167)</f>
        <v>4.3991751368259438E-3</v>
      </c>
      <c r="R169" s="56">
        <f t="shared" si="20"/>
        <v>1.7916940318151837E-3</v>
      </c>
      <c r="S169" s="56">
        <f t="shared" si="20"/>
        <v>6.4412875546050906E-3</v>
      </c>
      <c r="T169" s="56">
        <f t="shared" si="20"/>
        <v>1.1414346896173938E-3</v>
      </c>
      <c r="U169" s="56">
        <f t="shared" si="20"/>
        <v>3.6497602937855178E-3</v>
      </c>
      <c r="W169" s="54" t="s">
        <v>463</v>
      </c>
    </row>
    <row r="170" spans="1:23" ht="13" x14ac:dyDescent="0.3">
      <c r="A170" s="46">
        <v>43466</v>
      </c>
      <c r="I170" s="47">
        <f t="shared" si="13"/>
        <v>468834.01204404735</v>
      </c>
      <c r="J170" s="47">
        <f t="shared" si="14"/>
        <v>362459.73027510755</v>
      </c>
      <c r="K170" s="47">
        <f t="shared" si="15"/>
        <v>435153.02809193992</v>
      </c>
      <c r="L170" s="47">
        <f t="shared" si="16"/>
        <v>337933.90284158412</v>
      </c>
      <c r="M170" s="47">
        <f t="shared" si="17"/>
        <v>399548.39196337725</v>
      </c>
      <c r="N170" s="47">
        <f t="shared" si="18"/>
        <v>305625.25608290284</v>
      </c>
      <c r="P170" s="57">
        <f>MAX(P146:P167)</f>
        <v>6.1331562432760021E-2</v>
      </c>
      <c r="Q170" s="57">
        <f t="shared" ref="Q170:U170" si="21">MAX(Q146:Q167)</f>
        <v>5.470777590524082E-2</v>
      </c>
      <c r="R170" s="57">
        <f t="shared" si="21"/>
        <v>5.477258286103856E-2</v>
      </c>
      <c r="S170" s="57">
        <f t="shared" si="21"/>
        <v>7.0237470722257681E-2</v>
      </c>
      <c r="T170" s="57">
        <f t="shared" si="21"/>
        <v>6.2273887435906998E-2</v>
      </c>
      <c r="U170" s="57">
        <f t="shared" si="21"/>
        <v>5.8850846746906688E-2</v>
      </c>
      <c r="W170" s="54" t="s">
        <v>464</v>
      </c>
    </row>
    <row r="171" spans="1:23" x14ac:dyDescent="0.25">
      <c r="A171" s="46">
        <v>43497</v>
      </c>
      <c r="I171" s="47">
        <f t="shared" si="13"/>
        <v>466776.10427238501</v>
      </c>
      <c r="J171" s="47">
        <f t="shared" si="14"/>
        <v>365003.32198620815</v>
      </c>
      <c r="K171" s="47">
        <f t="shared" si="15"/>
        <v>433267.07806907705</v>
      </c>
      <c r="L171" s="47">
        <f t="shared" si="16"/>
        <v>334031.71230661962</v>
      </c>
      <c r="M171" s="47">
        <f t="shared" si="17"/>
        <v>407985.52355967433</v>
      </c>
      <c r="N171" s="47">
        <f t="shared" si="18"/>
        <v>307675.7767040811</v>
      </c>
      <c r="P171" s="51"/>
      <c r="Q171" s="51"/>
      <c r="R171" s="51"/>
      <c r="S171" s="51"/>
      <c r="T171" s="51"/>
      <c r="U171" s="51"/>
    </row>
    <row r="172" spans="1:23" x14ac:dyDescent="0.25">
      <c r="A172" s="46">
        <v>43525</v>
      </c>
      <c r="I172" s="47">
        <f t="shared" si="13"/>
        <v>510448.82445217797</v>
      </c>
      <c r="J172" s="47">
        <f t="shared" si="14"/>
        <v>402466.4130182488</v>
      </c>
      <c r="K172" s="47">
        <f t="shared" si="15"/>
        <v>478171.07382463315</v>
      </c>
      <c r="L172" s="47">
        <f t="shared" si="16"/>
        <v>359679.35136552958</v>
      </c>
      <c r="M172" s="47">
        <f t="shared" si="17"/>
        <v>453212.54149127845</v>
      </c>
      <c r="N172" s="47">
        <f t="shared" si="18"/>
        <v>339905.79861084878</v>
      </c>
    </row>
    <row r="173" spans="1:23" x14ac:dyDescent="0.25">
      <c r="A173" s="46">
        <v>43556</v>
      </c>
      <c r="I173" s="47">
        <f t="shared" si="13"/>
        <v>501370.18524826528</v>
      </c>
      <c r="J173" s="47">
        <f t="shared" si="14"/>
        <v>396576.00247696351</v>
      </c>
      <c r="K173" s="47">
        <f t="shared" si="15"/>
        <v>468914.30440314295</v>
      </c>
      <c r="L173" s="47">
        <f t="shared" si="16"/>
        <v>353885.97967163171</v>
      </c>
      <c r="M173" s="47">
        <f t="shared" si="17"/>
        <v>444902.95181741245</v>
      </c>
      <c r="N173" s="47">
        <f t="shared" si="18"/>
        <v>335135.64129780297</v>
      </c>
    </row>
    <row r="174" spans="1:23" x14ac:dyDescent="0.25">
      <c r="A174" s="46">
        <v>43586</v>
      </c>
      <c r="I174" s="47">
        <f t="shared" si="13"/>
        <v>530531.29821282474</v>
      </c>
      <c r="J174" s="47">
        <f t="shared" si="14"/>
        <v>415091.98803658044</v>
      </c>
      <c r="K174" s="47">
        <f t="shared" si="15"/>
        <v>487735.59380788024</v>
      </c>
      <c r="L174" s="47">
        <f t="shared" si="16"/>
        <v>372982.20150205126</v>
      </c>
      <c r="M174" s="47">
        <f t="shared" si="17"/>
        <v>465085.74949997436</v>
      </c>
      <c r="N174" s="47">
        <f t="shared" si="18"/>
        <v>352278.3047545898</v>
      </c>
    </row>
    <row r="175" spans="1:23" x14ac:dyDescent="0.25">
      <c r="A175" s="46">
        <v>43617</v>
      </c>
      <c r="I175" s="47">
        <f t="shared" si="13"/>
        <v>510272.23428785847</v>
      </c>
      <c r="J175" s="47">
        <f t="shared" si="14"/>
        <v>403214.35211519868</v>
      </c>
      <c r="K175" s="47">
        <f t="shared" si="15"/>
        <v>474316.60509127053</v>
      </c>
      <c r="L175" s="47">
        <f t="shared" si="16"/>
        <v>360014.34669446718</v>
      </c>
      <c r="M175" s="47">
        <f t="shared" si="17"/>
        <v>453528.98559169064</v>
      </c>
      <c r="N175" s="47">
        <f t="shared" si="18"/>
        <v>342790.17845599115</v>
      </c>
    </row>
    <row r="176" spans="1:23" x14ac:dyDescent="0.25">
      <c r="A176" s="46">
        <v>43647</v>
      </c>
      <c r="I176" s="47">
        <f t="shared" si="13"/>
        <v>508048.21549337188</v>
      </c>
      <c r="J176" s="47">
        <f t="shared" si="14"/>
        <v>403634.12030491204</v>
      </c>
      <c r="K176" s="47">
        <f t="shared" si="15"/>
        <v>477384.67329666839</v>
      </c>
      <c r="L176" s="47">
        <f t="shared" si="16"/>
        <v>355646.70199688303</v>
      </c>
      <c r="M176" s="47">
        <f t="shared" si="17"/>
        <v>455173.83642207226</v>
      </c>
      <c r="N176" s="47">
        <f t="shared" si="18"/>
        <v>341955.00700427085</v>
      </c>
    </row>
    <row r="177" spans="1:14" x14ac:dyDescent="0.25">
      <c r="A177" s="46">
        <v>43678</v>
      </c>
      <c r="I177" s="47">
        <f t="shared" si="13"/>
        <v>519474.17693445249</v>
      </c>
      <c r="J177" s="47">
        <f t="shared" si="14"/>
        <v>409198.06270274578</v>
      </c>
      <c r="K177" s="47">
        <f t="shared" si="15"/>
        <v>486033.79433909868</v>
      </c>
      <c r="L177" s="47">
        <f t="shared" si="16"/>
        <v>365529.15936109971</v>
      </c>
      <c r="M177" s="47">
        <f t="shared" si="17"/>
        <v>463145.58850995119</v>
      </c>
      <c r="N177" s="47">
        <f t="shared" si="18"/>
        <v>347287.62765125633</v>
      </c>
    </row>
    <row r="178" spans="1:14" x14ac:dyDescent="0.25">
      <c r="A178" s="46">
        <v>43709</v>
      </c>
      <c r="I178" s="47">
        <f t="shared" si="13"/>
        <v>491715.97257828392</v>
      </c>
      <c r="J178" s="47">
        <f t="shared" si="14"/>
        <v>390979.90359499532</v>
      </c>
      <c r="K178" s="47">
        <f t="shared" si="15"/>
        <v>460896.95100952324</v>
      </c>
      <c r="L178" s="47">
        <f t="shared" si="16"/>
        <v>351172.65869167284</v>
      </c>
      <c r="M178" s="47">
        <f t="shared" si="17"/>
        <v>437530.24193148414</v>
      </c>
      <c r="N178" s="47">
        <f t="shared" si="18"/>
        <v>330877.04727417842</v>
      </c>
    </row>
    <row r="179" spans="1:14" x14ac:dyDescent="0.25">
      <c r="A179" s="46">
        <v>43739</v>
      </c>
      <c r="I179" s="47">
        <f t="shared" si="13"/>
        <v>499243.19246458437</v>
      </c>
      <c r="J179" s="47">
        <f t="shared" si="14"/>
        <v>401452.93554516957</v>
      </c>
      <c r="K179" s="47">
        <f t="shared" si="15"/>
        <v>473559.81483085611</v>
      </c>
      <c r="L179" s="47">
        <f t="shared" si="16"/>
        <v>360556.89005734248</v>
      </c>
      <c r="M179" s="47">
        <f t="shared" si="17"/>
        <v>444905.29357872444</v>
      </c>
      <c r="N179" s="47">
        <f t="shared" si="18"/>
        <v>339453.2566758077</v>
      </c>
    </row>
    <row r="180" spans="1:14" x14ac:dyDescent="0.25">
      <c r="A180" s="46">
        <v>43770</v>
      </c>
      <c r="I180" s="47">
        <f t="shared" si="13"/>
        <v>508063.9073778704</v>
      </c>
      <c r="J180" s="47">
        <f t="shared" si="14"/>
        <v>411977.61093670805</v>
      </c>
      <c r="K180" s="47">
        <f t="shared" si="15"/>
        <v>484330.88327870634</v>
      </c>
      <c r="L180" s="47">
        <f t="shared" si="16"/>
        <v>374065.2922251022</v>
      </c>
      <c r="M180" s="47">
        <f t="shared" si="17"/>
        <v>453452.78853537259</v>
      </c>
      <c r="N180" s="47">
        <f t="shared" si="18"/>
        <v>352640.65306140727</v>
      </c>
    </row>
    <row r="181" spans="1:14" x14ac:dyDescent="0.25">
      <c r="A181" s="46">
        <v>43800</v>
      </c>
      <c r="I181" s="47">
        <f t="shared" si="13"/>
        <v>566009.2833638778</v>
      </c>
      <c r="J181" s="47">
        <f t="shared" si="14"/>
        <v>467136.84361514897</v>
      </c>
      <c r="K181" s="47">
        <f t="shared" si="15"/>
        <v>546937.92894953641</v>
      </c>
      <c r="L181" s="47">
        <f t="shared" si="16"/>
        <v>427654.52986663609</v>
      </c>
      <c r="M181" s="47">
        <f t="shared" si="17"/>
        <v>511706.05077739508</v>
      </c>
      <c r="N181" s="47">
        <f t="shared" si="18"/>
        <v>404489.27972881339</v>
      </c>
    </row>
    <row r="182" spans="1:14" x14ac:dyDescent="0.25">
      <c r="A182" s="46">
        <v>43831</v>
      </c>
      <c r="I182" s="47">
        <f t="shared" si="13"/>
        <v>480084.30683150073</v>
      </c>
      <c r="J182" s="47">
        <f t="shared" si="14"/>
        <v>371372.83932473551</v>
      </c>
      <c r="K182" s="47">
        <f t="shared" si="15"/>
        <v>447112.52660514857</v>
      </c>
      <c r="L182" s="47">
        <f t="shared" si="16"/>
        <v>346235.14744298923</v>
      </c>
      <c r="M182" s="47">
        <f t="shared" si="17"/>
        <v>408774.82989267202</v>
      </c>
      <c r="N182" s="47">
        <f t="shared" si="18"/>
        <v>312672.53384872625</v>
      </c>
    </row>
    <row r="183" spans="1:14" x14ac:dyDescent="0.25">
      <c r="A183" s="46">
        <v>43862</v>
      </c>
      <c r="I183" s="47">
        <f t="shared" si="13"/>
        <v>478026.39905983838</v>
      </c>
      <c r="J183" s="47">
        <f t="shared" si="14"/>
        <v>373916.43103583611</v>
      </c>
      <c r="K183" s="47">
        <f t="shared" si="15"/>
        <v>458166.57070377201</v>
      </c>
      <c r="L183" s="47">
        <f t="shared" si="16"/>
        <v>342332.95690802467</v>
      </c>
      <c r="M183" s="47">
        <f t="shared" si="17"/>
        <v>417211.96148896904</v>
      </c>
      <c r="N183" s="47">
        <f t="shared" si="18"/>
        <v>314723.05446990451</v>
      </c>
    </row>
    <row r="184" spans="1:14" x14ac:dyDescent="0.25">
      <c r="A184" s="46">
        <v>43891</v>
      </c>
      <c r="I184" s="47">
        <f t="shared" si="13"/>
        <v>521699.11923963134</v>
      </c>
      <c r="J184" s="47">
        <f t="shared" si="14"/>
        <v>411379.52206787677</v>
      </c>
      <c r="K184" s="47">
        <f t="shared" si="15"/>
        <v>498421.36782398896</v>
      </c>
      <c r="L184" s="47">
        <f t="shared" si="16"/>
        <v>367980.59596693463</v>
      </c>
      <c r="M184" s="47">
        <f t="shared" si="17"/>
        <v>462438.97942057316</v>
      </c>
      <c r="N184" s="47">
        <f t="shared" si="18"/>
        <v>346953.07637667219</v>
      </c>
    </row>
    <row r="185" spans="1:14" x14ac:dyDescent="0.25">
      <c r="A185" s="46">
        <v>43922</v>
      </c>
      <c r="I185" s="47">
        <f t="shared" si="13"/>
        <v>512620.48003571865</v>
      </c>
      <c r="J185" s="47">
        <f t="shared" si="14"/>
        <v>405489.11152659147</v>
      </c>
      <c r="K185" s="47">
        <f t="shared" si="15"/>
        <v>485288.1331246731</v>
      </c>
      <c r="L185" s="47">
        <f t="shared" si="16"/>
        <v>362187.22427303682</v>
      </c>
      <c r="M185" s="47">
        <f t="shared" si="17"/>
        <v>454129.38974670717</v>
      </c>
      <c r="N185" s="47">
        <f t="shared" si="18"/>
        <v>342182.91906362638</v>
      </c>
    </row>
    <row r="186" spans="1:14" x14ac:dyDescent="0.25">
      <c r="A186" s="46">
        <v>43952</v>
      </c>
      <c r="I186" s="47">
        <f t="shared" si="13"/>
        <v>541781.59300027811</v>
      </c>
      <c r="J186" s="47">
        <f t="shared" si="14"/>
        <v>424005.09708620841</v>
      </c>
      <c r="K186" s="47">
        <f t="shared" si="15"/>
        <v>505664.67954756896</v>
      </c>
      <c r="L186" s="47">
        <f t="shared" si="16"/>
        <v>381283.44610345637</v>
      </c>
      <c r="M186" s="47">
        <f t="shared" si="17"/>
        <v>474312.18742926908</v>
      </c>
      <c r="N186" s="47">
        <f t="shared" si="18"/>
        <v>359325.5825204131</v>
      </c>
    </row>
    <row r="187" spans="1:14" x14ac:dyDescent="0.25">
      <c r="A187" s="46">
        <v>43983</v>
      </c>
      <c r="I187" s="47">
        <f t="shared" si="13"/>
        <v>521522.52907531185</v>
      </c>
      <c r="J187" s="47">
        <f t="shared" si="14"/>
        <v>412127.46116482664</v>
      </c>
      <c r="K187" s="47">
        <f t="shared" si="15"/>
        <v>492085.11540894862</v>
      </c>
      <c r="L187" s="47">
        <f t="shared" si="16"/>
        <v>368315.59129587229</v>
      </c>
      <c r="M187" s="47">
        <f t="shared" si="17"/>
        <v>462755.42352098541</v>
      </c>
      <c r="N187" s="47">
        <f t="shared" si="18"/>
        <v>349837.45622181456</v>
      </c>
    </row>
    <row r="188" spans="1:14" x14ac:dyDescent="0.25">
      <c r="A188" s="46">
        <v>44013</v>
      </c>
      <c r="I188" s="47">
        <f t="shared" si="13"/>
        <v>519298.51028082531</v>
      </c>
      <c r="J188" s="47">
        <f t="shared" si="14"/>
        <v>412547.22935454</v>
      </c>
      <c r="K188" s="47">
        <f t="shared" si="15"/>
        <v>491016.43936769321</v>
      </c>
      <c r="L188" s="47">
        <f t="shared" si="16"/>
        <v>363947.94659828808</v>
      </c>
      <c r="M188" s="47">
        <f t="shared" si="17"/>
        <v>464400.27435136697</v>
      </c>
      <c r="N188" s="47">
        <f t="shared" si="18"/>
        <v>349002.28477009421</v>
      </c>
    </row>
    <row r="189" spans="1:14" x14ac:dyDescent="0.25">
      <c r="A189" s="46">
        <v>44044</v>
      </c>
      <c r="I189" s="47">
        <f t="shared" si="13"/>
        <v>530724.47172190587</v>
      </c>
      <c r="J189" s="47">
        <f t="shared" si="14"/>
        <v>418111.17175237375</v>
      </c>
      <c r="K189" s="47">
        <f t="shared" si="15"/>
        <v>503822.74461646867</v>
      </c>
      <c r="L189" s="47">
        <f t="shared" si="16"/>
        <v>373830.40396250476</v>
      </c>
      <c r="M189" s="47">
        <f t="shared" si="17"/>
        <v>472372.02643924596</v>
      </c>
      <c r="N189" s="47">
        <f t="shared" si="18"/>
        <v>354334.90541707975</v>
      </c>
    </row>
    <row r="190" spans="1:14" x14ac:dyDescent="0.25">
      <c r="A190" s="46">
        <v>44075</v>
      </c>
      <c r="I190" s="47">
        <f t="shared" si="13"/>
        <v>502966.26736573729</v>
      </c>
      <c r="J190" s="47">
        <f t="shared" si="14"/>
        <v>399893.01264462329</v>
      </c>
      <c r="K190" s="47">
        <f t="shared" si="15"/>
        <v>478219.05695442215</v>
      </c>
      <c r="L190" s="47">
        <f t="shared" si="16"/>
        <v>359473.90329307795</v>
      </c>
      <c r="M190" s="47">
        <f t="shared" si="17"/>
        <v>446756.67986077885</v>
      </c>
      <c r="N190" s="47">
        <f t="shared" si="18"/>
        <v>337924.32504000177</v>
      </c>
    </row>
    <row r="191" spans="1:14" x14ac:dyDescent="0.25">
      <c r="A191" s="46">
        <v>44105</v>
      </c>
      <c r="I191" s="47">
        <f t="shared" si="13"/>
        <v>510493.48725203774</v>
      </c>
      <c r="J191" s="47">
        <f t="shared" si="14"/>
        <v>410366.04459479754</v>
      </c>
      <c r="K191" s="47">
        <f t="shared" si="15"/>
        <v>488568.57012030785</v>
      </c>
      <c r="L191" s="47">
        <f t="shared" si="16"/>
        <v>368858.13465874759</v>
      </c>
      <c r="M191" s="47">
        <f t="shared" si="17"/>
        <v>454131.73150801921</v>
      </c>
      <c r="N191" s="47">
        <f t="shared" si="18"/>
        <v>346500.53444163111</v>
      </c>
    </row>
    <row r="192" spans="1:14" x14ac:dyDescent="0.25">
      <c r="A192" s="46">
        <v>44136</v>
      </c>
      <c r="I192" s="47">
        <f t="shared" si="13"/>
        <v>519314.20216532378</v>
      </c>
      <c r="J192" s="47">
        <f t="shared" si="14"/>
        <v>420890.71998633601</v>
      </c>
      <c r="K192" s="47">
        <f t="shared" si="15"/>
        <v>502791.23665973375</v>
      </c>
      <c r="L192" s="47">
        <f t="shared" si="16"/>
        <v>382366.5368265073</v>
      </c>
      <c r="M192" s="47">
        <f t="shared" si="17"/>
        <v>462679.22646466736</v>
      </c>
      <c r="N192" s="47">
        <f t="shared" si="18"/>
        <v>359687.93082723062</v>
      </c>
    </row>
    <row r="193" spans="1:14" x14ac:dyDescent="0.25">
      <c r="A193" s="46">
        <v>44166</v>
      </c>
      <c r="I193" s="47">
        <f t="shared" si="13"/>
        <v>577259.57815133117</v>
      </c>
      <c r="J193" s="47">
        <f t="shared" si="14"/>
        <v>476049.95266477694</v>
      </c>
      <c r="K193" s="47">
        <f t="shared" si="15"/>
        <v>563953.01986304345</v>
      </c>
      <c r="L193" s="47">
        <f t="shared" si="16"/>
        <v>435955.77446804114</v>
      </c>
      <c r="M193" s="47">
        <f t="shared" si="17"/>
        <v>520932.48870668985</v>
      </c>
      <c r="N193" s="47">
        <f t="shared" si="18"/>
        <v>411536.5574946368</v>
      </c>
    </row>
  </sheetData>
  <conditionalFormatting sqref="P146:U1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V92"/>
  <sheetViews>
    <sheetView topLeftCell="K1" workbookViewId="0">
      <selection activeCell="AU176" sqref="AU176"/>
    </sheetView>
  </sheetViews>
  <sheetFormatPr defaultRowHeight="12.5" x14ac:dyDescent="0.25"/>
  <sheetData>
    <row r="92" spans="22:22" x14ac:dyDescent="0.25">
      <c r="V92" s="53" t="s">
        <v>461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2019-02-07T10:34:55Z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