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tech_team\teaching_claim_project\subset_data\"/>
    </mc:Choice>
  </mc:AlternateContent>
  <xr:revisionPtr revIDLastSave="0" documentId="13_ncr:1_{0A0F62C8-F216-45ED-B4E9-A5F3347CE4F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1" i="1" l="1"/>
  <c r="L81" i="1"/>
  <c r="M80" i="1"/>
  <c r="L80" i="1"/>
  <c r="L79" i="1"/>
  <c r="I79" i="1"/>
  <c r="M79" i="1" s="1"/>
  <c r="L78" i="1"/>
  <c r="I78" i="1"/>
  <c r="M78" i="1" s="1"/>
  <c r="L77" i="1"/>
  <c r="I77" i="1"/>
  <c r="M77" i="1" s="1"/>
  <c r="L76" i="1"/>
  <c r="I76" i="1"/>
  <c r="M76" i="1" s="1"/>
  <c r="L75" i="1"/>
  <c r="I75" i="1"/>
  <c r="M75" i="1" s="1"/>
  <c r="L74" i="1"/>
  <c r="I74" i="1"/>
  <c r="M74" i="1" s="1"/>
  <c r="L73" i="1"/>
  <c r="I73" i="1"/>
  <c r="M73" i="1" s="1"/>
  <c r="L72" i="1"/>
  <c r="I72" i="1"/>
  <c r="M72" i="1" s="1"/>
  <c r="L71" i="1"/>
  <c r="I71" i="1"/>
  <c r="M71" i="1" s="1"/>
  <c r="L70" i="1"/>
  <c r="I70" i="1"/>
  <c r="M70" i="1" s="1"/>
  <c r="L69" i="1"/>
  <c r="I69" i="1"/>
  <c r="M69" i="1" s="1"/>
  <c r="L68" i="1"/>
  <c r="I68" i="1"/>
  <c r="M68" i="1" s="1"/>
  <c r="L67" i="1"/>
  <c r="I67" i="1"/>
  <c r="M67" i="1" s="1"/>
  <c r="L66" i="1"/>
  <c r="I66" i="1"/>
  <c r="M66" i="1" s="1"/>
  <c r="L65" i="1"/>
  <c r="I65" i="1"/>
  <c r="M65" i="1" s="1"/>
  <c r="L64" i="1"/>
  <c r="I64" i="1"/>
  <c r="M64" i="1" s="1"/>
  <c r="L63" i="1"/>
  <c r="I63" i="1"/>
  <c r="M63" i="1" s="1"/>
  <c r="L62" i="1"/>
  <c r="I62" i="1"/>
  <c r="M62" i="1" s="1"/>
  <c r="L61" i="1"/>
  <c r="I61" i="1"/>
  <c r="M61" i="1" s="1"/>
  <c r="L60" i="1"/>
  <c r="I60" i="1"/>
  <c r="M60" i="1" s="1"/>
  <c r="L59" i="1"/>
  <c r="I59" i="1"/>
  <c r="M59" i="1" s="1"/>
  <c r="L58" i="1"/>
  <c r="I58" i="1"/>
  <c r="M58" i="1" s="1"/>
  <c r="M57" i="1"/>
  <c r="L57" i="1"/>
  <c r="I57" i="1"/>
  <c r="L56" i="1"/>
  <c r="I56" i="1"/>
  <c r="M56" i="1" s="1"/>
  <c r="L55" i="1"/>
  <c r="I55" i="1"/>
  <c r="M55" i="1" s="1"/>
  <c r="L54" i="1"/>
  <c r="I54" i="1"/>
  <c r="M54" i="1" s="1"/>
  <c r="L53" i="1"/>
  <c r="I53" i="1"/>
  <c r="M53" i="1" s="1"/>
  <c r="L52" i="1"/>
  <c r="I52" i="1"/>
  <c r="M52" i="1" s="1"/>
  <c r="L51" i="1"/>
  <c r="I51" i="1"/>
  <c r="M51" i="1" s="1"/>
  <c r="L50" i="1"/>
  <c r="I50" i="1"/>
  <c r="M50" i="1" s="1"/>
  <c r="I49" i="1"/>
  <c r="M49" i="1" s="1"/>
  <c r="L48" i="1"/>
  <c r="I48" i="1"/>
  <c r="M48" i="1" s="1"/>
  <c r="L47" i="1"/>
  <c r="I47" i="1"/>
  <c r="M47" i="1" s="1"/>
  <c r="L46" i="1"/>
  <c r="I46" i="1"/>
  <c r="M46" i="1" s="1"/>
  <c r="L45" i="1"/>
  <c r="I45" i="1"/>
  <c r="M45" i="1" s="1"/>
  <c r="L44" i="1"/>
  <c r="I44" i="1"/>
  <c r="M44" i="1" s="1"/>
  <c r="L43" i="1"/>
  <c r="I43" i="1"/>
  <c r="M43" i="1" s="1"/>
  <c r="L42" i="1"/>
  <c r="I42" i="1"/>
  <c r="M42" i="1" s="1"/>
  <c r="L41" i="1"/>
  <c r="I41" i="1"/>
  <c r="M41" i="1" s="1"/>
  <c r="M40" i="1"/>
  <c r="I40" i="1"/>
  <c r="L39" i="1"/>
  <c r="I39" i="1"/>
  <c r="M39" i="1" s="1"/>
  <c r="L38" i="1"/>
  <c r="I38" i="1"/>
  <c r="M38" i="1" s="1"/>
  <c r="L37" i="1"/>
  <c r="I37" i="1"/>
  <c r="M37" i="1" s="1"/>
  <c r="L36" i="1"/>
  <c r="I36" i="1"/>
  <c r="M36" i="1" s="1"/>
  <c r="L35" i="1"/>
  <c r="I35" i="1"/>
  <c r="M35" i="1" s="1"/>
  <c r="L34" i="1"/>
  <c r="I34" i="1"/>
  <c r="M34" i="1" s="1"/>
  <c r="L33" i="1"/>
  <c r="I33" i="1"/>
  <c r="M33" i="1" s="1"/>
  <c r="L32" i="1"/>
  <c r="I32" i="1"/>
  <c r="M32" i="1" s="1"/>
  <c r="L31" i="1"/>
  <c r="I31" i="1"/>
  <c r="M31" i="1" s="1"/>
  <c r="L30" i="1"/>
  <c r="I30" i="1"/>
  <c r="M30" i="1" s="1"/>
  <c r="L29" i="1"/>
  <c r="I29" i="1"/>
  <c r="M29" i="1" s="1"/>
  <c r="L28" i="1"/>
  <c r="I28" i="1"/>
  <c r="M28" i="1" s="1"/>
  <c r="L27" i="1"/>
  <c r="I27" i="1"/>
  <c r="M27" i="1" s="1"/>
  <c r="L26" i="1"/>
  <c r="I26" i="1"/>
  <c r="M26" i="1" s="1"/>
  <c r="L25" i="1"/>
  <c r="I25" i="1"/>
  <c r="M25" i="1" s="1"/>
  <c r="L24" i="1"/>
  <c r="I24" i="1"/>
  <c r="M24" i="1" s="1"/>
  <c r="L23" i="1"/>
  <c r="I23" i="1"/>
  <c r="M23" i="1" s="1"/>
  <c r="L22" i="1"/>
  <c r="I22" i="1"/>
  <c r="M22" i="1" s="1"/>
  <c r="L21" i="1"/>
  <c r="I21" i="1"/>
  <c r="M21" i="1" s="1"/>
  <c r="L20" i="1"/>
  <c r="I20" i="1"/>
  <c r="M20" i="1" s="1"/>
  <c r="L19" i="1"/>
  <c r="I19" i="1"/>
  <c r="M19" i="1" s="1"/>
  <c r="L18" i="1"/>
  <c r="I18" i="1"/>
  <c r="M18" i="1" s="1"/>
  <c r="L17" i="1"/>
  <c r="I17" i="1"/>
  <c r="M17" i="1" s="1"/>
  <c r="L16" i="1"/>
  <c r="I16" i="1"/>
  <c r="M16" i="1" s="1"/>
  <c r="L15" i="1"/>
  <c r="I15" i="1"/>
  <c r="M15" i="1" s="1"/>
  <c r="L14" i="1"/>
  <c r="I14" i="1"/>
  <c r="M14" i="1" s="1"/>
  <c r="L13" i="1"/>
  <c r="I13" i="1"/>
  <c r="M13" i="1" s="1"/>
  <c r="L12" i="1"/>
  <c r="I12" i="1"/>
  <c r="M12" i="1" s="1"/>
  <c r="I11" i="1"/>
  <c r="M11" i="1" s="1"/>
  <c r="L10" i="1"/>
  <c r="I10" i="1"/>
  <c r="M10" i="1" s="1"/>
  <c r="L9" i="1"/>
  <c r="I9" i="1"/>
  <c r="M9" i="1" s="1"/>
  <c r="L8" i="1"/>
  <c r="I8" i="1"/>
  <c r="M8" i="1" s="1"/>
  <c r="L7" i="1"/>
  <c r="I7" i="1"/>
  <c r="M7" i="1" s="1"/>
  <c r="L6" i="1"/>
  <c r="I6" i="1"/>
  <c r="M6" i="1" s="1"/>
  <c r="L5" i="1"/>
  <c r="I5" i="1"/>
  <c r="M5" i="1" s="1"/>
  <c r="L4" i="1"/>
  <c r="I4" i="1"/>
  <c r="M4" i="1" s="1"/>
  <c r="L3" i="1"/>
  <c r="I3" i="1"/>
  <c r="M3" i="1" s="1"/>
  <c r="L2" i="1"/>
  <c r="I2" i="1"/>
  <c r="M2" i="1" s="1"/>
</calcChain>
</file>

<file path=xl/sharedStrings.xml><?xml version="1.0" encoding="utf-8"?>
<sst xmlns="http://schemas.openxmlformats.org/spreadsheetml/2006/main" count="611" uniqueCount="218">
  <si>
    <t>Empl ID</t>
  </si>
  <si>
    <t>Full Legal Name</t>
  </si>
  <si>
    <t>Position ID</t>
  </si>
  <si>
    <t xml:space="preserve">Supervisory Organisation ID </t>
  </si>
  <si>
    <t>Appointment Type (Full-time staff / PET AL / PAA / SAL)</t>
  </si>
  <si>
    <t>Start Date of teaching period</t>
  </si>
  <si>
    <t>End Date of teaching period, incl post-teaching duties</t>
  </si>
  <si>
    <t>Time entry code</t>
  </si>
  <si>
    <t>Rate ($)</t>
  </si>
  <si>
    <t>Number of Teaching Weeks</t>
  </si>
  <si>
    <t>Total Hrs</t>
  </si>
  <si>
    <t>Hours per week (Autopopulated) -</t>
  </si>
  <si>
    <t>Total Amount (Autopopulated)</t>
  </si>
  <si>
    <t>Requester Remarks</t>
  </si>
  <si>
    <t>Program ID</t>
  </si>
  <si>
    <t>ALLISON CHEUNG</t>
  </si>
  <si>
    <t>P-11070752</t>
  </si>
  <si>
    <t>S-10003527 (ACC)</t>
  </si>
  <si>
    <t>PET AL</t>
  </si>
  <si>
    <t>TTR_TEC_PET_Teaching_-$100/hour_[IHL]</t>
  </si>
  <si>
    <t>STX</t>
  </si>
  <si>
    <t>NPO_PR0202 (ACC)</t>
  </si>
  <si>
    <t>10102711</t>
  </si>
  <si>
    <t>ANG LI TENG CHARLOTTE</t>
  </si>
  <si>
    <t>P-11070780</t>
  </si>
  <si>
    <t>S-10003594 (BS1)</t>
  </si>
  <si>
    <t>FOEPFP</t>
  </si>
  <si>
    <t>NPO_PR0218 (PFP)</t>
  </si>
  <si>
    <t>10101466</t>
  </si>
  <si>
    <t>ANG SIOK CHENG CHARMAINE</t>
  </si>
  <si>
    <t>P-11070771</t>
  </si>
  <si>
    <t>S-10003564 (TRM)</t>
  </si>
  <si>
    <t>BCOM2
Decrease from 12 hours to 6 hours per week.</t>
  </si>
  <si>
    <t>NPO_PR0233 (TRM)</t>
  </si>
  <si>
    <t>10101458</t>
  </si>
  <si>
    <t>CHEW SOCK LAY, NELLIE</t>
  </si>
  <si>
    <t>P-11070739</t>
  </si>
  <si>
    <t>S-10003526 (CBP)</t>
  </si>
  <si>
    <t>SAPB</t>
  </si>
  <si>
    <t>NPO_PR0219 (CBP)</t>
  </si>
  <si>
    <t>UCDB</t>
  </si>
  <si>
    <t>10101101</t>
  </si>
  <si>
    <t>CHONG KEK WENG</t>
  </si>
  <si>
    <t>P-11070207</t>
  </si>
  <si>
    <t>S-10003542 (BF)</t>
  </si>
  <si>
    <t>CFIN(ACC)</t>
  </si>
  <si>
    <t>WM</t>
  </si>
  <si>
    <t>NPO_PR0204 (BF)</t>
  </si>
  <si>
    <t>TTR_TEC_Module_Leadership_(PET)_$45/Hour_(NP)_(NT)</t>
  </si>
  <si>
    <t>WM Module Leader</t>
  </si>
  <si>
    <t>CHOO XIN YAO ETHAN</t>
  </si>
  <si>
    <t>P-11070760</t>
  </si>
  <si>
    <t>CFIN(BF)
Decrease from 4 hours to 0 per week.</t>
  </si>
  <si>
    <t>FP</t>
  </si>
  <si>
    <t>SAPB(SSP) - The teaching period is from 14 April to 25 May 2025 but exam processing is done at the end of rhe semester</t>
  </si>
  <si>
    <t>10100297</t>
  </si>
  <si>
    <t>CHOO YEOK KHENG ELSIE</t>
  </si>
  <si>
    <t>P-11070740</t>
  </si>
  <si>
    <t>FAB</t>
  </si>
  <si>
    <t>CHWEE WAI WEN CLARA</t>
  </si>
  <si>
    <t>P-11070772</t>
  </si>
  <si>
    <t>BCOM1
Decrease from 3 hours to 0 per week.</t>
  </si>
  <si>
    <t>BPI</t>
  </si>
  <si>
    <t>DENNIS POH WEI SONG</t>
  </si>
  <si>
    <t>P-11070741</t>
  </si>
  <si>
    <t>CLSP</t>
  </si>
  <si>
    <t>10100823</t>
  </si>
  <si>
    <t>GIAM JULIANA</t>
  </si>
  <si>
    <t>P-11070773</t>
  </si>
  <si>
    <t>BCOM1</t>
  </si>
  <si>
    <t>10102684</t>
  </si>
  <si>
    <t>HONG WEI TING</t>
  </si>
  <si>
    <t>P-11070742</t>
  </si>
  <si>
    <t>KAB</t>
  </si>
  <si>
    <t>KERENSA ANG AIK HUA</t>
  </si>
  <si>
    <t>P-11071399</t>
  </si>
  <si>
    <t>BCOM2
Increase from 6 hours to 12 hours per week.</t>
  </si>
  <si>
    <t>KEW DEK GUAN DERRICK</t>
  </si>
  <si>
    <t>P-11070753</t>
  </si>
  <si>
    <t>STX Module Leadership</t>
  </si>
  <si>
    <t>KOH TECK CHEE</t>
  </si>
  <si>
    <t>P-11070226</t>
  </si>
  <si>
    <t>PCUL</t>
  </si>
  <si>
    <t>NPO_PR0207 (BS)</t>
  </si>
  <si>
    <t>LEE KER CHING</t>
  </si>
  <si>
    <t>P-11070734</t>
  </si>
  <si>
    <t>S-10003421 (ITB)</t>
  </si>
  <si>
    <t>SCS</t>
  </si>
  <si>
    <t>NPO_PR0225 (ITB)</t>
  </si>
  <si>
    <t>SCS Module Leader</t>
  </si>
  <si>
    <t>LEONIE NAGARAJAN</t>
  </si>
  <si>
    <t>P-11070765</t>
  </si>
  <si>
    <t>S-10003554 (BS2)</t>
  </si>
  <si>
    <t>SMB</t>
  </si>
  <si>
    <t>10102989</t>
  </si>
  <si>
    <t>LIEW SHER-LI TORREY</t>
  </si>
  <si>
    <t>P-11070774</t>
  </si>
  <si>
    <t>BCOM2</t>
  </si>
  <si>
    <t>LIM CHIANG HENG, CHARLES</t>
  </si>
  <si>
    <t>P-11070761</t>
  </si>
  <si>
    <t>PFB</t>
  </si>
  <si>
    <t>LIM SOON KEAT</t>
  </si>
  <si>
    <t>P-11070743</t>
  </si>
  <si>
    <t>ECN</t>
  </si>
  <si>
    <t>LIM WEI SHENG SHAWN</t>
  </si>
  <si>
    <t>P-11070766</t>
  </si>
  <si>
    <t>IMP</t>
  </si>
  <si>
    <t>DTMS - The teaching period is from 21 April to 13 May 2025, but exam processing is done at the end of the semester</t>
  </si>
  <si>
    <t xml:space="preserve">LIM WEN EE </t>
  </si>
  <si>
    <t>P-11071400</t>
  </si>
  <si>
    <t>10100973</t>
  </si>
  <si>
    <t>NATHAN JOSHUA</t>
  </si>
  <si>
    <t>P-11070744</t>
  </si>
  <si>
    <t>MAB</t>
  </si>
  <si>
    <t>MAB(SSP) - The teaching period is from 30 June to 24 August 2025 but exam processing is done at the end of rhe semester</t>
  </si>
  <si>
    <t>NEO CHUN HAO ALTON</t>
  </si>
  <si>
    <t>P-11070754</t>
  </si>
  <si>
    <t>CR(S)</t>
  </si>
  <si>
    <t>CR(S) Module Leadership</t>
  </si>
  <si>
    <t>ACRS</t>
  </si>
  <si>
    <t>NEO HWEE PING RON</t>
  </si>
  <si>
    <t>P-11070745</t>
  </si>
  <si>
    <t>10102750</t>
  </si>
  <si>
    <t>NGIAM TEE WOH</t>
  </si>
  <si>
    <t>P-11070782</t>
  </si>
  <si>
    <t>PL_ECE</t>
  </si>
  <si>
    <t>ONG POH LENG</t>
  </si>
  <si>
    <t>P-11071401</t>
  </si>
  <si>
    <t>SAPB.
To change Sup Org and Program ID from BF to CBP.</t>
  </si>
  <si>
    <t>ONG SHWU FONG</t>
  </si>
  <si>
    <t>P-11070746</t>
  </si>
  <si>
    <t>10100485</t>
  </si>
  <si>
    <t>OW CHIANN HUEY MAUREEN</t>
  </si>
  <si>
    <t>P-11070767</t>
  </si>
  <si>
    <t>DCOM - The teaching period is from 19 May to 13 June 2025, but exam processing is done at the end of the semester</t>
  </si>
  <si>
    <t>PL_ECE Module Leadership</t>
  </si>
  <si>
    <t>SAMANTHA QUEK ZHI YIN</t>
  </si>
  <si>
    <t>P-11070747</t>
  </si>
  <si>
    <t>BCOM1
Increase from 3 hours to 6 hours per week.</t>
  </si>
  <si>
    <t>SHANNON LIM SHENNENG</t>
  </si>
  <si>
    <t>P-11070768</t>
  </si>
  <si>
    <t>PL_SSH</t>
  </si>
  <si>
    <t>MKDA</t>
  </si>
  <si>
    <t>SIM CHEE YONG TREVOR</t>
  </si>
  <si>
    <t>P-11070762</t>
  </si>
  <si>
    <t>PFB(SSP) - The teaching period is from 14 April to 25 May 2025 but exam processing is done at the end of rhe semester</t>
  </si>
  <si>
    <t>10151521</t>
  </si>
  <si>
    <t>SIM HUI PING</t>
  </si>
  <si>
    <t>P-11070775</t>
  </si>
  <si>
    <t>SVM(SSP) - The teaching period is from 30 June to 24 August 2025 but exam processing is done at the end of rhe semester.</t>
  </si>
  <si>
    <t>SINN WAI MUN MARK</t>
  </si>
  <si>
    <t>P-11070776</t>
  </si>
  <si>
    <t>SONEA D/O KRIBARAJA</t>
  </si>
  <si>
    <t>P-11070755</t>
  </si>
  <si>
    <t>DDA1</t>
  </si>
  <si>
    <t>10100942</t>
  </si>
  <si>
    <t>TAN KAY TIOW</t>
  </si>
  <si>
    <t>P-11070785</t>
  </si>
  <si>
    <t>S-11005409 (AQ)</t>
  </si>
  <si>
    <t>CQME(DPP)</t>
  </si>
  <si>
    <t>NPO_PR0212 (DPP_CQME)</t>
  </si>
  <si>
    <t>CQME(DPP) Module Leadership</t>
  </si>
  <si>
    <t>10101711</t>
  </si>
  <si>
    <t>TAN LI CHOO</t>
  </si>
  <si>
    <t>P-11070748</t>
  </si>
  <si>
    <t>10100433</t>
  </si>
  <si>
    <t>TAN SOK LING SHARON JOYCELYN</t>
  </si>
  <si>
    <t>P-11070749</t>
  </si>
  <si>
    <t>GLB</t>
  </si>
  <si>
    <t>IMCM</t>
  </si>
  <si>
    <t>IMCM Module Leader</t>
  </si>
  <si>
    <t>TAN TSE HONG JUSTIN</t>
  </si>
  <si>
    <t>P-11070783</t>
  </si>
  <si>
    <t>EP(SSP) - The teaching period is from 28 April to 24 August 2025 but exam processing is done at the end of rhe semester</t>
  </si>
  <si>
    <t>EP(SSP) - Module Leadrtship is 2 hours/week.</t>
  </si>
  <si>
    <t>10100815</t>
  </si>
  <si>
    <t>TAN WAN-PUEY PEGGY</t>
  </si>
  <si>
    <t>P-11070777</t>
  </si>
  <si>
    <t>10151574</t>
  </si>
  <si>
    <t>TANG SING YEE GRACE</t>
  </si>
  <si>
    <t>P-11070756</t>
  </si>
  <si>
    <t>FA</t>
  </si>
  <si>
    <t>10100769</t>
  </si>
  <si>
    <t>THAM KIT YEE, JUDY</t>
  </si>
  <si>
    <t>P-11070235</t>
  </si>
  <si>
    <t>THAM KIT YIN CHARLOTTE</t>
  </si>
  <si>
    <t>P-11070779</t>
  </si>
  <si>
    <t>SVM</t>
  </si>
  <si>
    <t>BPI(SSP) - The teaching period is from 30 June to 24 August 2025 but exam processing is done at the end of rhe semester.</t>
  </si>
  <si>
    <t>10131711</t>
  </si>
  <si>
    <t>THIAN ZHIWEN</t>
  </si>
  <si>
    <t>P-11070784</t>
  </si>
  <si>
    <t>DAB</t>
  </si>
  <si>
    <t>PL_SSH Module Leadership</t>
  </si>
  <si>
    <t>WILBERT WYNNBERG CHONG</t>
  </si>
  <si>
    <t>P-11070750</t>
  </si>
  <si>
    <t>BL</t>
  </si>
  <si>
    <t>WOO YAN CHAI FRANCIS</t>
  </si>
  <si>
    <t>P-11070763</t>
  </si>
  <si>
    <t>FMI</t>
  </si>
  <si>
    <t>FDB</t>
  </si>
  <si>
    <t>10100405</t>
  </si>
  <si>
    <t>YEO AI LING</t>
  </si>
  <si>
    <t>P-11070757</t>
  </si>
  <si>
    <t>DMCB</t>
  </si>
  <si>
    <t>YEO ENG ANN RAYMOND</t>
  </si>
  <si>
    <t>P-11070758</t>
  </si>
  <si>
    <t>10100329</t>
  </si>
  <si>
    <t>YEO LIP GHEE GREGORY</t>
  </si>
  <si>
    <t>P-11070751</t>
  </si>
  <si>
    <t>HUI CARMEN</t>
  </si>
  <si>
    <t>P-11052399</t>
  </si>
  <si>
    <t>S-10003594</t>
  </si>
  <si>
    <t>DTMS
Appointment period will be from 14 Apr to 29 Apr 2025 (inclusive of initial and add-on duties); actual teaching period will on 21 and 22 Apr 2025</t>
  </si>
  <si>
    <t>10102897</t>
  </si>
  <si>
    <t>LEONG QI WEN EVANGELINE</t>
  </si>
  <si>
    <t>P-11052400</t>
  </si>
  <si>
    <t>DTMS
Appointment period will be from 2 May to 16 May 2025 (inclusive of initial and add-on duties); actual teaching period will on 9 May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</si>
</sst>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1" fillId="0" borderId="0" xfId="1"/>
    <xf numFmtId="0" fontId="3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4" fillId="0" borderId="1" xfId="1" applyFont="1" applyBorder="1" applyAlignment="1" applyProtection="1">
      <alignment horizontal="left" vertical="center" wrapText="1"/>
      <protection locked="0"/>
    </xf>
    <xf numFmtId="0" fontId="4" fillId="0" borderId="1" xfId="1" applyFont="1" applyBorder="1" applyAlignment="1" applyProtection="1">
      <alignment vertical="center"/>
      <protection locked="0"/>
    </xf>
    <xf numFmtId="0" fontId="4" fillId="0" borderId="1" xfId="1" applyFont="1" applyBorder="1" applyAlignment="1" applyProtection="1">
      <alignment horizontal="left" vertical="center"/>
      <protection locked="0"/>
    </xf>
    <xf numFmtId="0" fontId="4" fillId="0" borderId="1" xfId="1" applyFont="1" applyBorder="1" applyAlignment="1" applyProtection="1">
      <alignment horizontal="center" vertical="center" wrapText="1"/>
      <protection locked="0"/>
    </xf>
    <xf numFmtId="15" fontId="3" fillId="0" borderId="1" xfId="1" applyNumberFormat="1" applyFont="1" applyBorder="1" applyAlignment="1" applyProtection="1">
      <alignment horizontal="left" vertical="center" wrapText="1"/>
      <protection locked="0"/>
    </xf>
    <xf numFmtId="0" fontId="5" fillId="0" borderId="1" xfId="1" applyFont="1" applyBorder="1" applyAlignment="1" applyProtection="1">
      <alignment horizontal="left" vertical="center"/>
      <protection locked="0"/>
    </xf>
    <xf numFmtId="0" fontId="3" fillId="0" borderId="1" xfId="1" applyFont="1" applyBorder="1" applyAlignment="1" applyProtection="1">
      <alignment horizontal="left" vertical="center" wrapText="1"/>
      <protection locked="0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Protection="1">
      <protection locked="0"/>
    </xf>
    <xf numFmtId="0" fontId="8" fillId="0" borderId="1" xfId="1" applyFont="1" applyBorder="1"/>
    <xf numFmtId="0" fontId="8" fillId="0" borderId="0" xfId="1" applyFont="1"/>
    <xf numFmtId="15" fontId="3" fillId="0" borderId="1" xfId="1" applyNumberFormat="1" applyFont="1" applyBorder="1" applyAlignment="1">
      <alignment horizontal="left" vertical="top"/>
    </xf>
    <xf numFmtId="0" fontId="4" fillId="2" borderId="1" xfId="1" applyFont="1" applyFill="1" applyBorder="1" applyAlignment="1" applyProtection="1">
      <alignment horizontal="left" vertical="center" wrapText="1"/>
      <protection locked="0"/>
    </xf>
    <xf numFmtId="0" fontId="4" fillId="2" borderId="1" xfId="1" applyFont="1" applyFill="1" applyBorder="1" applyAlignment="1" applyProtection="1">
      <alignment vertical="center"/>
      <protection locked="0"/>
    </xf>
    <xf numFmtId="0" fontId="4" fillId="2" borderId="1" xfId="1" applyFont="1" applyFill="1" applyBorder="1" applyAlignment="1" applyProtection="1">
      <alignment horizontal="left" vertical="center"/>
      <protection locked="0"/>
    </xf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15" fontId="3" fillId="2" borderId="1" xfId="1" applyNumberFormat="1" applyFont="1" applyFill="1" applyBorder="1" applyAlignment="1" applyProtection="1">
      <alignment horizontal="left" vertical="center" wrapText="1"/>
      <protection locked="0"/>
    </xf>
    <xf numFmtId="0" fontId="5" fillId="2" borderId="1" xfId="1" applyFont="1" applyFill="1" applyBorder="1" applyAlignment="1" applyProtection="1">
      <alignment horizontal="left" vertical="center"/>
      <protection locked="0"/>
    </xf>
    <xf numFmtId="0" fontId="3" fillId="2" borderId="1" xfId="1" applyFont="1" applyFill="1" applyBorder="1" applyAlignment="1" applyProtection="1">
      <alignment horizontal="left" vertical="center" wrapText="1"/>
      <protection locked="0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 applyProtection="1">
      <alignment wrapText="1"/>
      <protection locked="0"/>
    </xf>
    <xf numFmtId="0" fontId="8" fillId="2" borderId="1" xfId="1" applyFont="1" applyFill="1" applyBorder="1"/>
    <xf numFmtId="15" fontId="4" fillId="2" borderId="1" xfId="1" applyNumberFormat="1" applyFont="1" applyFill="1" applyBorder="1" applyAlignment="1" applyProtection="1">
      <alignment horizontal="left" vertical="center" wrapText="1"/>
      <protection locked="0"/>
    </xf>
    <xf numFmtId="0" fontId="4" fillId="3" borderId="1" xfId="1" applyFont="1" applyFill="1" applyBorder="1" applyAlignment="1" applyProtection="1">
      <alignment vertical="center"/>
      <protection locked="0"/>
    </xf>
    <xf numFmtId="0" fontId="4" fillId="0" borderId="1" xfId="1" applyFont="1" applyBorder="1" applyAlignment="1" applyProtection="1">
      <alignment vertical="center" wrapText="1"/>
      <protection locked="0"/>
    </xf>
    <xf numFmtId="15" fontId="3" fillId="2" borderId="1" xfId="1" applyNumberFormat="1" applyFont="1" applyFill="1" applyBorder="1" applyAlignment="1">
      <alignment horizontal="left" vertical="top"/>
    </xf>
    <xf numFmtId="0" fontId="4" fillId="2" borderId="1" xfId="1" applyFont="1" applyFill="1" applyBorder="1" applyAlignment="1" applyProtection="1">
      <alignment vertical="center" wrapText="1"/>
      <protection locked="0"/>
    </xf>
    <xf numFmtId="0" fontId="4" fillId="0" borderId="4" xfId="1" applyFont="1" applyBorder="1" applyAlignment="1" applyProtection="1">
      <alignment horizontal="left" vertical="center" wrapText="1"/>
      <protection locked="0"/>
    </xf>
    <xf numFmtId="0" fontId="4" fillId="0" borderId="4" xfId="1" applyFont="1" applyBorder="1" applyAlignment="1" applyProtection="1">
      <alignment vertical="center" wrapText="1"/>
      <protection locked="0"/>
    </xf>
    <xf numFmtId="15" fontId="3" fillId="0" borderId="4" xfId="1" applyNumberFormat="1" applyFont="1" applyBorder="1" applyAlignment="1" applyProtection="1">
      <alignment horizontal="left" vertical="center" wrapText="1"/>
      <protection locked="0"/>
    </xf>
    <xf numFmtId="0" fontId="3" fillId="0" borderId="4" xfId="1" applyFont="1" applyBorder="1" applyAlignment="1" applyProtection="1">
      <alignment horizontal="left" vertical="center" wrapText="1"/>
      <protection locked="0"/>
    </xf>
    <xf numFmtId="0" fontId="5" fillId="0" borderId="1" xfId="1" applyFont="1" applyBorder="1" applyAlignment="1">
      <alignment horizontal="left" vertical="top"/>
    </xf>
    <xf numFmtId="0" fontId="4" fillId="0" borderId="4" xfId="1" applyFont="1" applyBorder="1" applyAlignment="1" applyProtection="1">
      <alignment vertical="center"/>
      <protection locked="0"/>
    </xf>
    <xf numFmtId="0" fontId="4" fillId="0" borderId="4" xfId="1" applyFont="1" applyBorder="1" applyAlignment="1" applyProtection="1">
      <alignment horizontal="left" vertical="center"/>
      <protection locked="0"/>
    </xf>
    <xf numFmtId="0" fontId="4" fillId="2" borderId="4" xfId="1" applyFont="1" applyFill="1" applyBorder="1" applyAlignment="1" applyProtection="1">
      <alignment horizontal="left" vertical="center" wrapText="1"/>
      <protection locked="0"/>
    </xf>
    <xf numFmtId="0" fontId="3" fillId="2" borderId="4" xfId="1" applyFont="1" applyFill="1" applyBorder="1" applyAlignment="1" applyProtection="1">
      <alignment horizontal="left" vertical="center" wrapText="1"/>
      <protection locked="0"/>
    </xf>
    <xf numFmtId="0" fontId="6" fillId="2" borderId="4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wrapText="1"/>
      <protection locked="0"/>
    </xf>
    <xf numFmtId="0" fontId="1" fillId="0" borderId="0" xfId="1" applyAlignment="1">
      <alignment horizontal="left"/>
    </xf>
    <xf numFmtId="0" fontId="1" fillId="0" borderId="0" xfId="1" applyProtection="1">
      <protection locked="0"/>
    </xf>
  </cellXfs>
  <cellStyles count="2">
    <cellStyle name="Normal" xfId="0" builtinId="0"/>
    <cellStyle name="Normal 2 2" xfId="1" xr:uid="{9BB463EA-4303-4F6D-A6BC-6B72E6FDB890}"/>
  </cellStyles>
  <dxfs count="20"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d\-mmm\-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d\-mmm\-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x2\AppData\Local\Microsoft\Windows\INetCache\Content.Outlook\IJT21O1Q\WD-PR-008%20AL_AT%20Hiring%20Form%20(PET)_BAv3_6%20May%202025%20revised.xlsx" TargetMode="External"/><Relationship Id="rId1" Type="http://schemas.openxmlformats.org/officeDocument/2006/relationships/externalLinkPath" Target="file:///C:\Users\ccx2\AppData\Local\Microsoft\Windows\INetCache\Content.Outlook\IJT21O1Q\WD-PR-008%20AL_AT%20Hiring%20Form%20(PET)_BAv3_6%20May%202025%20revise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ET%20Teaching%20Claims\2025%20April\Hiring%20form\WD-PR-008%20AL_AT%20Hiring%20Form%20(PET)_PFP.xlsx" TargetMode="External"/><Relationship Id="rId1" Type="http://schemas.openxmlformats.org/officeDocument/2006/relationships/externalLinkPath" Target="https://connectnpedu-my.sharepoint.com/personal/sll2_np_edu_sg/Documents/BA%20DD/1.%20Staff%20Movement/AL%20Hiring/Apr%202025/April%202025%20Hiring/WD-PR-008%20AL_AT%20Hiring%20Form%20(PET)_PFP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ET%20Teaching%20Claims\2025%20April\Hiring%20form\WD-PR-008%20AL_AT%20Hiring%20Form%20(PET)_TRM.xlsx" TargetMode="External"/><Relationship Id="rId1" Type="http://schemas.openxmlformats.org/officeDocument/2006/relationships/externalLinkPath" Target="https://connectnpedu-my.sharepoint.com/personal/sll2_np_edu_sg/Documents/BA%20DD/1.%20Staff%20Movement/AL%20Hiring/Apr%202025/April%202025%20Hiring/WD-PR-008%20AL_AT%20Hiring%20Form%20(PET)_TR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ET%20Teaching%20Claims\2025%20April\Hiring%20form\WD-PR-008%20AL_AT%20Hiring%20Form%20(PET)_CBP.xlsx" TargetMode="External"/><Relationship Id="rId1" Type="http://schemas.openxmlformats.org/officeDocument/2006/relationships/externalLinkPath" Target="https://connectnpedu-my.sharepoint.com/personal/sll2_np_edu_sg/Documents/BA%20DD/1.%20Staff%20Movement/AL%20Hiring/Apr%202025/April%202025%20Hiring/WD-PR-008%20AL_AT%20Hiring%20Form%20(PET)_CBP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ET%20Teaching%20Claims\2025%20April\Hiring%20form\WD-PR-008%20AL_AT%20Hiring%20Form%20(PET)_BF.xlsx" TargetMode="External"/><Relationship Id="rId1" Type="http://schemas.openxmlformats.org/officeDocument/2006/relationships/externalLinkPath" Target="https://connectnpedu-my.sharepoint.com/personal/sll2_np_edu_sg/Documents/BA%20DD/1.%20Staff%20Movement/AL%20Hiring/Apr%202025/April%202025%20Hiring/WD-PR-008%20AL_AT%20Hiring%20Form%20(PET)_BF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ET%20Teaching%20Claims\2025%20April\Hiring%20form\WD-PR-008%20AL_AT%20Hiring%20Form%20(PET)_BS.xlsx" TargetMode="External"/><Relationship Id="rId1" Type="http://schemas.openxmlformats.org/officeDocument/2006/relationships/externalLinkPath" Target="https://connectnpedu-my.sharepoint.com/personal/sll2_np_edu_sg/Documents/BA%20DD/1.%20Staff%20Movement/AL%20Hiring/Apr%202025/April%202025%20Hiring/WD-PR-008%20AL_AT%20Hiring%20Form%20(PET)_B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ET%20Teaching%20Claims\2025%20April\Hiring%20form\WD-PR-008%20AL_AT%20Hiring%20Form%20(PET)_ITB.xlsx" TargetMode="External"/><Relationship Id="rId1" Type="http://schemas.openxmlformats.org/officeDocument/2006/relationships/externalLinkPath" Target="https://connectnpedu-my.sharepoint.com/personal/sll2_np_edu_sg/Documents/BA%20DD/1.%20Staff%20Movement/AL%20Hiring/Apr%202025/April%202025%20Hiring/WD-PR-008%20AL_AT%20Hiring%20Form%20(PET)_ITB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ET%20Teaching%20Claims\2025%20April\Hiring%20form\WD-PR-008%20AL_AT%20Hiring%20Form%20(PET)_DPP.xlsx" TargetMode="External"/><Relationship Id="rId1" Type="http://schemas.openxmlformats.org/officeDocument/2006/relationships/externalLinkPath" Target="https://connectnpedu-my.sharepoint.com/personal/sll2_np_edu_sg/Documents/BA%20DD/1.%20Staff%20Movement/AL%20Hiring/Apr%202025/April%202025%20Hiring/WD-PR-008%20AL_AT%20Hiring%20Form%20(PET)_D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 Notes"/>
      <sheetName val="PET"/>
      <sheetName val="Mapping"/>
    </sheetNames>
    <sheetDataSet>
      <sheetData sheetId="0" refreshError="1"/>
      <sheetData sheetId="1" refreshError="1"/>
      <sheetData sheetId="2">
        <row r="1">
          <cell r="B1" t="str">
            <v>TIME ENTRY CODES</v>
          </cell>
          <cell r="C1" t="str">
            <v>RATE</v>
          </cell>
        </row>
        <row r="2">
          <cell r="B2" t="str">
            <v>TTR _TEC_Coach_(PET)_$60/Hour_[NP]_(T)</v>
          </cell>
          <cell r="C2">
            <v>60</v>
          </cell>
        </row>
        <row r="3">
          <cell r="B3" t="str">
            <v>TTR_TEC_Administrative_Support_(CET)_-$20/hour_[IHL]</v>
          </cell>
          <cell r="C3">
            <v>20</v>
          </cell>
        </row>
        <row r="4">
          <cell r="B4" t="str">
            <v>TTR_TEC_CET_(Non-teaching)_-_Override_Rate_[IHL]</v>
          </cell>
        </row>
        <row r="5">
          <cell r="B5" t="str">
            <v>TTR_TEC_CET_(Teaching)_-_Override_Rate_[IHL]</v>
          </cell>
        </row>
        <row r="6">
          <cell r="B6" t="str">
            <v>TTR_TEC_CET_Short_Course_Teaching_-$100/hour_[IHL]</v>
          </cell>
          <cell r="C6">
            <v>100</v>
          </cell>
        </row>
        <row r="7">
          <cell r="B7" t="str">
            <v>TTR_TEC_CET_Short_Course_Teaching_-$120/hour_[IHL]</v>
          </cell>
          <cell r="C7">
            <v>120</v>
          </cell>
        </row>
        <row r="8">
          <cell r="B8" t="str">
            <v>TTR_TEC_CET_Short_Course_Teaching_-$150/hour_[IHL]</v>
          </cell>
          <cell r="C8">
            <v>150</v>
          </cell>
        </row>
        <row r="9">
          <cell r="B9" t="str">
            <v>TTR_TEC_CET_Teaching_-$100/hour_[IHL]</v>
          </cell>
          <cell r="C9">
            <v>100</v>
          </cell>
        </row>
        <row r="10">
          <cell r="B10" t="str">
            <v>TTR_TEC_CET_Teaching_-$120/hour_[IHL]</v>
          </cell>
          <cell r="C10">
            <v>120</v>
          </cell>
        </row>
        <row r="11">
          <cell r="B11" t="str">
            <v>TTR_TEC_Chief_Instructor_for_Basic_Cardiac_Life_Support_&amp;_AED_(PET)_$50/Hour_(NP)_(T)</v>
          </cell>
          <cell r="C11">
            <v>50</v>
          </cell>
        </row>
        <row r="12">
          <cell r="B12" t="str">
            <v>TTR_TEC_Child_Care_Leave_Claim_-$50/hour_[IHL]</v>
          </cell>
          <cell r="C12">
            <v>50</v>
          </cell>
        </row>
        <row r="13">
          <cell r="B13" t="str">
            <v>TTR_TEC_Child_Care_Leave_Claim_-$50/session_[IHL]</v>
          </cell>
          <cell r="C13">
            <v>50</v>
          </cell>
        </row>
        <row r="14">
          <cell r="B14" t="str">
            <v>TTR_TEC_Child_Care_Leave_Claim_–_$100/hour_[IHL]</v>
          </cell>
          <cell r="C14">
            <v>100</v>
          </cell>
        </row>
        <row r="15">
          <cell r="B15" t="str">
            <v>TTR_TEC_Child_Care_Leave_Claim_–_$120/hour_[IHL]</v>
          </cell>
          <cell r="C15">
            <v>120</v>
          </cell>
        </row>
        <row r="16">
          <cell r="B16" t="str">
            <v>TTR_TEC_Child_Care_Leave_Claim_–_$150/hour_[IHL]</v>
          </cell>
          <cell r="C16">
            <v>150</v>
          </cell>
        </row>
        <row r="17">
          <cell r="B17" t="str">
            <v>TTR_TEC_Child_Care_Leave_Claim_–_$20/hour_[IHL]</v>
          </cell>
          <cell r="C17">
            <v>20</v>
          </cell>
        </row>
        <row r="18">
          <cell r="B18" t="str">
            <v>TTR_TEC_Child_Care_Leave_Claim_–_$30/hour_[IHL]</v>
          </cell>
          <cell r="C18">
            <v>30</v>
          </cell>
        </row>
        <row r="19">
          <cell r="B19" t="str">
            <v>TTR_TEC_Child_Care_Leave_Claim_–_$40/hour_[IHL]</v>
          </cell>
          <cell r="C19">
            <v>40</v>
          </cell>
        </row>
        <row r="20">
          <cell r="B20" t="str">
            <v>TTR_TEC_Child_Care_Leave_Claim_-_Override_Rate_[IHL]</v>
          </cell>
        </row>
        <row r="21">
          <cell r="B21" t="str">
            <v>TTR_TEC_Clinical_Instruction_(PET)_-$50/hour</v>
          </cell>
          <cell r="C21">
            <v>50</v>
          </cell>
        </row>
        <row r="22">
          <cell r="B22" t="str">
            <v>TTR_TEC_Clinical_Practicum_Supervision_(CET)_$62.50/Hour_(NP)_(NT)</v>
          </cell>
          <cell r="C22">
            <v>62.5</v>
          </cell>
        </row>
        <row r="23">
          <cell r="B23" t="str">
            <v>TTR_TEC_Instructor_for_Basic_Cardiac_Life_Support_&amp;_AED_(PET)_$25/Hour_(NP)_(T)</v>
          </cell>
          <cell r="C23">
            <v>25</v>
          </cell>
        </row>
        <row r="24">
          <cell r="B24" t="str">
            <v>TTR_TEC_Invigilation_(CET)_-$50/session_[IHL]</v>
          </cell>
          <cell r="C24">
            <v>50</v>
          </cell>
        </row>
        <row r="25">
          <cell r="B25" t="str">
            <v>TTR_TEC_Invigilation_(PET)_-$50/session_[IHL]</v>
          </cell>
          <cell r="C25">
            <v>50</v>
          </cell>
        </row>
        <row r="26">
          <cell r="B26" t="str">
            <v>TTR_TEC_IS-EP_Moderation_(PET)_$200/Class_(NP)_(NT)</v>
          </cell>
          <cell r="C26">
            <v>200</v>
          </cell>
        </row>
        <row r="27">
          <cell r="B27" t="str">
            <v>TTR_TEC_Marking_(CET_–_31_to_40_students)_-$165 [IHL]</v>
          </cell>
          <cell r="C27">
            <v>165</v>
          </cell>
        </row>
        <row r="28">
          <cell r="B28" t="str">
            <v>TTR_TEC_Marking_(CET_–_41_to_50_students)_-$220_[IHL]</v>
          </cell>
          <cell r="C28">
            <v>220</v>
          </cell>
        </row>
        <row r="29">
          <cell r="B29" t="str">
            <v>TTR_TEC_Marking_(CET_–_51_to_60_students)_-$275_[IHL]</v>
          </cell>
          <cell r="C29">
            <v>275</v>
          </cell>
        </row>
        <row r="30">
          <cell r="B30" t="str">
            <v>TTR_TEC_Marking_(CET_&lt;=_30_students)_-$110_[IHL]</v>
          </cell>
          <cell r="C30">
            <v>110</v>
          </cell>
        </row>
        <row r="31">
          <cell r="B31" t="str">
            <v>TTR_TEC_Marking_(PET_–_31_to_40_students)_-$165 [IHL]</v>
          </cell>
          <cell r="C31">
            <v>165</v>
          </cell>
        </row>
        <row r="32">
          <cell r="B32" t="str">
            <v>TTR_TEC_Marking_(PET_–_41_to_50_students)_-$220_[IHL]</v>
          </cell>
          <cell r="C32">
            <v>220</v>
          </cell>
        </row>
        <row r="33">
          <cell r="B33" t="str">
            <v>TTR_TEC_Marking_(PET_–_51_to_60_students)_-$275_[IHL]</v>
          </cell>
          <cell r="C33">
            <v>275</v>
          </cell>
        </row>
        <row r="34">
          <cell r="B34" t="str">
            <v>TTR_TEC_Marking_(PET_&lt;=_30_students)_-$110_[IHL]</v>
          </cell>
          <cell r="C34">
            <v>110</v>
          </cell>
        </row>
        <row r="35">
          <cell r="B35" t="str">
            <v>TTR_TEC_Moderation_of_Scripts_(CET)_-$35/class_[IHL]</v>
          </cell>
          <cell r="C35">
            <v>35</v>
          </cell>
        </row>
        <row r="36">
          <cell r="B36" t="str">
            <v>TTR_TEC_Moderation_of_Scripts_(PET)_-$35/class_[IHL]</v>
          </cell>
          <cell r="C36">
            <v>35</v>
          </cell>
        </row>
        <row r="37">
          <cell r="B37" t="str">
            <v>TTR_TEC_Module/Curriculum_Development_(AEM)_(CET)_$80/Hour_(NP)_(NT)</v>
          </cell>
          <cell r="C37">
            <v>80</v>
          </cell>
        </row>
        <row r="38">
          <cell r="B38" t="str">
            <v>TTR_TEC_Module_Leadership_(PET)_$45/Hour_(NP)_(NT)</v>
          </cell>
          <cell r="C38">
            <v>45</v>
          </cell>
        </row>
        <row r="39">
          <cell r="B39" t="str">
            <v>TTR_TEC_Non-Claimable_CET_Non-Teaching_Hours_(NP)_(NT)</v>
          </cell>
        </row>
        <row r="40">
          <cell r="B40" t="str">
            <v>TTR_TEC_Non-Claimable_CET_Non-Teaching_Units_(NP)_(NT)</v>
          </cell>
        </row>
        <row r="41">
          <cell r="B41" t="str">
            <v>TTR_TEC_Non-Claimable_CET_Teaching_Hours_(NP)_(T)</v>
          </cell>
        </row>
        <row r="42">
          <cell r="B42" t="str">
            <v>TTR_TEC_PET_(Non-teaching)_-_Override_Rate_[IHL]</v>
          </cell>
        </row>
        <row r="43">
          <cell r="B43" t="str">
            <v>TTR_TEC_PET_(Teaching)_-_Override_Rate_[IHL]</v>
          </cell>
        </row>
        <row r="44">
          <cell r="B44" t="str">
            <v>TTR_TEC_PET_Teaching_-$100/hour_[IHL]</v>
          </cell>
          <cell r="C44">
            <v>100</v>
          </cell>
        </row>
        <row r="45">
          <cell r="B45" t="str">
            <v>TTR_TEC_Programme_Coordination_(CET_enrolment_&lt;=90)_-$750/module_[IHL]</v>
          </cell>
          <cell r="C45">
            <v>750</v>
          </cell>
        </row>
        <row r="46">
          <cell r="B46" t="str">
            <v>TTR_TEC_Programme_Coordination_(CET_enrolment_&lt;=90)_-_$50/hour_per_modular_certificate_[IHL]</v>
          </cell>
          <cell r="C46">
            <v>50</v>
          </cell>
        </row>
        <row r="47">
          <cell r="B47" t="str">
            <v>TTR_TEC_Programme_Coordination_(CET_enrolment_&gt;90)_-$825/module_[IHL]</v>
          </cell>
          <cell r="C47">
            <v>825</v>
          </cell>
        </row>
        <row r="48">
          <cell r="B48" t="str">
            <v>TTR_TEC_Programme_Coordination_(CET_enrolment_&gt;90)_-_$55/hour_per_modular_certificate_[IHL]</v>
          </cell>
          <cell r="C48">
            <v>55</v>
          </cell>
        </row>
        <row r="49">
          <cell r="B49" t="str">
            <v>TTR_TEC_Project_Supervision_(WSQ)_(CET)_$200/Student_(NP)_(NT)</v>
          </cell>
          <cell r="C49">
            <v>200</v>
          </cell>
        </row>
        <row r="50">
          <cell r="B50" t="str">
            <v>TTR_TEC_Sick/Hospitalization_Leave_Claim_–_$100/hour_[IHL]</v>
          </cell>
          <cell r="C50">
            <v>100</v>
          </cell>
        </row>
        <row r="51">
          <cell r="B51" t="str">
            <v>TTR_TEC_Sick/Hospitalization_Leave_Claim_–_$120/hour_[IHL]</v>
          </cell>
          <cell r="C51">
            <v>120</v>
          </cell>
        </row>
        <row r="52">
          <cell r="B52" t="str">
            <v>TTR_TEC_Sick/Hospitalization_Leave_Claim_–_$150/hour_[IHL]</v>
          </cell>
          <cell r="C52">
            <v>150</v>
          </cell>
        </row>
        <row r="53">
          <cell r="B53" t="str">
            <v>TTR_TEC_Sick/Hospitalization_Leave_Claim_–_$20/hour_[IHL]</v>
          </cell>
          <cell r="C53">
            <v>20</v>
          </cell>
        </row>
        <row r="54">
          <cell r="B54" t="str">
            <v>TTR_TEC_Sick/Hospitalization_Leave_Claim_–_$30/hour_[IHL]</v>
          </cell>
          <cell r="C54">
            <v>30</v>
          </cell>
        </row>
        <row r="55">
          <cell r="B55" t="str">
            <v>TTR_TEC_Sick/Hospitalization_Leave_Claim_–_$40/hour_[IHL]</v>
          </cell>
          <cell r="C55">
            <v>40</v>
          </cell>
        </row>
        <row r="56">
          <cell r="B56" t="str">
            <v>TTR_TEC_Sick/Hospitalization_Leave_Claim_–_$50/hour_[IHL]</v>
          </cell>
          <cell r="C56">
            <v>50</v>
          </cell>
        </row>
        <row r="57">
          <cell r="B57" t="str">
            <v>TTR_TEC_Sick/Hospitalization_Leave_Claim_–_$50/session_[IHL]</v>
          </cell>
          <cell r="C57">
            <v>50</v>
          </cell>
        </row>
        <row r="58">
          <cell r="B58" t="str">
            <v>TTR_TEC_Sick/Hospitalization_Leave_Claim_–_Override_Rate_[IHL]</v>
          </cell>
        </row>
        <row r="59">
          <cell r="B59" t="str">
            <v>TTR_TEC_Technical_&amp;_Instructional_Support_(CET)_-$40/hour_[IHL]</v>
          </cell>
          <cell r="C59">
            <v>40</v>
          </cell>
        </row>
        <row r="60">
          <cell r="B60" t="str">
            <v>TTR_TEC_Technical_&amp;_Instructional_Support_(PET)_-$40/hour_[IHL]</v>
          </cell>
          <cell r="C60">
            <v>40</v>
          </cell>
        </row>
        <row r="61">
          <cell r="B61" t="str">
            <v>TTR_TEC_Technical_Support_(CET)_-$30/hour_[IHL]</v>
          </cell>
          <cell r="C61">
            <v>30</v>
          </cell>
        </row>
        <row r="62">
          <cell r="B62" t="str">
            <v>TTR_TEC_Technical_Support_(PET)_-$30/hour_[IHL]</v>
          </cell>
          <cell r="C62">
            <v>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 Notes"/>
      <sheetName val="PET"/>
      <sheetName val="Mapping"/>
    </sheetNames>
    <sheetDataSet>
      <sheetData sheetId="0" refreshError="1"/>
      <sheetData sheetId="1" refreshError="1"/>
      <sheetData sheetId="2" refreshError="1">
        <row r="1">
          <cell r="B1" t="str">
            <v>TIME ENTRY CODES</v>
          </cell>
          <cell r="C1" t="str">
            <v>RATE</v>
          </cell>
        </row>
        <row r="2">
          <cell r="B2" t="str">
            <v>TTR _TEC_Coach_(PET)_$60/Hour_[NP]_(T)</v>
          </cell>
          <cell r="C2">
            <v>60</v>
          </cell>
        </row>
        <row r="3">
          <cell r="B3" t="str">
            <v>TTR_TEC_Administrative_Support_(CET)_-$20/hour_[IHL]</v>
          </cell>
          <cell r="C3">
            <v>20</v>
          </cell>
        </row>
        <row r="4">
          <cell r="B4" t="str">
            <v>TTR_TEC_CET_(Non-teaching)_-_Override_Rate_[IHL]</v>
          </cell>
          <cell r="C4"/>
        </row>
        <row r="5">
          <cell r="B5" t="str">
            <v>TTR_TEC_CET_(Teaching)_-_Override_Rate_[IHL]</v>
          </cell>
          <cell r="C5"/>
        </row>
        <row r="6">
          <cell r="B6" t="str">
            <v>TTR_TEC_CET_Short_Course_Teaching_-$100/hour_[IHL]</v>
          </cell>
          <cell r="C6">
            <v>100</v>
          </cell>
        </row>
        <row r="7">
          <cell r="B7" t="str">
            <v>TTR_TEC_CET_Short_Course_Teaching_-$120/hour_[IHL]</v>
          </cell>
          <cell r="C7">
            <v>120</v>
          </cell>
        </row>
        <row r="8">
          <cell r="B8" t="str">
            <v>TTR_TEC_CET_Short_Course_Teaching_-$150/hour_[IHL]</v>
          </cell>
          <cell r="C8">
            <v>150</v>
          </cell>
        </row>
        <row r="9">
          <cell r="B9" t="str">
            <v>TTR_TEC_CET_Teaching_-$100/hour_[IHL]</v>
          </cell>
          <cell r="C9">
            <v>100</v>
          </cell>
        </row>
        <row r="10">
          <cell r="B10" t="str">
            <v>TTR_TEC_CET_Teaching_-$120/hour_[IHL]</v>
          </cell>
          <cell r="C10">
            <v>120</v>
          </cell>
        </row>
        <row r="11">
          <cell r="B11" t="str">
            <v>TTR_TEC_Chief_Instructor_for_Basic_Cardiac_Life_Support_&amp;_AED_(PET)_$50/Hour_(NP)_(T)</v>
          </cell>
          <cell r="C11">
            <v>50</v>
          </cell>
        </row>
        <row r="12">
          <cell r="B12" t="str">
            <v>TTR_TEC_Child_Care_Leave_Claim_-$50/hour_[IHL]</v>
          </cell>
          <cell r="C12">
            <v>50</v>
          </cell>
        </row>
        <row r="13">
          <cell r="B13" t="str">
            <v>TTR_TEC_Child_Care_Leave_Claim_-$50/session_[IHL]</v>
          </cell>
          <cell r="C13">
            <v>50</v>
          </cell>
        </row>
        <row r="14">
          <cell r="B14" t="str">
            <v>TTR_TEC_Child_Care_Leave_Claim_–_$100/hour_[IHL]</v>
          </cell>
          <cell r="C14">
            <v>100</v>
          </cell>
        </row>
        <row r="15">
          <cell r="B15" t="str">
            <v>TTR_TEC_Child_Care_Leave_Claim_–_$120/hour_[IHL]</v>
          </cell>
          <cell r="C15">
            <v>120</v>
          </cell>
        </row>
        <row r="16">
          <cell r="B16" t="str">
            <v>TTR_TEC_Child_Care_Leave_Claim_–_$150/hour_[IHL]</v>
          </cell>
          <cell r="C16">
            <v>150</v>
          </cell>
        </row>
        <row r="17">
          <cell r="B17" t="str">
            <v>TTR_TEC_Child_Care_Leave_Claim_–_$20/hour_[IHL]</v>
          </cell>
          <cell r="C17">
            <v>20</v>
          </cell>
        </row>
        <row r="18">
          <cell r="B18" t="str">
            <v>TTR_TEC_Child_Care_Leave_Claim_–_$30/hour_[IHL]</v>
          </cell>
          <cell r="C18">
            <v>30</v>
          </cell>
        </row>
        <row r="19">
          <cell r="B19" t="str">
            <v>TTR_TEC_Child_Care_Leave_Claim_–_$40/hour_[IHL]</v>
          </cell>
          <cell r="C19">
            <v>40</v>
          </cell>
        </row>
        <row r="20">
          <cell r="B20" t="str">
            <v>TTR_TEC_Child_Care_Leave_Claim_-_Override_Rate_[IHL]</v>
          </cell>
          <cell r="C20"/>
        </row>
        <row r="21">
          <cell r="B21" t="str">
            <v>TTR_TEC_Clinical_Instruction_(PET)_-$50/hour</v>
          </cell>
          <cell r="C21">
            <v>50</v>
          </cell>
        </row>
        <row r="22">
          <cell r="B22" t="str">
            <v>TTR_TEC_Clinical_Practicum_Supervision_(CET)_$62.50/Hour_(NP)_(NT)</v>
          </cell>
          <cell r="C22">
            <v>62.5</v>
          </cell>
        </row>
        <row r="23">
          <cell r="B23" t="str">
            <v>TTR_TEC_Instructor_for_Basic_Cardiac_Life_Support_&amp;_AED_(PET)_$25/Hour_(NP)_(T)</v>
          </cell>
          <cell r="C23">
            <v>25</v>
          </cell>
        </row>
        <row r="24">
          <cell r="B24" t="str">
            <v>TTR_TEC_Invigilation_(CET)_-$50/session_[IHL]</v>
          </cell>
          <cell r="C24">
            <v>50</v>
          </cell>
        </row>
        <row r="25">
          <cell r="B25" t="str">
            <v>TTR_TEC_Invigilation_(PET)_-$50/session_[IHL]</v>
          </cell>
          <cell r="C25">
            <v>50</v>
          </cell>
        </row>
        <row r="26">
          <cell r="B26" t="str">
            <v>TTR_TEC_IS-EP_Moderation_(PET)_$200/Class_(NP)_(NT)</v>
          </cell>
          <cell r="C26">
            <v>200</v>
          </cell>
        </row>
        <row r="27">
          <cell r="B27" t="str">
            <v>TTR_TEC_Marking_(CET_–_31_to_40_students)_-$165 [IHL]</v>
          </cell>
          <cell r="C27">
            <v>165</v>
          </cell>
        </row>
        <row r="28">
          <cell r="B28" t="str">
            <v>TTR_TEC_Marking_(CET_–_41_to_50_students)_-$220_[IHL]</v>
          </cell>
          <cell r="C28">
            <v>220</v>
          </cell>
        </row>
        <row r="29">
          <cell r="B29" t="str">
            <v>TTR_TEC_Marking_(CET_–_51_to_60_students)_-$275_[IHL]</v>
          </cell>
          <cell r="C29">
            <v>275</v>
          </cell>
        </row>
        <row r="30">
          <cell r="B30" t="str">
            <v>TTR_TEC_Marking_(CET_&lt;=_30_students)_-$110_[IHL]</v>
          </cell>
          <cell r="C30">
            <v>110</v>
          </cell>
        </row>
        <row r="31">
          <cell r="B31" t="str">
            <v>TTR_TEC_Marking_(PET_–_31_to_40_students)_-$165 [IHL]</v>
          </cell>
          <cell r="C31">
            <v>165</v>
          </cell>
        </row>
        <row r="32">
          <cell r="B32" t="str">
            <v>TTR_TEC_Marking_(PET_–_41_to_50_students)_-$220_[IHL]</v>
          </cell>
          <cell r="C32">
            <v>220</v>
          </cell>
        </row>
        <row r="33">
          <cell r="B33" t="str">
            <v>TTR_TEC_Marking_(PET_–_51_to_60_students)_-$275_[IHL]</v>
          </cell>
          <cell r="C33">
            <v>275</v>
          </cell>
        </row>
        <row r="34">
          <cell r="B34" t="str">
            <v>TTR_TEC_Marking_(PET_&lt;=_30_students)_-$110_[IHL]</v>
          </cell>
          <cell r="C34">
            <v>110</v>
          </cell>
        </row>
        <row r="35">
          <cell r="B35" t="str">
            <v>TTR_TEC_Moderation_of_Scripts_(CET)_-$35/class_[IHL]</v>
          </cell>
          <cell r="C35">
            <v>35</v>
          </cell>
        </row>
        <row r="36">
          <cell r="B36" t="str">
            <v>TTR_TEC_Moderation_of_Scripts_(PET)_-$35/class_[IHL]</v>
          </cell>
          <cell r="C36">
            <v>35</v>
          </cell>
        </row>
        <row r="37">
          <cell r="B37" t="str">
            <v>TTR_TEC_Module/Curriculum_Development_(AEM)_(CET)_$80/Hour_(NP)_(NT)</v>
          </cell>
          <cell r="C37">
            <v>80</v>
          </cell>
        </row>
        <row r="38">
          <cell r="B38" t="str">
            <v>TTR_TEC_Module_Leadership_(PET)_$45/Hour_(NP)_(NT)</v>
          </cell>
          <cell r="C38">
            <v>45</v>
          </cell>
        </row>
        <row r="39">
          <cell r="B39" t="str">
            <v>TTR_TEC_Non-Claimable_CET_Non-Teaching_Hours_(NP)_(NT)</v>
          </cell>
          <cell r="C39"/>
        </row>
        <row r="40">
          <cell r="B40" t="str">
            <v>TTR_TEC_Non-Claimable_CET_Non-Teaching_Units_(NP)_(NT)</v>
          </cell>
          <cell r="C40"/>
        </row>
        <row r="41">
          <cell r="B41" t="str">
            <v>TTR_TEC_Non-Claimable_CET_Teaching_Hours_(NP)_(T)</v>
          </cell>
          <cell r="C41"/>
        </row>
        <row r="42">
          <cell r="B42" t="str">
            <v>TTR_TEC_PET_(Non-teaching)_-_Override_Rate_[IHL]</v>
          </cell>
          <cell r="C42"/>
        </row>
        <row r="43">
          <cell r="B43" t="str">
            <v>TTR_TEC_PET_(Teaching)_-_Override_Rate_[IHL]</v>
          </cell>
          <cell r="C43"/>
        </row>
        <row r="44">
          <cell r="B44" t="str">
            <v>TTR_TEC_PET_Teaching_-$100/hour_[IHL]</v>
          </cell>
          <cell r="C44">
            <v>100</v>
          </cell>
        </row>
        <row r="45">
          <cell r="B45" t="str">
            <v>TTR_TEC_Programme_Coordination_(CET_enrolment_&lt;=90)_-$750/module_[IHL]</v>
          </cell>
          <cell r="C45">
            <v>750</v>
          </cell>
        </row>
        <row r="46">
          <cell r="B46" t="str">
            <v>TTR_TEC_Programme_Coordination_(CET_enrolment_&lt;=90)_-_$50/hour_per_modular_certificate_[IHL]</v>
          </cell>
          <cell r="C46">
            <v>50</v>
          </cell>
        </row>
        <row r="47">
          <cell r="B47" t="str">
            <v>TTR_TEC_Programme_Coordination_(CET_enrolment_&gt;90)_-$825/module_[IHL]</v>
          </cell>
          <cell r="C47">
            <v>825</v>
          </cell>
        </row>
        <row r="48">
          <cell r="B48" t="str">
            <v>TTR_TEC_Programme_Coordination_(CET_enrolment_&gt;90)_-_$55/hour_per_modular_certificate_[IHL]</v>
          </cell>
          <cell r="C48">
            <v>55</v>
          </cell>
        </row>
        <row r="49">
          <cell r="B49" t="str">
            <v>TTR_TEC_Project_Supervision_(WSQ)_(CET)_$200/Student_(NP)_(NT)</v>
          </cell>
          <cell r="C49">
            <v>200</v>
          </cell>
        </row>
        <row r="50">
          <cell r="B50" t="str">
            <v>TTR_TEC_Sick/Hospitalization_Leave_Claim_–_$100/hour_[IHL]</v>
          </cell>
          <cell r="C50">
            <v>100</v>
          </cell>
        </row>
        <row r="51">
          <cell r="B51" t="str">
            <v>TTR_TEC_Sick/Hospitalization_Leave_Claim_–_$120/hour_[IHL]</v>
          </cell>
          <cell r="C51">
            <v>120</v>
          </cell>
        </row>
        <row r="52">
          <cell r="B52" t="str">
            <v>TTR_TEC_Sick/Hospitalization_Leave_Claim_–_$150/hour_[IHL]</v>
          </cell>
          <cell r="C52">
            <v>150</v>
          </cell>
        </row>
        <row r="53">
          <cell r="B53" t="str">
            <v>TTR_TEC_Sick/Hospitalization_Leave_Claim_–_$20/hour_[IHL]</v>
          </cell>
          <cell r="C53">
            <v>20</v>
          </cell>
        </row>
        <row r="54">
          <cell r="B54" t="str">
            <v>TTR_TEC_Sick/Hospitalization_Leave_Claim_–_$30/hour_[IHL]</v>
          </cell>
          <cell r="C54">
            <v>30</v>
          </cell>
        </row>
        <row r="55">
          <cell r="B55" t="str">
            <v>TTR_TEC_Sick/Hospitalization_Leave_Claim_–_$40/hour_[IHL]</v>
          </cell>
          <cell r="C55">
            <v>40</v>
          </cell>
        </row>
        <row r="56">
          <cell r="B56" t="str">
            <v>TTR_TEC_Sick/Hospitalization_Leave_Claim_–_$50/hour_[IHL]</v>
          </cell>
          <cell r="C56">
            <v>50</v>
          </cell>
        </row>
        <row r="57">
          <cell r="B57" t="str">
            <v>TTR_TEC_Sick/Hospitalization_Leave_Claim_–_$50/session_[IHL]</v>
          </cell>
          <cell r="C57">
            <v>50</v>
          </cell>
        </row>
        <row r="58">
          <cell r="B58" t="str">
            <v>TTR_TEC_Sick/Hospitalization_Leave_Claim_–_Override_Rate_[IHL]</v>
          </cell>
          <cell r="C58"/>
        </row>
        <row r="59">
          <cell r="B59" t="str">
            <v>TTR_TEC_Technical_&amp;_Instructional_Support_(CET)_-$40/hour_[IHL]</v>
          </cell>
          <cell r="C59">
            <v>40</v>
          </cell>
        </row>
        <row r="60">
          <cell r="B60" t="str">
            <v>TTR_TEC_Technical_&amp;_Instructional_Support_(PET)_-$40/hour_[IHL]</v>
          </cell>
          <cell r="C60">
            <v>40</v>
          </cell>
        </row>
        <row r="61">
          <cell r="B61" t="str">
            <v>TTR_TEC_Technical_Support_(CET)_-$30/hour_[IHL]</v>
          </cell>
          <cell r="C61">
            <v>30</v>
          </cell>
        </row>
        <row r="62">
          <cell r="B62" t="str">
            <v>TTR_TEC_Technical_Support_(PET)_-$30/hour_[IHL]</v>
          </cell>
          <cell r="C62">
            <v>30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 Notes"/>
      <sheetName val="PET"/>
      <sheetName val="Mapping"/>
    </sheetNames>
    <sheetDataSet>
      <sheetData sheetId="0"/>
      <sheetData sheetId="1"/>
      <sheetData sheetId="2">
        <row r="1">
          <cell r="B1" t="str">
            <v>TIME ENTRY CODES</v>
          </cell>
          <cell r="C1" t="str">
            <v>RATE</v>
          </cell>
        </row>
        <row r="2">
          <cell r="B2" t="str">
            <v>TTR _TEC_Coach_(PET)_$60/Hour_[NP]_(T)</v>
          </cell>
          <cell r="C2">
            <v>60</v>
          </cell>
        </row>
        <row r="3">
          <cell r="B3" t="str">
            <v>TTR_TEC_Administrative_Support_(CET)_-$20/hour_[IHL]</v>
          </cell>
          <cell r="C3">
            <v>20</v>
          </cell>
        </row>
        <row r="4">
          <cell r="B4" t="str">
            <v>TTR_TEC_CET_(Non-teaching)_-_Override_Rate_[IHL]</v>
          </cell>
          <cell r="C4"/>
        </row>
        <row r="5">
          <cell r="B5" t="str">
            <v>TTR_TEC_CET_(Teaching)_-_Override_Rate_[IHL]</v>
          </cell>
          <cell r="C5"/>
        </row>
        <row r="6">
          <cell r="B6" t="str">
            <v>TTR_TEC_CET_Short_Course_Teaching_-$100/hour_[IHL]</v>
          </cell>
          <cell r="C6">
            <v>100</v>
          </cell>
        </row>
        <row r="7">
          <cell r="B7" t="str">
            <v>TTR_TEC_CET_Short_Course_Teaching_-$120/hour_[IHL]</v>
          </cell>
          <cell r="C7">
            <v>120</v>
          </cell>
        </row>
        <row r="8">
          <cell r="B8" t="str">
            <v>TTR_TEC_CET_Short_Course_Teaching_-$150/hour_[IHL]</v>
          </cell>
          <cell r="C8">
            <v>150</v>
          </cell>
        </row>
        <row r="9">
          <cell r="B9" t="str">
            <v>TTR_TEC_CET_Teaching_-$100/hour_[IHL]</v>
          </cell>
          <cell r="C9">
            <v>100</v>
          </cell>
        </row>
        <row r="10">
          <cell r="B10" t="str">
            <v>TTR_TEC_CET_Teaching_-$120/hour_[IHL]</v>
          </cell>
          <cell r="C10">
            <v>120</v>
          </cell>
        </row>
        <row r="11">
          <cell r="B11" t="str">
            <v>TTR_TEC_Chief_Instructor_for_Basic_Cardiac_Life_Support_&amp;_AED_(PET)_$50/Hour_(NP)_(T)</v>
          </cell>
          <cell r="C11">
            <v>50</v>
          </cell>
        </row>
        <row r="12">
          <cell r="B12" t="str">
            <v>TTR_TEC_Child_Care_Leave_Claim_-$50/hour_[IHL]</v>
          </cell>
          <cell r="C12">
            <v>50</v>
          </cell>
        </row>
        <row r="13">
          <cell r="B13" t="str">
            <v>TTR_TEC_Child_Care_Leave_Claim_-$50/session_[IHL]</v>
          </cell>
          <cell r="C13">
            <v>50</v>
          </cell>
        </row>
        <row r="14">
          <cell r="B14" t="str">
            <v>TTR_TEC_Child_Care_Leave_Claim_–_$100/hour_[IHL]</v>
          </cell>
          <cell r="C14">
            <v>100</v>
          </cell>
        </row>
        <row r="15">
          <cell r="B15" t="str">
            <v>TTR_TEC_Child_Care_Leave_Claim_–_$120/hour_[IHL]</v>
          </cell>
          <cell r="C15">
            <v>120</v>
          </cell>
        </row>
        <row r="16">
          <cell r="B16" t="str">
            <v>TTR_TEC_Child_Care_Leave_Claim_–_$150/hour_[IHL]</v>
          </cell>
          <cell r="C16">
            <v>150</v>
          </cell>
        </row>
        <row r="17">
          <cell r="B17" t="str">
            <v>TTR_TEC_Child_Care_Leave_Claim_–_$20/hour_[IHL]</v>
          </cell>
          <cell r="C17">
            <v>20</v>
          </cell>
        </row>
        <row r="18">
          <cell r="B18" t="str">
            <v>TTR_TEC_Child_Care_Leave_Claim_–_$30/hour_[IHL]</v>
          </cell>
          <cell r="C18">
            <v>30</v>
          </cell>
        </row>
        <row r="19">
          <cell r="B19" t="str">
            <v>TTR_TEC_Child_Care_Leave_Claim_–_$40/hour_[IHL]</v>
          </cell>
          <cell r="C19">
            <v>40</v>
          </cell>
        </row>
        <row r="20">
          <cell r="B20" t="str">
            <v>TTR_TEC_Child_Care_Leave_Claim_-_Override_Rate_[IHL]</v>
          </cell>
          <cell r="C20"/>
        </row>
        <row r="21">
          <cell r="B21" t="str">
            <v>TTR_TEC_Clinical_Instruction_(PET)_-$50/hour</v>
          </cell>
          <cell r="C21">
            <v>50</v>
          </cell>
        </row>
        <row r="22">
          <cell r="B22" t="str">
            <v>TTR_TEC_Clinical_Practicum_Supervision_(CET)_$62.50/Hour_(NP)_(NT)</v>
          </cell>
          <cell r="C22">
            <v>62.5</v>
          </cell>
        </row>
        <row r="23">
          <cell r="B23" t="str">
            <v>TTR_TEC_Instructor_for_Basic_Cardiac_Life_Support_&amp;_AED_(PET)_$25/Hour_(NP)_(T)</v>
          </cell>
          <cell r="C23">
            <v>25</v>
          </cell>
        </row>
        <row r="24">
          <cell r="B24" t="str">
            <v>TTR_TEC_Invigilation_(CET)_-$50/session_[IHL]</v>
          </cell>
          <cell r="C24">
            <v>50</v>
          </cell>
        </row>
        <row r="25">
          <cell r="B25" t="str">
            <v>TTR_TEC_Invigilation_(PET)_-$50/session_[IHL]</v>
          </cell>
          <cell r="C25">
            <v>50</v>
          </cell>
        </row>
        <row r="26">
          <cell r="B26" t="str">
            <v>TTR_TEC_IS-EP_Moderation_(PET)_$200/Class_(NP)_(NT)</v>
          </cell>
          <cell r="C26">
            <v>200</v>
          </cell>
        </row>
        <row r="27">
          <cell r="B27" t="str">
            <v>TTR_TEC_Marking_(CET_–_31_to_40_students)_-$165 [IHL]</v>
          </cell>
          <cell r="C27">
            <v>165</v>
          </cell>
        </row>
        <row r="28">
          <cell r="B28" t="str">
            <v>TTR_TEC_Marking_(CET_–_41_to_50_students)_-$220_[IHL]</v>
          </cell>
          <cell r="C28">
            <v>220</v>
          </cell>
        </row>
        <row r="29">
          <cell r="B29" t="str">
            <v>TTR_TEC_Marking_(CET_–_51_to_60_students)_-$275_[IHL]</v>
          </cell>
          <cell r="C29">
            <v>275</v>
          </cell>
        </row>
        <row r="30">
          <cell r="B30" t="str">
            <v>TTR_TEC_Marking_(CET_&lt;=_30_students)_-$110_[IHL]</v>
          </cell>
          <cell r="C30">
            <v>110</v>
          </cell>
        </row>
        <row r="31">
          <cell r="B31" t="str">
            <v>TTR_TEC_Marking_(PET_–_31_to_40_students)_-$165 [IHL]</v>
          </cell>
          <cell r="C31">
            <v>165</v>
          </cell>
        </row>
        <row r="32">
          <cell r="B32" t="str">
            <v>TTR_TEC_Marking_(PET_–_41_to_50_students)_-$220_[IHL]</v>
          </cell>
          <cell r="C32">
            <v>220</v>
          </cell>
        </row>
        <row r="33">
          <cell r="B33" t="str">
            <v>TTR_TEC_Marking_(PET_–_51_to_60_students)_-$275_[IHL]</v>
          </cell>
          <cell r="C33">
            <v>275</v>
          </cell>
        </row>
        <row r="34">
          <cell r="B34" t="str">
            <v>TTR_TEC_Marking_(PET_&lt;=_30_students)_-$110_[IHL]</v>
          </cell>
          <cell r="C34">
            <v>110</v>
          </cell>
        </row>
        <row r="35">
          <cell r="B35" t="str">
            <v>TTR_TEC_Moderation_of_Scripts_(CET)_-$35/class_[IHL]</v>
          </cell>
          <cell r="C35">
            <v>35</v>
          </cell>
        </row>
        <row r="36">
          <cell r="B36" t="str">
            <v>TTR_TEC_Moderation_of_Scripts_(PET)_-$35/class_[IHL]</v>
          </cell>
          <cell r="C36">
            <v>35</v>
          </cell>
        </row>
        <row r="37">
          <cell r="B37" t="str">
            <v>TTR_TEC_Module/Curriculum_Development_(AEM)_(CET)_$80/Hour_(NP)_(NT)</v>
          </cell>
          <cell r="C37">
            <v>80</v>
          </cell>
        </row>
        <row r="38">
          <cell r="B38" t="str">
            <v>TTR_TEC_Module_Leadership_(PET)_$45/Hour_(NP)_(NT)</v>
          </cell>
          <cell r="C38">
            <v>45</v>
          </cell>
        </row>
        <row r="39">
          <cell r="B39" t="str">
            <v>TTR_TEC_Non-Claimable_CET_Non-Teaching_Hours_(NP)_(NT)</v>
          </cell>
          <cell r="C39"/>
        </row>
        <row r="40">
          <cell r="B40" t="str">
            <v>TTR_TEC_Non-Claimable_CET_Non-Teaching_Units_(NP)_(NT)</v>
          </cell>
          <cell r="C40"/>
        </row>
        <row r="41">
          <cell r="B41" t="str">
            <v>TTR_TEC_Non-Claimable_CET_Teaching_Hours_(NP)_(T)</v>
          </cell>
          <cell r="C41"/>
        </row>
        <row r="42">
          <cell r="B42" t="str">
            <v>TTR_TEC_PET_(Non-teaching)_-_Override_Rate_[IHL]</v>
          </cell>
          <cell r="C42"/>
        </row>
        <row r="43">
          <cell r="B43" t="str">
            <v>TTR_TEC_PET_(Teaching)_-_Override_Rate_[IHL]</v>
          </cell>
          <cell r="C43"/>
        </row>
        <row r="44">
          <cell r="B44" t="str">
            <v>TTR_TEC_PET_Teaching_-$100/hour_[IHL]</v>
          </cell>
          <cell r="C44">
            <v>100</v>
          </cell>
        </row>
        <row r="45">
          <cell r="B45" t="str">
            <v>TTR_TEC_Programme_Coordination_(CET_enrolment_&lt;=90)_-$750/module_[IHL]</v>
          </cell>
          <cell r="C45">
            <v>750</v>
          </cell>
        </row>
        <row r="46">
          <cell r="B46" t="str">
            <v>TTR_TEC_Programme_Coordination_(CET_enrolment_&lt;=90)_-_$50/hour_per_modular_certificate_[IHL]</v>
          </cell>
          <cell r="C46">
            <v>50</v>
          </cell>
        </row>
        <row r="47">
          <cell r="B47" t="str">
            <v>TTR_TEC_Programme_Coordination_(CET_enrolment_&gt;90)_-$825/module_[IHL]</v>
          </cell>
          <cell r="C47">
            <v>825</v>
          </cell>
        </row>
        <row r="48">
          <cell r="B48" t="str">
            <v>TTR_TEC_Programme_Coordination_(CET_enrolment_&gt;90)_-_$55/hour_per_modular_certificate_[IHL]</v>
          </cell>
          <cell r="C48">
            <v>55</v>
          </cell>
        </row>
        <row r="49">
          <cell r="B49" t="str">
            <v>TTR_TEC_Project_Supervision_(WSQ)_(CET)_$200/Student_(NP)_(NT)</v>
          </cell>
          <cell r="C49">
            <v>200</v>
          </cell>
        </row>
        <row r="50">
          <cell r="B50" t="str">
            <v>TTR_TEC_Sick/Hospitalization_Leave_Claim_–_$100/hour_[IHL]</v>
          </cell>
          <cell r="C50">
            <v>100</v>
          </cell>
        </row>
        <row r="51">
          <cell r="B51" t="str">
            <v>TTR_TEC_Sick/Hospitalization_Leave_Claim_–_$120/hour_[IHL]</v>
          </cell>
          <cell r="C51">
            <v>120</v>
          </cell>
        </row>
        <row r="52">
          <cell r="B52" t="str">
            <v>TTR_TEC_Sick/Hospitalization_Leave_Claim_–_$150/hour_[IHL]</v>
          </cell>
          <cell r="C52">
            <v>150</v>
          </cell>
        </row>
        <row r="53">
          <cell r="B53" t="str">
            <v>TTR_TEC_Sick/Hospitalization_Leave_Claim_–_$20/hour_[IHL]</v>
          </cell>
          <cell r="C53">
            <v>20</v>
          </cell>
        </row>
        <row r="54">
          <cell r="B54" t="str">
            <v>TTR_TEC_Sick/Hospitalization_Leave_Claim_–_$30/hour_[IHL]</v>
          </cell>
          <cell r="C54">
            <v>30</v>
          </cell>
        </row>
        <row r="55">
          <cell r="B55" t="str">
            <v>TTR_TEC_Sick/Hospitalization_Leave_Claim_–_$40/hour_[IHL]</v>
          </cell>
          <cell r="C55">
            <v>40</v>
          </cell>
        </row>
        <row r="56">
          <cell r="B56" t="str">
            <v>TTR_TEC_Sick/Hospitalization_Leave_Claim_–_$50/hour_[IHL]</v>
          </cell>
          <cell r="C56">
            <v>50</v>
          </cell>
        </row>
        <row r="57">
          <cell r="B57" t="str">
            <v>TTR_TEC_Sick/Hospitalization_Leave_Claim_–_$50/session_[IHL]</v>
          </cell>
          <cell r="C57">
            <v>50</v>
          </cell>
        </row>
        <row r="58">
          <cell r="B58" t="str">
            <v>TTR_TEC_Sick/Hospitalization_Leave_Claim_–_Override_Rate_[IHL]</v>
          </cell>
          <cell r="C58"/>
        </row>
        <row r="59">
          <cell r="B59" t="str">
            <v>TTR_TEC_Technical_&amp;_Instructional_Support_(CET)_-$40/hour_[IHL]</v>
          </cell>
          <cell r="C59">
            <v>40</v>
          </cell>
        </row>
        <row r="60">
          <cell r="B60" t="str">
            <v>TTR_TEC_Technical_&amp;_Instructional_Support_(PET)_-$40/hour_[IHL]</v>
          </cell>
          <cell r="C60">
            <v>40</v>
          </cell>
        </row>
        <row r="61">
          <cell r="B61" t="str">
            <v>TTR_TEC_Technical_Support_(CET)_-$30/hour_[IHL]</v>
          </cell>
          <cell r="C61">
            <v>30</v>
          </cell>
        </row>
        <row r="62">
          <cell r="B62" t="str">
            <v>TTR_TEC_Technical_Support_(PET)_-$30/hour_[IHL]</v>
          </cell>
          <cell r="C62">
            <v>30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 Notes"/>
      <sheetName val="PET"/>
      <sheetName val="Mapping"/>
    </sheetNames>
    <sheetDataSet>
      <sheetData sheetId="0" refreshError="1"/>
      <sheetData sheetId="1" refreshError="1"/>
      <sheetData sheetId="2" refreshError="1">
        <row r="1">
          <cell r="B1" t="str">
            <v>TIME ENTRY CODES</v>
          </cell>
          <cell r="C1" t="str">
            <v>RATE</v>
          </cell>
        </row>
        <row r="2">
          <cell r="B2" t="str">
            <v>TTR _TEC_Coach_(PET)_$60/Hour_[NP]_(T)</v>
          </cell>
          <cell r="C2">
            <v>60</v>
          </cell>
        </row>
        <row r="3">
          <cell r="B3" t="str">
            <v>TTR_TEC_Administrative_Support_(CET)_-$20/hour_[IHL]</v>
          </cell>
          <cell r="C3">
            <v>20</v>
          </cell>
        </row>
        <row r="4">
          <cell r="B4" t="str">
            <v>TTR_TEC_CET_(Non-teaching)_-_Override_Rate_[IHL]</v>
          </cell>
          <cell r="C4"/>
        </row>
        <row r="5">
          <cell r="B5" t="str">
            <v>TTR_TEC_CET_(Teaching)_-_Override_Rate_[IHL]</v>
          </cell>
          <cell r="C5"/>
        </row>
        <row r="6">
          <cell r="B6" t="str">
            <v>TTR_TEC_CET_Short_Course_Teaching_-$100/hour_[IHL]</v>
          </cell>
          <cell r="C6">
            <v>100</v>
          </cell>
        </row>
        <row r="7">
          <cell r="B7" t="str">
            <v>TTR_TEC_CET_Short_Course_Teaching_-$120/hour_[IHL]</v>
          </cell>
          <cell r="C7">
            <v>120</v>
          </cell>
        </row>
        <row r="8">
          <cell r="B8" t="str">
            <v>TTR_TEC_CET_Short_Course_Teaching_-$150/hour_[IHL]</v>
          </cell>
          <cell r="C8">
            <v>150</v>
          </cell>
        </row>
        <row r="9">
          <cell r="B9" t="str">
            <v>TTR_TEC_CET_Teaching_-$100/hour_[IHL]</v>
          </cell>
          <cell r="C9">
            <v>100</v>
          </cell>
        </row>
        <row r="10">
          <cell r="B10" t="str">
            <v>TTR_TEC_CET_Teaching_-$120/hour_[IHL]</v>
          </cell>
          <cell r="C10">
            <v>120</v>
          </cell>
        </row>
        <row r="11">
          <cell r="B11" t="str">
            <v>TTR_TEC_Chief_Instructor_for_Basic_Cardiac_Life_Support_&amp;_AED_(PET)_$50/Hour_(NP)_(T)</v>
          </cell>
          <cell r="C11">
            <v>50</v>
          </cell>
        </row>
        <row r="12">
          <cell r="B12" t="str">
            <v>TTR_TEC_Child_Care_Leave_Claim_-$50/hour_[IHL]</v>
          </cell>
          <cell r="C12">
            <v>50</v>
          </cell>
        </row>
        <row r="13">
          <cell r="B13" t="str">
            <v>TTR_TEC_Child_Care_Leave_Claim_-$50/session_[IHL]</v>
          </cell>
          <cell r="C13">
            <v>50</v>
          </cell>
        </row>
        <row r="14">
          <cell r="B14" t="str">
            <v>TTR_TEC_Child_Care_Leave_Claim_–_$100/hour_[IHL]</v>
          </cell>
          <cell r="C14">
            <v>100</v>
          </cell>
        </row>
        <row r="15">
          <cell r="B15" t="str">
            <v>TTR_TEC_Child_Care_Leave_Claim_–_$120/hour_[IHL]</v>
          </cell>
          <cell r="C15">
            <v>120</v>
          </cell>
        </row>
        <row r="16">
          <cell r="B16" t="str">
            <v>TTR_TEC_Child_Care_Leave_Claim_–_$150/hour_[IHL]</v>
          </cell>
          <cell r="C16">
            <v>150</v>
          </cell>
        </row>
        <row r="17">
          <cell r="B17" t="str">
            <v>TTR_TEC_Child_Care_Leave_Claim_–_$20/hour_[IHL]</v>
          </cell>
          <cell r="C17">
            <v>20</v>
          </cell>
        </row>
        <row r="18">
          <cell r="B18" t="str">
            <v>TTR_TEC_Child_Care_Leave_Claim_–_$30/hour_[IHL]</v>
          </cell>
          <cell r="C18">
            <v>30</v>
          </cell>
        </row>
        <row r="19">
          <cell r="B19" t="str">
            <v>TTR_TEC_Child_Care_Leave_Claim_–_$40/hour_[IHL]</v>
          </cell>
          <cell r="C19">
            <v>40</v>
          </cell>
        </row>
        <row r="20">
          <cell r="B20" t="str">
            <v>TTR_TEC_Child_Care_Leave_Claim_-_Override_Rate_[IHL]</v>
          </cell>
          <cell r="C20"/>
        </row>
        <row r="21">
          <cell r="B21" t="str">
            <v>TTR_TEC_Clinical_Instruction_(PET)_-$50/hour</v>
          </cell>
          <cell r="C21">
            <v>50</v>
          </cell>
        </row>
        <row r="22">
          <cell r="B22" t="str">
            <v>TTR_TEC_Clinical_Practicum_Supervision_(CET)_$62.50/Hour_(NP)_(NT)</v>
          </cell>
          <cell r="C22">
            <v>62.5</v>
          </cell>
        </row>
        <row r="23">
          <cell r="B23" t="str">
            <v>TTR_TEC_Instructor_for_Basic_Cardiac_Life_Support_&amp;_AED_(PET)_$25/Hour_(NP)_(T)</v>
          </cell>
          <cell r="C23">
            <v>25</v>
          </cell>
        </row>
        <row r="24">
          <cell r="B24" t="str">
            <v>TTR_TEC_Invigilation_(CET)_-$50/session_[IHL]</v>
          </cell>
          <cell r="C24">
            <v>50</v>
          </cell>
        </row>
        <row r="25">
          <cell r="B25" t="str">
            <v>TTR_TEC_Invigilation_(PET)_-$50/session_[IHL]</v>
          </cell>
          <cell r="C25">
            <v>50</v>
          </cell>
        </row>
        <row r="26">
          <cell r="B26" t="str">
            <v>TTR_TEC_IS-EP_Moderation_(PET)_$200/Class_(NP)_(NT)</v>
          </cell>
          <cell r="C26">
            <v>200</v>
          </cell>
        </row>
        <row r="27">
          <cell r="B27" t="str">
            <v>TTR_TEC_Marking_(CET_–_31_to_40_students)_-$165 [IHL]</v>
          </cell>
          <cell r="C27">
            <v>165</v>
          </cell>
        </row>
        <row r="28">
          <cell r="B28" t="str">
            <v>TTR_TEC_Marking_(CET_–_41_to_50_students)_-$220_[IHL]</v>
          </cell>
          <cell r="C28">
            <v>220</v>
          </cell>
        </row>
        <row r="29">
          <cell r="B29" t="str">
            <v>TTR_TEC_Marking_(CET_–_51_to_60_students)_-$275_[IHL]</v>
          </cell>
          <cell r="C29">
            <v>275</v>
          </cell>
        </row>
        <row r="30">
          <cell r="B30" t="str">
            <v>TTR_TEC_Marking_(CET_&lt;=_30_students)_-$110_[IHL]</v>
          </cell>
          <cell r="C30">
            <v>110</v>
          </cell>
        </row>
        <row r="31">
          <cell r="B31" t="str">
            <v>TTR_TEC_Marking_(PET_–_31_to_40_students)_-$165 [IHL]</v>
          </cell>
          <cell r="C31">
            <v>165</v>
          </cell>
        </row>
        <row r="32">
          <cell r="B32" t="str">
            <v>TTR_TEC_Marking_(PET_–_41_to_50_students)_-$220_[IHL]</v>
          </cell>
          <cell r="C32">
            <v>220</v>
          </cell>
        </row>
        <row r="33">
          <cell r="B33" t="str">
            <v>TTR_TEC_Marking_(PET_–_51_to_60_students)_-$275_[IHL]</v>
          </cell>
          <cell r="C33">
            <v>275</v>
          </cell>
        </row>
        <row r="34">
          <cell r="B34" t="str">
            <v>TTR_TEC_Marking_(PET_&lt;=_30_students)_-$110_[IHL]</v>
          </cell>
          <cell r="C34">
            <v>110</v>
          </cell>
        </row>
        <row r="35">
          <cell r="B35" t="str">
            <v>TTR_TEC_Moderation_of_Scripts_(CET)_-$35/class_[IHL]</v>
          </cell>
          <cell r="C35">
            <v>35</v>
          </cell>
        </row>
        <row r="36">
          <cell r="B36" t="str">
            <v>TTR_TEC_Moderation_of_Scripts_(PET)_-$35/class_[IHL]</v>
          </cell>
          <cell r="C36">
            <v>35</v>
          </cell>
        </row>
        <row r="37">
          <cell r="B37" t="str">
            <v>TTR_TEC_Module/Curriculum_Development_(AEM)_(CET)_$80/Hour_(NP)_(NT)</v>
          </cell>
          <cell r="C37">
            <v>80</v>
          </cell>
        </row>
        <row r="38">
          <cell r="B38" t="str">
            <v>TTR_TEC_Module_Leadership_(PET)_$45/Hour_(NP)_(NT)</v>
          </cell>
          <cell r="C38">
            <v>45</v>
          </cell>
        </row>
        <row r="39">
          <cell r="B39" t="str">
            <v>TTR_TEC_Non-Claimable_CET_Non-Teaching_Hours_(NP)_(NT)</v>
          </cell>
          <cell r="C39"/>
        </row>
        <row r="40">
          <cell r="B40" t="str">
            <v>TTR_TEC_Non-Claimable_CET_Non-Teaching_Units_(NP)_(NT)</v>
          </cell>
          <cell r="C40"/>
        </row>
        <row r="41">
          <cell r="B41" t="str">
            <v>TTR_TEC_Non-Claimable_CET_Teaching_Hours_(NP)_(T)</v>
          </cell>
          <cell r="C41"/>
        </row>
        <row r="42">
          <cell r="B42" t="str">
            <v>TTR_TEC_PET_(Non-teaching)_-_Override_Rate_[IHL]</v>
          </cell>
          <cell r="C42"/>
        </row>
        <row r="43">
          <cell r="B43" t="str">
            <v>TTR_TEC_PET_(Teaching)_-_Override_Rate_[IHL]</v>
          </cell>
          <cell r="C43"/>
        </row>
        <row r="44">
          <cell r="B44" t="str">
            <v>TTR_TEC_PET_Teaching_-$100/hour_[IHL]</v>
          </cell>
          <cell r="C44">
            <v>100</v>
          </cell>
        </row>
        <row r="45">
          <cell r="B45" t="str">
            <v>TTR_TEC_Programme_Coordination_(CET_enrolment_&lt;=90)_-$750/module_[IHL]</v>
          </cell>
          <cell r="C45">
            <v>750</v>
          </cell>
        </row>
        <row r="46">
          <cell r="B46" t="str">
            <v>TTR_TEC_Programme_Coordination_(CET_enrolment_&lt;=90)_-_$50/hour_per_modular_certificate_[IHL]</v>
          </cell>
          <cell r="C46">
            <v>50</v>
          </cell>
        </row>
        <row r="47">
          <cell r="B47" t="str">
            <v>TTR_TEC_Programme_Coordination_(CET_enrolment_&gt;90)_-$825/module_[IHL]</v>
          </cell>
          <cell r="C47">
            <v>825</v>
          </cell>
        </row>
        <row r="48">
          <cell r="B48" t="str">
            <v>TTR_TEC_Programme_Coordination_(CET_enrolment_&gt;90)_-_$55/hour_per_modular_certificate_[IHL]</v>
          </cell>
          <cell r="C48">
            <v>55</v>
          </cell>
        </row>
        <row r="49">
          <cell r="B49" t="str">
            <v>TTR_TEC_Project_Supervision_(WSQ)_(CET)_$200/Student_(NP)_(NT)</v>
          </cell>
          <cell r="C49">
            <v>200</v>
          </cell>
        </row>
        <row r="50">
          <cell r="B50" t="str">
            <v>TTR_TEC_Sick/Hospitalization_Leave_Claim_–_$100/hour_[IHL]</v>
          </cell>
          <cell r="C50">
            <v>100</v>
          </cell>
        </row>
        <row r="51">
          <cell r="B51" t="str">
            <v>TTR_TEC_Sick/Hospitalization_Leave_Claim_–_$120/hour_[IHL]</v>
          </cell>
          <cell r="C51">
            <v>120</v>
          </cell>
        </row>
        <row r="52">
          <cell r="B52" t="str">
            <v>TTR_TEC_Sick/Hospitalization_Leave_Claim_–_$150/hour_[IHL]</v>
          </cell>
          <cell r="C52">
            <v>150</v>
          </cell>
        </row>
        <row r="53">
          <cell r="B53" t="str">
            <v>TTR_TEC_Sick/Hospitalization_Leave_Claim_–_$20/hour_[IHL]</v>
          </cell>
          <cell r="C53">
            <v>20</v>
          </cell>
        </row>
        <row r="54">
          <cell r="B54" t="str">
            <v>TTR_TEC_Sick/Hospitalization_Leave_Claim_–_$30/hour_[IHL]</v>
          </cell>
          <cell r="C54">
            <v>30</v>
          </cell>
        </row>
        <row r="55">
          <cell r="B55" t="str">
            <v>TTR_TEC_Sick/Hospitalization_Leave_Claim_–_$40/hour_[IHL]</v>
          </cell>
          <cell r="C55">
            <v>40</v>
          </cell>
        </row>
        <row r="56">
          <cell r="B56" t="str">
            <v>TTR_TEC_Sick/Hospitalization_Leave_Claim_–_$50/hour_[IHL]</v>
          </cell>
          <cell r="C56">
            <v>50</v>
          </cell>
        </row>
        <row r="57">
          <cell r="B57" t="str">
            <v>TTR_TEC_Sick/Hospitalization_Leave_Claim_–_$50/session_[IHL]</v>
          </cell>
          <cell r="C57">
            <v>50</v>
          </cell>
        </row>
        <row r="58">
          <cell r="B58" t="str">
            <v>TTR_TEC_Sick/Hospitalization_Leave_Claim_–_Override_Rate_[IHL]</v>
          </cell>
          <cell r="C58"/>
        </row>
        <row r="59">
          <cell r="B59" t="str">
            <v>TTR_TEC_Technical_&amp;_Instructional_Support_(CET)_-$40/hour_[IHL]</v>
          </cell>
          <cell r="C59">
            <v>40</v>
          </cell>
        </row>
        <row r="60">
          <cell r="B60" t="str">
            <v>TTR_TEC_Technical_&amp;_Instructional_Support_(PET)_-$40/hour_[IHL]</v>
          </cell>
          <cell r="C60">
            <v>40</v>
          </cell>
        </row>
        <row r="61">
          <cell r="B61" t="str">
            <v>TTR_TEC_Technical_Support_(CET)_-$30/hour_[IHL]</v>
          </cell>
          <cell r="C61">
            <v>30</v>
          </cell>
        </row>
        <row r="62">
          <cell r="B62" t="str">
            <v>TTR_TEC_Technical_Support_(PET)_-$30/hour_[IHL]</v>
          </cell>
          <cell r="C62">
            <v>30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 Notes"/>
      <sheetName val="PET"/>
      <sheetName val="Mapping"/>
    </sheetNames>
    <sheetDataSet>
      <sheetData sheetId="0"/>
      <sheetData sheetId="1"/>
      <sheetData sheetId="2">
        <row r="1">
          <cell r="B1" t="str">
            <v>TIME ENTRY CODES</v>
          </cell>
          <cell r="C1" t="str">
            <v>RATE</v>
          </cell>
        </row>
        <row r="2">
          <cell r="B2" t="str">
            <v>TTR _TEC_Coach_(PET)_$60/Hour_[NP]_(T)</v>
          </cell>
          <cell r="C2">
            <v>60</v>
          </cell>
        </row>
        <row r="3">
          <cell r="B3" t="str">
            <v>TTR_TEC_Administrative_Support_(CET)_-$20/hour_[IHL]</v>
          </cell>
          <cell r="C3">
            <v>20</v>
          </cell>
        </row>
        <row r="4">
          <cell r="B4" t="str">
            <v>TTR_TEC_CET_(Non-teaching)_-_Override_Rate_[IHL]</v>
          </cell>
          <cell r="C4"/>
        </row>
        <row r="5">
          <cell r="B5" t="str">
            <v>TTR_TEC_CET_(Teaching)_-_Override_Rate_[IHL]</v>
          </cell>
          <cell r="C5"/>
        </row>
        <row r="6">
          <cell r="B6" t="str">
            <v>TTR_TEC_CET_Short_Course_Teaching_-$100/hour_[IHL]</v>
          </cell>
          <cell r="C6">
            <v>100</v>
          </cell>
        </row>
        <row r="7">
          <cell r="B7" t="str">
            <v>TTR_TEC_CET_Short_Course_Teaching_-$120/hour_[IHL]</v>
          </cell>
          <cell r="C7">
            <v>120</v>
          </cell>
        </row>
        <row r="8">
          <cell r="B8" t="str">
            <v>TTR_TEC_CET_Short_Course_Teaching_-$150/hour_[IHL]</v>
          </cell>
          <cell r="C8">
            <v>150</v>
          </cell>
        </row>
        <row r="9">
          <cell r="B9" t="str">
            <v>TTR_TEC_CET_Teaching_-$100/hour_[IHL]</v>
          </cell>
          <cell r="C9">
            <v>100</v>
          </cell>
        </row>
        <row r="10">
          <cell r="B10" t="str">
            <v>TTR_TEC_CET_Teaching_-$120/hour_[IHL]</v>
          </cell>
          <cell r="C10">
            <v>120</v>
          </cell>
        </row>
        <row r="11">
          <cell r="B11" t="str">
            <v>TTR_TEC_Chief_Instructor_for_Basic_Cardiac_Life_Support_&amp;_AED_(PET)_$50/Hour_(NP)_(T)</v>
          </cell>
          <cell r="C11">
            <v>50</v>
          </cell>
        </row>
        <row r="12">
          <cell r="B12" t="str">
            <v>TTR_TEC_Child_Care_Leave_Claim_-$50/hour_[IHL]</v>
          </cell>
          <cell r="C12">
            <v>50</v>
          </cell>
        </row>
        <row r="13">
          <cell r="B13" t="str">
            <v>TTR_TEC_Child_Care_Leave_Claim_-$50/session_[IHL]</v>
          </cell>
          <cell r="C13">
            <v>50</v>
          </cell>
        </row>
        <row r="14">
          <cell r="B14" t="str">
            <v>TTR_TEC_Child_Care_Leave_Claim_–_$100/hour_[IHL]</v>
          </cell>
          <cell r="C14">
            <v>100</v>
          </cell>
        </row>
        <row r="15">
          <cell r="B15" t="str">
            <v>TTR_TEC_Child_Care_Leave_Claim_–_$120/hour_[IHL]</v>
          </cell>
          <cell r="C15">
            <v>120</v>
          </cell>
        </row>
        <row r="16">
          <cell r="B16" t="str">
            <v>TTR_TEC_Child_Care_Leave_Claim_–_$150/hour_[IHL]</v>
          </cell>
          <cell r="C16">
            <v>150</v>
          </cell>
        </row>
        <row r="17">
          <cell r="B17" t="str">
            <v>TTR_TEC_Child_Care_Leave_Claim_–_$20/hour_[IHL]</v>
          </cell>
          <cell r="C17">
            <v>20</v>
          </cell>
        </row>
        <row r="18">
          <cell r="B18" t="str">
            <v>TTR_TEC_Child_Care_Leave_Claim_–_$30/hour_[IHL]</v>
          </cell>
          <cell r="C18">
            <v>30</v>
          </cell>
        </row>
        <row r="19">
          <cell r="B19" t="str">
            <v>TTR_TEC_Child_Care_Leave_Claim_–_$40/hour_[IHL]</v>
          </cell>
          <cell r="C19">
            <v>40</v>
          </cell>
        </row>
        <row r="20">
          <cell r="B20" t="str">
            <v>TTR_TEC_Child_Care_Leave_Claim_-_Override_Rate_[IHL]</v>
          </cell>
          <cell r="C20"/>
        </row>
        <row r="21">
          <cell r="B21" t="str">
            <v>TTR_TEC_Clinical_Instruction_(PET)_-$50/hour</v>
          </cell>
          <cell r="C21">
            <v>50</v>
          </cell>
        </row>
        <row r="22">
          <cell r="B22" t="str">
            <v>TTR_TEC_Clinical_Practicum_Supervision_(CET)_$62.50/Hour_(NP)_(NT)</v>
          </cell>
          <cell r="C22">
            <v>62.5</v>
          </cell>
        </row>
        <row r="23">
          <cell r="B23" t="str">
            <v>TTR_TEC_Instructor_for_Basic_Cardiac_Life_Support_&amp;_AED_(PET)_$25/Hour_(NP)_(T)</v>
          </cell>
          <cell r="C23">
            <v>25</v>
          </cell>
        </row>
        <row r="24">
          <cell r="B24" t="str">
            <v>TTR_TEC_Invigilation_(CET)_-$50/session_[IHL]</v>
          </cell>
          <cell r="C24">
            <v>50</v>
          </cell>
        </row>
        <row r="25">
          <cell r="B25" t="str">
            <v>TTR_TEC_Invigilation_(PET)_-$50/session_[IHL]</v>
          </cell>
          <cell r="C25">
            <v>50</v>
          </cell>
        </row>
        <row r="26">
          <cell r="B26" t="str">
            <v>TTR_TEC_IS-EP_Moderation_(PET)_$200/Class_(NP)_(NT)</v>
          </cell>
          <cell r="C26">
            <v>200</v>
          </cell>
        </row>
        <row r="27">
          <cell r="B27" t="str">
            <v>TTR_TEC_Marking_(CET_–_31_to_40_students)_-$165 [IHL]</v>
          </cell>
          <cell r="C27">
            <v>165</v>
          </cell>
        </row>
        <row r="28">
          <cell r="B28" t="str">
            <v>TTR_TEC_Marking_(CET_–_41_to_50_students)_-$220_[IHL]</v>
          </cell>
          <cell r="C28">
            <v>220</v>
          </cell>
        </row>
        <row r="29">
          <cell r="B29" t="str">
            <v>TTR_TEC_Marking_(CET_–_51_to_60_students)_-$275_[IHL]</v>
          </cell>
          <cell r="C29">
            <v>275</v>
          </cell>
        </row>
        <row r="30">
          <cell r="B30" t="str">
            <v>TTR_TEC_Marking_(CET_&lt;=_30_students)_-$110_[IHL]</v>
          </cell>
          <cell r="C30">
            <v>110</v>
          </cell>
        </row>
        <row r="31">
          <cell r="B31" t="str">
            <v>TTR_TEC_Marking_(PET_–_31_to_40_students)_-$165 [IHL]</v>
          </cell>
          <cell r="C31">
            <v>165</v>
          </cell>
        </row>
        <row r="32">
          <cell r="B32" t="str">
            <v>TTR_TEC_Marking_(PET_–_41_to_50_students)_-$220_[IHL]</v>
          </cell>
          <cell r="C32">
            <v>220</v>
          </cell>
        </row>
        <row r="33">
          <cell r="B33" t="str">
            <v>TTR_TEC_Marking_(PET_–_51_to_60_students)_-$275_[IHL]</v>
          </cell>
          <cell r="C33">
            <v>275</v>
          </cell>
        </row>
        <row r="34">
          <cell r="B34" t="str">
            <v>TTR_TEC_Marking_(PET_&lt;=_30_students)_-$110_[IHL]</v>
          </cell>
          <cell r="C34">
            <v>110</v>
          </cell>
        </row>
        <row r="35">
          <cell r="B35" t="str">
            <v>TTR_TEC_Moderation_of_Scripts_(CET)_-$35/class_[IHL]</v>
          </cell>
          <cell r="C35">
            <v>35</v>
          </cell>
        </row>
        <row r="36">
          <cell r="B36" t="str">
            <v>TTR_TEC_Moderation_of_Scripts_(PET)_-$35/class_[IHL]</v>
          </cell>
          <cell r="C36">
            <v>35</v>
          </cell>
        </row>
        <row r="37">
          <cell r="B37" t="str">
            <v>TTR_TEC_Module/Curriculum_Development_(AEM)_(CET)_$80/Hour_(NP)_(NT)</v>
          </cell>
          <cell r="C37">
            <v>80</v>
          </cell>
        </row>
        <row r="38">
          <cell r="B38" t="str">
            <v>TTR_TEC_Module_Leadership_(PET)_$45/Hour_(NP)_(NT)</v>
          </cell>
          <cell r="C38">
            <v>45</v>
          </cell>
        </row>
        <row r="39">
          <cell r="B39" t="str">
            <v>TTR_TEC_Non-Claimable_CET_Non-Teaching_Hours_(NP)_(NT)</v>
          </cell>
          <cell r="C39"/>
        </row>
        <row r="40">
          <cell r="B40" t="str">
            <v>TTR_TEC_Non-Claimable_CET_Non-Teaching_Units_(NP)_(NT)</v>
          </cell>
          <cell r="C40"/>
        </row>
        <row r="41">
          <cell r="B41" t="str">
            <v>TTR_TEC_Non-Claimable_CET_Teaching_Hours_(NP)_(T)</v>
          </cell>
          <cell r="C41"/>
        </row>
        <row r="42">
          <cell r="B42" t="str">
            <v>TTR_TEC_PET_(Non-teaching)_-_Override_Rate_[IHL]</v>
          </cell>
          <cell r="C42"/>
        </row>
        <row r="43">
          <cell r="B43" t="str">
            <v>TTR_TEC_PET_(Teaching)_-_Override_Rate_[IHL]</v>
          </cell>
          <cell r="C43"/>
        </row>
        <row r="44">
          <cell r="B44" t="str">
            <v>TTR_TEC_PET_Teaching_-$100/hour_[IHL]</v>
          </cell>
          <cell r="C44">
            <v>100</v>
          </cell>
        </row>
        <row r="45">
          <cell r="B45" t="str">
            <v>TTR_TEC_Programme_Coordination_(CET_enrolment_&lt;=90)_-$750/module_[IHL]</v>
          </cell>
          <cell r="C45">
            <v>750</v>
          </cell>
        </row>
        <row r="46">
          <cell r="B46" t="str">
            <v>TTR_TEC_Programme_Coordination_(CET_enrolment_&lt;=90)_-_$50/hour_per_modular_certificate_[IHL]</v>
          </cell>
          <cell r="C46">
            <v>50</v>
          </cell>
        </row>
        <row r="47">
          <cell r="B47" t="str">
            <v>TTR_TEC_Programme_Coordination_(CET_enrolment_&gt;90)_-$825/module_[IHL]</v>
          </cell>
          <cell r="C47">
            <v>825</v>
          </cell>
        </row>
        <row r="48">
          <cell r="B48" t="str">
            <v>TTR_TEC_Programme_Coordination_(CET_enrolment_&gt;90)_-_$55/hour_per_modular_certificate_[IHL]</v>
          </cell>
          <cell r="C48">
            <v>55</v>
          </cell>
        </row>
        <row r="49">
          <cell r="B49" t="str">
            <v>TTR_TEC_Project_Supervision_(WSQ)_(CET)_$200/Student_(NP)_(NT)</v>
          </cell>
          <cell r="C49">
            <v>200</v>
          </cell>
        </row>
        <row r="50">
          <cell r="B50" t="str">
            <v>TTR_TEC_Sick/Hospitalization_Leave_Claim_–_$100/hour_[IHL]</v>
          </cell>
          <cell r="C50">
            <v>100</v>
          </cell>
        </row>
        <row r="51">
          <cell r="B51" t="str">
            <v>TTR_TEC_Sick/Hospitalization_Leave_Claim_–_$120/hour_[IHL]</v>
          </cell>
          <cell r="C51">
            <v>120</v>
          </cell>
        </row>
        <row r="52">
          <cell r="B52" t="str">
            <v>TTR_TEC_Sick/Hospitalization_Leave_Claim_–_$150/hour_[IHL]</v>
          </cell>
          <cell r="C52">
            <v>150</v>
          </cell>
        </row>
        <row r="53">
          <cell r="B53" t="str">
            <v>TTR_TEC_Sick/Hospitalization_Leave_Claim_–_$20/hour_[IHL]</v>
          </cell>
          <cell r="C53">
            <v>20</v>
          </cell>
        </row>
        <row r="54">
          <cell r="B54" t="str">
            <v>TTR_TEC_Sick/Hospitalization_Leave_Claim_–_$30/hour_[IHL]</v>
          </cell>
          <cell r="C54">
            <v>30</v>
          </cell>
        </row>
        <row r="55">
          <cell r="B55" t="str">
            <v>TTR_TEC_Sick/Hospitalization_Leave_Claim_–_$40/hour_[IHL]</v>
          </cell>
          <cell r="C55">
            <v>40</v>
          </cell>
        </row>
        <row r="56">
          <cell r="B56" t="str">
            <v>TTR_TEC_Sick/Hospitalization_Leave_Claim_–_$50/hour_[IHL]</v>
          </cell>
          <cell r="C56">
            <v>50</v>
          </cell>
        </row>
        <row r="57">
          <cell r="B57" t="str">
            <v>TTR_TEC_Sick/Hospitalization_Leave_Claim_–_$50/session_[IHL]</v>
          </cell>
          <cell r="C57">
            <v>50</v>
          </cell>
        </row>
        <row r="58">
          <cell r="B58" t="str">
            <v>TTR_TEC_Sick/Hospitalization_Leave_Claim_–_Override_Rate_[IHL]</v>
          </cell>
          <cell r="C58"/>
        </row>
        <row r="59">
          <cell r="B59" t="str">
            <v>TTR_TEC_Technical_&amp;_Instructional_Support_(CET)_-$40/hour_[IHL]</v>
          </cell>
          <cell r="C59">
            <v>40</v>
          </cell>
        </row>
        <row r="60">
          <cell r="B60" t="str">
            <v>TTR_TEC_Technical_&amp;_Instructional_Support_(PET)_-$40/hour_[IHL]</v>
          </cell>
          <cell r="C60">
            <v>40</v>
          </cell>
        </row>
        <row r="61">
          <cell r="B61" t="str">
            <v>TTR_TEC_Technical_Support_(CET)_-$30/hour_[IHL]</v>
          </cell>
          <cell r="C61">
            <v>30</v>
          </cell>
        </row>
        <row r="62">
          <cell r="B62" t="str">
            <v>TTR_TEC_Technical_Support_(PET)_-$30/hour_[IHL]</v>
          </cell>
          <cell r="C62">
            <v>30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 Notes"/>
      <sheetName val="PET"/>
      <sheetName val="Mapping"/>
    </sheetNames>
    <sheetDataSet>
      <sheetData sheetId="0" refreshError="1"/>
      <sheetData sheetId="1" refreshError="1"/>
      <sheetData sheetId="2" refreshError="1">
        <row r="1">
          <cell r="B1" t="str">
            <v>TIME ENTRY CODES</v>
          </cell>
          <cell r="C1" t="str">
            <v>RATE</v>
          </cell>
        </row>
        <row r="2">
          <cell r="B2" t="str">
            <v>TTR _TEC_Coach_(PET)_$60/Hour_[NP]_(T)</v>
          </cell>
          <cell r="C2">
            <v>60</v>
          </cell>
        </row>
        <row r="3">
          <cell r="B3" t="str">
            <v>TTR_TEC_Administrative_Support_(CET)_-$20/hour_[IHL]</v>
          </cell>
          <cell r="C3">
            <v>20</v>
          </cell>
        </row>
        <row r="4">
          <cell r="B4" t="str">
            <v>TTR_TEC_CET_(Non-teaching)_-_Override_Rate_[IHL]</v>
          </cell>
          <cell r="C4"/>
        </row>
        <row r="5">
          <cell r="B5" t="str">
            <v>TTR_TEC_CET_(Teaching)_-_Override_Rate_[IHL]</v>
          </cell>
          <cell r="C5"/>
        </row>
        <row r="6">
          <cell r="B6" t="str">
            <v>TTR_TEC_CET_Short_Course_Teaching_-$100/hour_[IHL]</v>
          </cell>
          <cell r="C6">
            <v>100</v>
          </cell>
        </row>
        <row r="7">
          <cell r="B7" t="str">
            <v>TTR_TEC_CET_Short_Course_Teaching_-$120/hour_[IHL]</v>
          </cell>
          <cell r="C7">
            <v>120</v>
          </cell>
        </row>
        <row r="8">
          <cell r="B8" t="str">
            <v>TTR_TEC_CET_Short_Course_Teaching_-$150/hour_[IHL]</v>
          </cell>
          <cell r="C8">
            <v>150</v>
          </cell>
        </row>
        <row r="9">
          <cell r="B9" t="str">
            <v>TTR_TEC_CET_Teaching_-$100/hour_[IHL]</v>
          </cell>
          <cell r="C9">
            <v>100</v>
          </cell>
        </row>
        <row r="10">
          <cell r="B10" t="str">
            <v>TTR_TEC_CET_Teaching_-$120/hour_[IHL]</v>
          </cell>
          <cell r="C10">
            <v>120</v>
          </cell>
        </row>
        <row r="11">
          <cell r="B11" t="str">
            <v>TTR_TEC_Chief_Instructor_for_Basic_Cardiac_Life_Support_&amp;_AED_(PET)_$50/Hour_(NP)_(T)</v>
          </cell>
          <cell r="C11">
            <v>50</v>
          </cell>
        </row>
        <row r="12">
          <cell r="B12" t="str">
            <v>TTR_TEC_Child_Care_Leave_Claim_-$50/hour_[IHL]</v>
          </cell>
          <cell r="C12">
            <v>50</v>
          </cell>
        </row>
        <row r="13">
          <cell r="B13" t="str">
            <v>TTR_TEC_Child_Care_Leave_Claim_-$50/session_[IHL]</v>
          </cell>
          <cell r="C13">
            <v>50</v>
          </cell>
        </row>
        <row r="14">
          <cell r="B14" t="str">
            <v>TTR_TEC_Child_Care_Leave_Claim_–_$100/hour_[IHL]</v>
          </cell>
          <cell r="C14">
            <v>100</v>
          </cell>
        </row>
        <row r="15">
          <cell r="B15" t="str">
            <v>TTR_TEC_Child_Care_Leave_Claim_–_$120/hour_[IHL]</v>
          </cell>
          <cell r="C15">
            <v>120</v>
          </cell>
        </row>
        <row r="16">
          <cell r="B16" t="str">
            <v>TTR_TEC_Child_Care_Leave_Claim_–_$150/hour_[IHL]</v>
          </cell>
          <cell r="C16">
            <v>150</v>
          </cell>
        </row>
        <row r="17">
          <cell r="B17" t="str">
            <v>TTR_TEC_Child_Care_Leave_Claim_–_$20/hour_[IHL]</v>
          </cell>
          <cell r="C17">
            <v>20</v>
          </cell>
        </row>
        <row r="18">
          <cell r="B18" t="str">
            <v>TTR_TEC_Child_Care_Leave_Claim_–_$30/hour_[IHL]</v>
          </cell>
          <cell r="C18">
            <v>30</v>
          </cell>
        </row>
        <row r="19">
          <cell r="B19" t="str">
            <v>TTR_TEC_Child_Care_Leave_Claim_–_$40/hour_[IHL]</v>
          </cell>
          <cell r="C19">
            <v>40</v>
          </cell>
        </row>
        <row r="20">
          <cell r="B20" t="str">
            <v>TTR_TEC_Child_Care_Leave_Claim_-_Override_Rate_[IHL]</v>
          </cell>
          <cell r="C20"/>
        </row>
        <row r="21">
          <cell r="B21" t="str">
            <v>TTR_TEC_Clinical_Instruction_(PET)_-$50/hour</v>
          </cell>
          <cell r="C21">
            <v>50</v>
          </cell>
        </row>
        <row r="22">
          <cell r="B22" t="str">
            <v>TTR_TEC_Clinical_Practicum_Supervision_(CET)_$62.50/Hour_(NP)_(NT)</v>
          </cell>
          <cell r="C22">
            <v>62.5</v>
          </cell>
        </row>
        <row r="23">
          <cell r="B23" t="str">
            <v>TTR_TEC_Instructor_for_Basic_Cardiac_Life_Support_&amp;_AED_(PET)_$25/Hour_(NP)_(T)</v>
          </cell>
          <cell r="C23">
            <v>25</v>
          </cell>
        </row>
        <row r="24">
          <cell r="B24" t="str">
            <v>TTR_TEC_Invigilation_(CET)_-$50/session_[IHL]</v>
          </cell>
          <cell r="C24">
            <v>50</v>
          </cell>
        </row>
        <row r="25">
          <cell r="B25" t="str">
            <v>TTR_TEC_Invigilation_(PET)_-$50/session_[IHL]</v>
          </cell>
          <cell r="C25">
            <v>50</v>
          </cell>
        </row>
        <row r="26">
          <cell r="B26" t="str">
            <v>TTR_TEC_IS-EP_Moderation_(PET)_$200/Class_(NP)_(NT)</v>
          </cell>
          <cell r="C26">
            <v>200</v>
          </cell>
        </row>
        <row r="27">
          <cell r="B27" t="str">
            <v>TTR_TEC_Marking_(CET_–_31_to_40_students)_-$165 [IHL]</v>
          </cell>
          <cell r="C27">
            <v>165</v>
          </cell>
        </row>
        <row r="28">
          <cell r="B28" t="str">
            <v>TTR_TEC_Marking_(CET_–_41_to_50_students)_-$220_[IHL]</v>
          </cell>
          <cell r="C28">
            <v>220</v>
          </cell>
        </row>
        <row r="29">
          <cell r="B29" t="str">
            <v>TTR_TEC_Marking_(CET_–_51_to_60_students)_-$275_[IHL]</v>
          </cell>
          <cell r="C29">
            <v>275</v>
          </cell>
        </row>
        <row r="30">
          <cell r="B30" t="str">
            <v>TTR_TEC_Marking_(CET_&lt;=_30_students)_-$110_[IHL]</v>
          </cell>
          <cell r="C30">
            <v>110</v>
          </cell>
        </row>
        <row r="31">
          <cell r="B31" t="str">
            <v>TTR_TEC_Marking_(PET_–_31_to_40_students)_-$165 [IHL]</v>
          </cell>
          <cell r="C31">
            <v>165</v>
          </cell>
        </row>
        <row r="32">
          <cell r="B32" t="str">
            <v>TTR_TEC_Marking_(PET_–_41_to_50_students)_-$220_[IHL]</v>
          </cell>
          <cell r="C32">
            <v>220</v>
          </cell>
        </row>
        <row r="33">
          <cell r="B33" t="str">
            <v>TTR_TEC_Marking_(PET_–_51_to_60_students)_-$275_[IHL]</v>
          </cell>
          <cell r="C33">
            <v>275</v>
          </cell>
        </row>
        <row r="34">
          <cell r="B34" t="str">
            <v>TTR_TEC_Marking_(PET_&lt;=_30_students)_-$110_[IHL]</v>
          </cell>
          <cell r="C34">
            <v>110</v>
          </cell>
        </row>
        <row r="35">
          <cell r="B35" t="str">
            <v>TTR_TEC_Moderation_of_Scripts_(CET)_-$35/class_[IHL]</v>
          </cell>
          <cell r="C35">
            <v>35</v>
          </cell>
        </row>
        <row r="36">
          <cell r="B36" t="str">
            <v>TTR_TEC_Moderation_of_Scripts_(PET)_-$35/class_[IHL]</v>
          </cell>
          <cell r="C36">
            <v>35</v>
          </cell>
        </row>
        <row r="37">
          <cell r="B37" t="str">
            <v>TTR_TEC_Module/Curriculum_Development_(AEM)_(CET)_$80/Hour_(NP)_(NT)</v>
          </cell>
          <cell r="C37">
            <v>80</v>
          </cell>
        </row>
        <row r="38">
          <cell r="B38" t="str">
            <v>TTR_TEC_Module_Leadership_(PET)_$45/Hour_(NP)_(NT)</v>
          </cell>
          <cell r="C38">
            <v>45</v>
          </cell>
        </row>
        <row r="39">
          <cell r="B39" t="str">
            <v>TTR_TEC_Non-Claimable_CET_Non-Teaching_Hours_(NP)_(NT)</v>
          </cell>
          <cell r="C39"/>
        </row>
        <row r="40">
          <cell r="B40" t="str">
            <v>TTR_TEC_Non-Claimable_CET_Non-Teaching_Units_(NP)_(NT)</v>
          </cell>
          <cell r="C40"/>
        </row>
        <row r="41">
          <cell r="B41" t="str">
            <v>TTR_TEC_Non-Claimable_CET_Teaching_Hours_(NP)_(T)</v>
          </cell>
          <cell r="C41"/>
        </row>
        <row r="42">
          <cell r="B42" t="str">
            <v>TTR_TEC_PET_(Non-teaching)_-_Override_Rate_[IHL]</v>
          </cell>
          <cell r="C42"/>
        </row>
        <row r="43">
          <cell r="B43" t="str">
            <v>TTR_TEC_PET_(Teaching)_-_Override_Rate_[IHL]</v>
          </cell>
          <cell r="C43"/>
        </row>
        <row r="44">
          <cell r="B44" t="str">
            <v>TTR_TEC_PET_Teaching_-$100/hour_[IHL]</v>
          </cell>
          <cell r="C44">
            <v>100</v>
          </cell>
        </row>
        <row r="45">
          <cell r="B45" t="str">
            <v>TTR_TEC_Programme_Coordination_(CET_enrolment_&lt;=90)_-$750/module_[IHL]</v>
          </cell>
          <cell r="C45">
            <v>750</v>
          </cell>
        </row>
        <row r="46">
          <cell r="B46" t="str">
            <v>TTR_TEC_Programme_Coordination_(CET_enrolment_&lt;=90)_-_$50/hour_per_modular_certificate_[IHL]</v>
          </cell>
          <cell r="C46">
            <v>50</v>
          </cell>
        </row>
        <row r="47">
          <cell r="B47" t="str">
            <v>TTR_TEC_Programme_Coordination_(CET_enrolment_&gt;90)_-$825/module_[IHL]</v>
          </cell>
          <cell r="C47">
            <v>825</v>
          </cell>
        </row>
        <row r="48">
          <cell r="B48" t="str">
            <v>TTR_TEC_Programme_Coordination_(CET_enrolment_&gt;90)_-_$55/hour_per_modular_certificate_[IHL]</v>
          </cell>
          <cell r="C48">
            <v>55</v>
          </cell>
        </row>
        <row r="49">
          <cell r="B49" t="str">
            <v>TTR_TEC_Project_Supervision_(WSQ)_(CET)_$200/Student_(NP)_(NT)</v>
          </cell>
          <cell r="C49">
            <v>200</v>
          </cell>
        </row>
        <row r="50">
          <cell r="B50" t="str">
            <v>TTR_TEC_Sick/Hospitalization_Leave_Claim_–_$100/hour_[IHL]</v>
          </cell>
          <cell r="C50">
            <v>100</v>
          </cell>
        </row>
        <row r="51">
          <cell r="B51" t="str">
            <v>TTR_TEC_Sick/Hospitalization_Leave_Claim_–_$120/hour_[IHL]</v>
          </cell>
          <cell r="C51">
            <v>120</v>
          </cell>
        </row>
        <row r="52">
          <cell r="B52" t="str">
            <v>TTR_TEC_Sick/Hospitalization_Leave_Claim_–_$150/hour_[IHL]</v>
          </cell>
          <cell r="C52">
            <v>150</v>
          </cell>
        </row>
        <row r="53">
          <cell r="B53" t="str">
            <v>TTR_TEC_Sick/Hospitalization_Leave_Claim_–_$20/hour_[IHL]</v>
          </cell>
          <cell r="C53">
            <v>20</v>
          </cell>
        </row>
        <row r="54">
          <cell r="B54" t="str">
            <v>TTR_TEC_Sick/Hospitalization_Leave_Claim_–_$30/hour_[IHL]</v>
          </cell>
          <cell r="C54">
            <v>30</v>
          </cell>
        </row>
        <row r="55">
          <cell r="B55" t="str">
            <v>TTR_TEC_Sick/Hospitalization_Leave_Claim_–_$40/hour_[IHL]</v>
          </cell>
          <cell r="C55">
            <v>40</v>
          </cell>
        </row>
        <row r="56">
          <cell r="B56" t="str">
            <v>TTR_TEC_Sick/Hospitalization_Leave_Claim_–_$50/hour_[IHL]</v>
          </cell>
          <cell r="C56">
            <v>50</v>
          </cell>
        </row>
        <row r="57">
          <cell r="B57" t="str">
            <v>TTR_TEC_Sick/Hospitalization_Leave_Claim_–_$50/session_[IHL]</v>
          </cell>
          <cell r="C57">
            <v>50</v>
          </cell>
        </row>
        <row r="58">
          <cell r="B58" t="str">
            <v>TTR_TEC_Sick/Hospitalization_Leave_Claim_–_Override_Rate_[IHL]</v>
          </cell>
          <cell r="C58"/>
        </row>
        <row r="59">
          <cell r="B59" t="str">
            <v>TTR_TEC_Technical_&amp;_Instructional_Support_(CET)_-$40/hour_[IHL]</v>
          </cell>
          <cell r="C59">
            <v>40</v>
          </cell>
        </row>
        <row r="60">
          <cell r="B60" t="str">
            <v>TTR_TEC_Technical_&amp;_Instructional_Support_(PET)_-$40/hour_[IHL]</v>
          </cell>
          <cell r="C60">
            <v>40</v>
          </cell>
        </row>
        <row r="61">
          <cell r="B61" t="str">
            <v>TTR_TEC_Technical_Support_(CET)_-$30/hour_[IHL]</v>
          </cell>
          <cell r="C61">
            <v>30</v>
          </cell>
        </row>
        <row r="62">
          <cell r="B62" t="str">
            <v>TTR_TEC_Technical_Support_(PET)_-$30/hour_[IHL]</v>
          </cell>
          <cell r="C62">
            <v>30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 Notes"/>
      <sheetName val="PET"/>
      <sheetName val="Mapping"/>
    </sheetNames>
    <sheetDataSet>
      <sheetData sheetId="0"/>
      <sheetData sheetId="1"/>
      <sheetData sheetId="2">
        <row r="1">
          <cell r="B1" t="str">
            <v>TIME ENTRY CODES</v>
          </cell>
          <cell r="C1" t="str">
            <v>RATE</v>
          </cell>
        </row>
        <row r="2">
          <cell r="B2" t="str">
            <v>TTR _TEC_Coach_(PET)_$60/Hour_[NP]_(T)</v>
          </cell>
          <cell r="C2">
            <v>60</v>
          </cell>
        </row>
        <row r="3">
          <cell r="B3" t="str">
            <v>TTR_TEC_Administrative_Support_(CET)_-$20/hour_[IHL]</v>
          </cell>
          <cell r="C3">
            <v>20</v>
          </cell>
        </row>
        <row r="4">
          <cell r="B4" t="str">
            <v>TTR_TEC_CET_(Non-teaching)_-_Override_Rate_[IHL]</v>
          </cell>
          <cell r="C4"/>
        </row>
        <row r="5">
          <cell r="B5" t="str">
            <v>TTR_TEC_CET_(Teaching)_-_Override_Rate_[IHL]</v>
          </cell>
          <cell r="C5"/>
        </row>
        <row r="6">
          <cell r="B6" t="str">
            <v>TTR_TEC_CET_Short_Course_Teaching_-$100/hour_[IHL]</v>
          </cell>
          <cell r="C6">
            <v>100</v>
          </cell>
        </row>
        <row r="7">
          <cell r="B7" t="str">
            <v>TTR_TEC_CET_Short_Course_Teaching_-$120/hour_[IHL]</v>
          </cell>
          <cell r="C7">
            <v>120</v>
          </cell>
        </row>
        <row r="8">
          <cell r="B8" t="str">
            <v>TTR_TEC_CET_Short_Course_Teaching_-$150/hour_[IHL]</v>
          </cell>
          <cell r="C8">
            <v>150</v>
          </cell>
        </row>
        <row r="9">
          <cell r="B9" t="str">
            <v>TTR_TEC_CET_Teaching_-$100/hour_[IHL]</v>
          </cell>
          <cell r="C9">
            <v>100</v>
          </cell>
        </row>
        <row r="10">
          <cell r="B10" t="str">
            <v>TTR_TEC_CET_Teaching_-$120/hour_[IHL]</v>
          </cell>
          <cell r="C10">
            <v>120</v>
          </cell>
        </row>
        <row r="11">
          <cell r="B11" t="str">
            <v>TTR_TEC_Chief_Instructor_for_Basic_Cardiac_Life_Support_&amp;_AED_(PET)_$50/Hour_(NP)_(T)</v>
          </cell>
          <cell r="C11">
            <v>50</v>
          </cell>
        </row>
        <row r="12">
          <cell r="B12" t="str">
            <v>TTR_TEC_Child_Care_Leave_Claim_-$50/hour_[IHL]</v>
          </cell>
          <cell r="C12">
            <v>50</v>
          </cell>
        </row>
        <row r="13">
          <cell r="B13" t="str">
            <v>TTR_TEC_Child_Care_Leave_Claim_-$50/session_[IHL]</v>
          </cell>
          <cell r="C13">
            <v>50</v>
          </cell>
        </row>
        <row r="14">
          <cell r="B14" t="str">
            <v>TTR_TEC_Child_Care_Leave_Claim_–_$100/hour_[IHL]</v>
          </cell>
          <cell r="C14">
            <v>100</v>
          </cell>
        </row>
        <row r="15">
          <cell r="B15" t="str">
            <v>TTR_TEC_Child_Care_Leave_Claim_–_$120/hour_[IHL]</v>
          </cell>
          <cell r="C15">
            <v>120</v>
          </cell>
        </row>
        <row r="16">
          <cell r="B16" t="str">
            <v>TTR_TEC_Child_Care_Leave_Claim_–_$150/hour_[IHL]</v>
          </cell>
          <cell r="C16">
            <v>150</v>
          </cell>
        </row>
        <row r="17">
          <cell r="B17" t="str">
            <v>TTR_TEC_Child_Care_Leave_Claim_–_$20/hour_[IHL]</v>
          </cell>
          <cell r="C17">
            <v>20</v>
          </cell>
        </row>
        <row r="18">
          <cell r="B18" t="str">
            <v>TTR_TEC_Child_Care_Leave_Claim_–_$30/hour_[IHL]</v>
          </cell>
          <cell r="C18">
            <v>30</v>
          </cell>
        </row>
        <row r="19">
          <cell r="B19" t="str">
            <v>TTR_TEC_Child_Care_Leave_Claim_–_$40/hour_[IHL]</v>
          </cell>
          <cell r="C19">
            <v>40</v>
          </cell>
        </row>
        <row r="20">
          <cell r="B20" t="str">
            <v>TTR_TEC_Child_Care_Leave_Claim_-_Override_Rate_[IHL]</v>
          </cell>
          <cell r="C20"/>
        </row>
        <row r="21">
          <cell r="B21" t="str">
            <v>TTR_TEC_Clinical_Instruction_(PET)_-$50/hour</v>
          </cell>
          <cell r="C21">
            <v>50</v>
          </cell>
        </row>
        <row r="22">
          <cell r="B22" t="str">
            <v>TTR_TEC_Clinical_Practicum_Supervision_(CET)_$62.50/Hour_(NP)_(NT)</v>
          </cell>
          <cell r="C22">
            <v>62.5</v>
          </cell>
        </row>
        <row r="23">
          <cell r="B23" t="str">
            <v>TTR_TEC_Instructor_for_Basic_Cardiac_Life_Support_&amp;_AED_(PET)_$25/Hour_(NP)_(T)</v>
          </cell>
          <cell r="C23">
            <v>25</v>
          </cell>
        </row>
        <row r="24">
          <cell r="B24" t="str">
            <v>TTR_TEC_Invigilation_(CET)_-$50/session_[IHL]</v>
          </cell>
          <cell r="C24">
            <v>50</v>
          </cell>
        </row>
        <row r="25">
          <cell r="B25" t="str">
            <v>TTR_TEC_Invigilation_(PET)_-$50/session_[IHL]</v>
          </cell>
          <cell r="C25">
            <v>50</v>
          </cell>
        </row>
        <row r="26">
          <cell r="B26" t="str">
            <v>TTR_TEC_IS-EP_Moderation_(PET)_$200/Class_(NP)_(NT)</v>
          </cell>
          <cell r="C26">
            <v>200</v>
          </cell>
        </row>
        <row r="27">
          <cell r="B27" t="str">
            <v>TTR_TEC_Marking_(CET_–_31_to_40_students)_-$165 [IHL]</v>
          </cell>
          <cell r="C27">
            <v>165</v>
          </cell>
        </row>
        <row r="28">
          <cell r="B28" t="str">
            <v>TTR_TEC_Marking_(CET_–_41_to_50_students)_-$220_[IHL]</v>
          </cell>
          <cell r="C28">
            <v>220</v>
          </cell>
        </row>
        <row r="29">
          <cell r="B29" t="str">
            <v>TTR_TEC_Marking_(CET_–_51_to_60_students)_-$275_[IHL]</v>
          </cell>
          <cell r="C29">
            <v>275</v>
          </cell>
        </row>
        <row r="30">
          <cell r="B30" t="str">
            <v>TTR_TEC_Marking_(CET_&lt;=_30_students)_-$110_[IHL]</v>
          </cell>
          <cell r="C30">
            <v>110</v>
          </cell>
        </row>
        <row r="31">
          <cell r="B31" t="str">
            <v>TTR_TEC_Marking_(PET_–_31_to_40_students)_-$165 [IHL]</v>
          </cell>
          <cell r="C31">
            <v>165</v>
          </cell>
        </row>
        <row r="32">
          <cell r="B32" t="str">
            <v>TTR_TEC_Marking_(PET_–_41_to_50_students)_-$220_[IHL]</v>
          </cell>
          <cell r="C32">
            <v>220</v>
          </cell>
        </row>
        <row r="33">
          <cell r="B33" t="str">
            <v>TTR_TEC_Marking_(PET_–_51_to_60_students)_-$275_[IHL]</v>
          </cell>
          <cell r="C33">
            <v>275</v>
          </cell>
        </row>
        <row r="34">
          <cell r="B34" t="str">
            <v>TTR_TEC_Marking_(PET_&lt;=_30_students)_-$110_[IHL]</v>
          </cell>
          <cell r="C34">
            <v>110</v>
          </cell>
        </row>
        <row r="35">
          <cell r="B35" t="str">
            <v>TTR_TEC_Moderation_of_Scripts_(CET)_-$35/class_[IHL]</v>
          </cell>
          <cell r="C35">
            <v>35</v>
          </cell>
        </row>
        <row r="36">
          <cell r="B36" t="str">
            <v>TTR_TEC_Moderation_of_Scripts_(PET)_-$35/class_[IHL]</v>
          </cell>
          <cell r="C36">
            <v>35</v>
          </cell>
        </row>
        <row r="37">
          <cell r="B37" t="str">
            <v>TTR_TEC_Module/Curriculum_Development_(AEM)_(CET)_$80/Hour_(NP)_(NT)</v>
          </cell>
          <cell r="C37">
            <v>80</v>
          </cell>
        </row>
        <row r="38">
          <cell r="B38" t="str">
            <v>TTR_TEC_Module_Leadership_(PET)_$45/Hour_(NP)_(NT)</v>
          </cell>
          <cell r="C38">
            <v>45</v>
          </cell>
        </row>
        <row r="39">
          <cell r="B39" t="str">
            <v>TTR_TEC_Non-Claimable_CET_Non-Teaching_Hours_(NP)_(NT)</v>
          </cell>
          <cell r="C39"/>
        </row>
        <row r="40">
          <cell r="B40" t="str">
            <v>TTR_TEC_Non-Claimable_CET_Non-Teaching_Units_(NP)_(NT)</v>
          </cell>
          <cell r="C40"/>
        </row>
        <row r="41">
          <cell r="B41" t="str">
            <v>TTR_TEC_Non-Claimable_CET_Teaching_Hours_(NP)_(T)</v>
          </cell>
          <cell r="C41"/>
        </row>
        <row r="42">
          <cell r="B42" t="str">
            <v>TTR_TEC_PET_(Non-teaching)_-_Override_Rate_[IHL]</v>
          </cell>
          <cell r="C42"/>
        </row>
        <row r="43">
          <cell r="B43" t="str">
            <v>TTR_TEC_PET_(Teaching)_-_Override_Rate_[IHL]</v>
          </cell>
          <cell r="C43"/>
        </row>
        <row r="44">
          <cell r="B44" t="str">
            <v>TTR_TEC_PET_Teaching_-$100/hour_[IHL]</v>
          </cell>
          <cell r="C44">
            <v>100</v>
          </cell>
        </row>
        <row r="45">
          <cell r="B45" t="str">
            <v>TTR_TEC_Programme_Coordination_(CET_enrolment_&lt;=90)_-$750/module_[IHL]</v>
          </cell>
          <cell r="C45">
            <v>750</v>
          </cell>
        </row>
        <row r="46">
          <cell r="B46" t="str">
            <v>TTR_TEC_Programme_Coordination_(CET_enrolment_&lt;=90)_-_$50/hour_per_modular_certificate_[IHL]</v>
          </cell>
          <cell r="C46">
            <v>50</v>
          </cell>
        </row>
        <row r="47">
          <cell r="B47" t="str">
            <v>TTR_TEC_Programme_Coordination_(CET_enrolment_&gt;90)_-$825/module_[IHL]</v>
          </cell>
          <cell r="C47">
            <v>825</v>
          </cell>
        </row>
        <row r="48">
          <cell r="B48" t="str">
            <v>TTR_TEC_Programme_Coordination_(CET_enrolment_&gt;90)_-_$55/hour_per_modular_certificate_[IHL]</v>
          </cell>
          <cell r="C48">
            <v>55</v>
          </cell>
        </row>
        <row r="49">
          <cell r="B49" t="str">
            <v>TTR_TEC_Project_Supervision_(WSQ)_(CET)_$200/Student_(NP)_(NT)</v>
          </cell>
          <cell r="C49">
            <v>200</v>
          </cell>
        </row>
        <row r="50">
          <cell r="B50" t="str">
            <v>TTR_TEC_Sick/Hospitalization_Leave_Claim_–_$100/hour_[IHL]</v>
          </cell>
          <cell r="C50">
            <v>100</v>
          </cell>
        </row>
        <row r="51">
          <cell r="B51" t="str">
            <v>TTR_TEC_Sick/Hospitalization_Leave_Claim_–_$120/hour_[IHL]</v>
          </cell>
          <cell r="C51">
            <v>120</v>
          </cell>
        </row>
        <row r="52">
          <cell r="B52" t="str">
            <v>TTR_TEC_Sick/Hospitalization_Leave_Claim_–_$150/hour_[IHL]</v>
          </cell>
          <cell r="C52">
            <v>150</v>
          </cell>
        </row>
        <row r="53">
          <cell r="B53" t="str">
            <v>TTR_TEC_Sick/Hospitalization_Leave_Claim_–_$20/hour_[IHL]</v>
          </cell>
          <cell r="C53">
            <v>20</v>
          </cell>
        </row>
        <row r="54">
          <cell r="B54" t="str">
            <v>TTR_TEC_Sick/Hospitalization_Leave_Claim_–_$30/hour_[IHL]</v>
          </cell>
          <cell r="C54">
            <v>30</v>
          </cell>
        </row>
        <row r="55">
          <cell r="B55" t="str">
            <v>TTR_TEC_Sick/Hospitalization_Leave_Claim_–_$40/hour_[IHL]</v>
          </cell>
          <cell r="C55">
            <v>40</v>
          </cell>
        </row>
        <row r="56">
          <cell r="B56" t="str">
            <v>TTR_TEC_Sick/Hospitalization_Leave_Claim_–_$50/hour_[IHL]</v>
          </cell>
          <cell r="C56">
            <v>50</v>
          </cell>
        </row>
        <row r="57">
          <cell r="B57" t="str">
            <v>TTR_TEC_Sick/Hospitalization_Leave_Claim_–_$50/session_[IHL]</v>
          </cell>
          <cell r="C57">
            <v>50</v>
          </cell>
        </row>
        <row r="58">
          <cell r="B58" t="str">
            <v>TTR_TEC_Sick/Hospitalization_Leave_Claim_–_Override_Rate_[IHL]</v>
          </cell>
          <cell r="C58"/>
        </row>
        <row r="59">
          <cell r="B59" t="str">
            <v>TTR_TEC_Technical_&amp;_Instructional_Support_(CET)_-$40/hour_[IHL]</v>
          </cell>
          <cell r="C59">
            <v>40</v>
          </cell>
        </row>
        <row r="60">
          <cell r="B60" t="str">
            <v>TTR_TEC_Technical_&amp;_Instructional_Support_(PET)_-$40/hour_[IHL]</v>
          </cell>
          <cell r="C60">
            <v>40</v>
          </cell>
        </row>
        <row r="61">
          <cell r="B61" t="str">
            <v>TTR_TEC_Technical_Support_(CET)_-$30/hour_[IHL]</v>
          </cell>
          <cell r="C61">
            <v>30</v>
          </cell>
        </row>
        <row r="62">
          <cell r="B62" t="str">
            <v>TTR_TEC_Technical_Support_(PET)_-$30/hour_[IHL]</v>
          </cell>
          <cell r="C62">
            <v>30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 Notes"/>
      <sheetName val="PET"/>
      <sheetName val="Mapping"/>
    </sheetNames>
    <sheetDataSet>
      <sheetData sheetId="0"/>
      <sheetData sheetId="1"/>
      <sheetData sheetId="2">
        <row r="1">
          <cell r="B1" t="str">
            <v>TIME ENTRY CODES</v>
          </cell>
          <cell r="C1" t="str">
            <v>RATE</v>
          </cell>
        </row>
        <row r="2">
          <cell r="B2" t="str">
            <v>TTR _TEC_Coach_(PET)_$60/Hour_[NP]_(T)</v>
          </cell>
          <cell r="C2">
            <v>60</v>
          </cell>
        </row>
        <row r="3">
          <cell r="B3" t="str">
            <v>TTR_TEC_Administrative_Support_(CET)_-$20/hour_[IHL]</v>
          </cell>
          <cell r="C3">
            <v>20</v>
          </cell>
        </row>
        <row r="4">
          <cell r="B4" t="str">
            <v>TTR_TEC_CET_(Non-teaching)_-_Override_Rate_[IHL]</v>
          </cell>
          <cell r="C4"/>
        </row>
        <row r="5">
          <cell r="B5" t="str">
            <v>TTR_TEC_CET_(Teaching)_-_Override_Rate_[IHL]</v>
          </cell>
          <cell r="C5"/>
        </row>
        <row r="6">
          <cell r="B6" t="str">
            <v>TTR_TEC_CET_Short_Course_Teaching_-$100/hour_[IHL]</v>
          </cell>
          <cell r="C6">
            <v>100</v>
          </cell>
        </row>
        <row r="7">
          <cell r="B7" t="str">
            <v>TTR_TEC_CET_Short_Course_Teaching_-$120/hour_[IHL]</v>
          </cell>
          <cell r="C7">
            <v>120</v>
          </cell>
        </row>
        <row r="8">
          <cell r="B8" t="str">
            <v>TTR_TEC_CET_Short_Course_Teaching_-$150/hour_[IHL]</v>
          </cell>
          <cell r="C8">
            <v>150</v>
          </cell>
        </row>
        <row r="9">
          <cell r="B9" t="str">
            <v>TTR_TEC_CET_Teaching_-$100/hour_[IHL]</v>
          </cell>
          <cell r="C9">
            <v>100</v>
          </cell>
        </row>
        <row r="10">
          <cell r="B10" t="str">
            <v>TTR_TEC_CET_Teaching_-$120/hour_[IHL]</v>
          </cell>
          <cell r="C10">
            <v>120</v>
          </cell>
        </row>
        <row r="11">
          <cell r="B11" t="str">
            <v>TTR_TEC_Chief_Instructor_for_Basic_Cardiac_Life_Support_&amp;_AED_(PET)_$50/Hour_(NP)_(T)</v>
          </cell>
          <cell r="C11">
            <v>50</v>
          </cell>
        </row>
        <row r="12">
          <cell r="B12" t="str">
            <v>TTR_TEC_Child_Care_Leave_Claim_-$50/hour_[IHL]</v>
          </cell>
          <cell r="C12">
            <v>50</v>
          </cell>
        </row>
        <row r="13">
          <cell r="B13" t="str">
            <v>TTR_TEC_Child_Care_Leave_Claim_-$50/session_[IHL]</v>
          </cell>
          <cell r="C13">
            <v>50</v>
          </cell>
        </row>
        <row r="14">
          <cell r="B14" t="str">
            <v>TTR_TEC_Child_Care_Leave_Claim_–_$100/hour_[IHL]</v>
          </cell>
          <cell r="C14">
            <v>100</v>
          </cell>
        </row>
        <row r="15">
          <cell r="B15" t="str">
            <v>TTR_TEC_Child_Care_Leave_Claim_–_$120/hour_[IHL]</v>
          </cell>
          <cell r="C15">
            <v>120</v>
          </cell>
        </row>
        <row r="16">
          <cell r="B16" t="str">
            <v>TTR_TEC_Child_Care_Leave_Claim_–_$150/hour_[IHL]</v>
          </cell>
          <cell r="C16">
            <v>150</v>
          </cell>
        </row>
        <row r="17">
          <cell r="B17" t="str">
            <v>TTR_TEC_Child_Care_Leave_Claim_–_$20/hour_[IHL]</v>
          </cell>
          <cell r="C17">
            <v>20</v>
          </cell>
        </row>
        <row r="18">
          <cell r="B18" t="str">
            <v>TTR_TEC_Child_Care_Leave_Claim_–_$30/hour_[IHL]</v>
          </cell>
          <cell r="C18">
            <v>30</v>
          </cell>
        </row>
        <row r="19">
          <cell r="B19" t="str">
            <v>TTR_TEC_Child_Care_Leave_Claim_–_$40/hour_[IHL]</v>
          </cell>
          <cell r="C19">
            <v>40</v>
          </cell>
        </row>
        <row r="20">
          <cell r="B20" t="str">
            <v>TTR_TEC_Child_Care_Leave_Claim_-_Override_Rate_[IHL]</v>
          </cell>
          <cell r="C20"/>
        </row>
        <row r="21">
          <cell r="B21" t="str">
            <v>TTR_TEC_Clinical_Instruction_(PET)_-$50/hour</v>
          </cell>
          <cell r="C21">
            <v>50</v>
          </cell>
        </row>
        <row r="22">
          <cell r="B22" t="str">
            <v>TTR_TEC_Clinical_Practicum_Supervision_(CET)_$62.50/Hour_(NP)_(NT)</v>
          </cell>
          <cell r="C22">
            <v>62.5</v>
          </cell>
        </row>
        <row r="23">
          <cell r="B23" t="str">
            <v>TTR_TEC_Instructor_for_Basic_Cardiac_Life_Support_&amp;_AED_(PET)_$25/Hour_(NP)_(T)</v>
          </cell>
          <cell r="C23">
            <v>25</v>
          </cell>
        </row>
        <row r="24">
          <cell r="B24" t="str">
            <v>TTR_TEC_Invigilation_(CET)_-$50/session_[IHL]</v>
          </cell>
          <cell r="C24">
            <v>50</v>
          </cell>
        </row>
        <row r="25">
          <cell r="B25" t="str">
            <v>TTR_TEC_Invigilation_(PET)_-$50/session_[IHL]</v>
          </cell>
          <cell r="C25">
            <v>50</v>
          </cell>
        </row>
        <row r="26">
          <cell r="B26" t="str">
            <v>TTR_TEC_IS-EP_Moderation_(PET)_$200/Class_(NP)_(NT)</v>
          </cell>
          <cell r="C26">
            <v>200</v>
          </cell>
        </row>
        <row r="27">
          <cell r="B27" t="str">
            <v>TTR_TEC_Marking_(CET_–_31_to_40_students)_-$165 [IHL]</v>
          </cell>
          <cell r="C27">
            <v>165</v>
          </cell>
        </row>
        <row r="28">
          <cell r="B28" t="str">
            <v>TTR_TEC_Marking_(CET_–_41_to_50_students)_-$220_[IHL]</v>
          </cell>
          <cell r="C28">
            <v>220</v>
          </cell>
        </row>
        <row r="29">
          <cell r="B29" t="str">
            <v>TTR_TEC_Marking_(CET_–_51_to_60_students)_-$275_[IHL]</v>
          </cell>
          <cell r="C29">
            <v>275</v>
          </cell>
        </row>
        <row r="30">
          <cell r="B30" t="str">
            <v>TTR_TEC_Marking_(CET_&lt;=_30_students)_-$110_[IHL]</v>
          </cell>
          <cell r="C30">
            <v>110</v>
          </cell>
        </row>
        <row r="31">
          <cell r="B31" t="str">
            <v>TTR_TEC_Marking_(PET_–_31_to_40_students)_-$165 [IHL]</v>
          </cell>
          <cell r="C31">
            <v>165</v>
          </cell>
        </row>
        <row r="32">
          <cell r="B32" t="str">
            <v>TTR_TEC_Marking_(PET_–_41_to_50_students)_-$220_[IHL]</v>
          </cell>
          <cell r="C32">
            <v>220</v>
          </cell>
        </row>
        <row r="33">
          <cell r="B33" t="str">
            <v>TTR_TEC_Marking_(PET_–_51_to_60_students)_-$275_[IHL]</v>
          </cell>
          <cell r="C33">
            <v>275</v>
          </cell>
        </row>
        <row r="34">
          <cell r="B34" t="str">
            <v>TTR_TEC_Marking_(PET_&lt;=_30_students)_-$110_[IHL]</v>
          </cell>
          <cell r="C34">
            <v>110</v>
          </cell>
        </row>
        <row r="35">
          <cell r="B35" t="str">
            <v>TTR_TEC_Moderation_of_Scripts_(CET)_-$35/class_[IHL]</v>
          </cell>
          <cell r="C35">
            <v>35</v>
          </cell>
        </row>
        <row r="36">
          <cell r="B36" t="str">
            <v>TTR_TEC_Moderation_of_Scripts_(PET)_-$35/class_[IHL]</v>
          </cell>
          <cell r="C36">
            <v>35</v>
          </cell>
        </row>
        <row r="37">
          <cell r="B37" t="str">
            <v>TTR_TEC_Module/Curriculum_Development_(AEM)_(CET)_$80/Hour_(NP)_(NT)</v>
          </cell>
          <cell r="C37">
            <v>80</v>
          </cell>
        </row>
        <row r="38">
          <cell r="B38" t="str">
            <v>TTR_TEC_Module_Leadership_(PET)_$45/Hour_(NP)_(NT)</v>
          </cell>
          <cell r="C38">
            <v>45</v>
          </cell>
        </row>
        <row r="39">
          <cell r="B39" t="str">
            <v>TTR_TEC_Non-Claimable_CET_Non-Teaching_Hours_(NP)_(NT)</v>
          </cell>
          <cell r="C39"/>
        </row>
        <row r="40">
          <cell r="B40" t="str">
            <v>TTR_TEC_Non-Claimable_CET_Non-Teaching_Units_(NP)_(NT)</v>
          </cell>
          <cell r="C40"/>
        </row>
        <row r="41">
          <cell r="B41" t="str">
            <v>TTR_TEC_Non-Claimable_CET_Teaching_Hours_(NP)_(T)</v>
          </cell>
          <cell r="C41"/>
        </row>
        <row r="42">
          <cell r="B42" t="str">
            <v>TTR_TEC_PET_(Non-teaching)_-_Override_Rate_[IHL]</v>
          </cell>
          <cell r="C42"/>
        </row>
        <row r="43">
          <cell r="B43" t="str">
            <v>TTR_TEC_PET_(Teaching)_-_Override_Rate_[IHL]</v>
          </cell>
          <cell r="C43"/>
        </row>
        <row r="44">
          <cell r="B44" t="str">
            <v>TTR_TEC_PET_Teaching_-$100/hour_[IHL]</v>
          </cell>
          <cell r="C44">
            <v>100</v>
          </cell>
        </row>
        <row r="45">
          <cell r="B45" t="str">
            <v>TTR_TEC_Programme_Coordination_(CET_enrolment_&lt;=90)_-$750/module_[IHL]</v>
          </cell>
          <cell r="C45">
            <v>750</v>
          </cell>
        </row>
        <row r="46">
          <cell r="B46" t="str">
            <v>TTR_TEC_Programme_Coordination_(CET_enrolment_&lt;=90)_-_$50/hour_per_modular_certificate_[IHL]</v>
          </cell>
          <cell r="C46">
            <v>50</v>
          </cell>
        </row>
        <row r="47">
          <cell r="B47" t="str">
            <v>TTR_TEC_Programme_Coordination_(CET_enrolment_&gt;90)_-$825/module_[IHL]</v>
          </cell>
          <cell r="C47">
            <v>825</v>
          </cell>
        </row>
        <row r="48">
          <cell r="B48" t="str">
            <v>TTR_TEC_Programme_Coordination_(CET_enrolment_&gt;90)_-_$55/hour_per_modular_certificate_[IHL]</v>
          </cell>
          <cell r="C48">
            <v>55</v>
          </cell>
        </row>
        <row r="49">
          <cell r="B49" t="str">
            <v>TTR_TEC_Project_Supervision_(WSQ)_(CET)_$200/Student_(NP)_(NT)</v>
          </cell>
          <cell r="C49">
            <v>200</v>
          </cell>
        </row>
        <row r="50">
          <cell r="B50" t="str">
            <v>TTR_TEC_Sick/Hospitalization_Leave_Claim_–_$100/hour_[IHL]</v>
          </cell>
          <cell r="C50">
            <v>100</v>
          </cell>
        </row>
        <row r="51">
          <cell r="B51" t="str">
            <v>TTR_TEC_Sick/Hospitalization_Leave_Claim_–_$120/hour_[IHL]</v>
          </cell>
          <cell r="C51">
            <v>120</v>
          </cell>
        </row>
        <row r="52">
          <cell r="B52" t="str">
            <v>TTR_TEC_Sick/Hospitalization_Leave_Claim_–_$150/hour_[IHL]</v>
          </cell>
          <cell r="C52">
            <v>150</v>
          </cell>
        </row>
        <row r="53">
          <cell r="B53" t="str">
            <v>TTR_TEC_Sick/Hospitalization_Leave_Claim_–_$20/hour_[IHL]</v>
          </cell>
          <cell r="C53">
            <v>20</v>
          </cell>
        </row>
        <row r="54">
          <cell r="B54" t="str">
            <v>TTR_TEC_Sick/Hospitalization_Leave_Claim_–_$30/hour_[IHL]</v>
          </cell>
          <cell r="C54">
            <v>30</v>
          </cell>
        </row>
        <row r="55">
          <cell r="B55" t="str">
            <v>TTR_TEC_Sick/Hospitalization_Leave_Claim_–_$40/hour_[IHL]</v>
          </cell>
          <cell r="C55">
            <v>40</v>
          </cell>
        </row>
        <row r="56">
          <cell r="B56" t="str">
            <v>TTR_TEC_Sick/Hospitalization_Leave_Claim_–_$50/hour_[IHL]</v>
          </cell>
          <cell r="C56">
            <v>50</v>
          </cell>
        </row>
        <row r="57">
          <cell r="B57" t="str">
            <v>TTR_TEC_Sick/Hospitalization_Leave_Claim_–_$50/session_[IHL]</v>
          </cell>
          <cell r="C57">
            <v>50</v>
          </cell>
        </row>
        <row r="58">
          <cell r="B58" t="str">
            <v>TTR_TEC_Sick/Hospitalization_Leave_Claim_–_Override_Rate_[IHL]</v>
          </cell>
          <cell r="C58"/>
        </row>
        <row r="59">
          <cell r="B59" t="str">
            <v>TTR_TEC_Technical_&amp;_Instructional_Support_(CET)_-$40/hour_[IHL]</v>
          </cell>
          <cell r="C59">
            <v>40</v>
          </cell>
        </row>
        <row r="60">
          <cell r="B60" t="str">
            <v>TTR_TEC_Technical_&amp;_Instructional_Support_(PET)_-$40/hour_[IHL]</v>
          </cell>
          <cell r="C60">
            <v>40</v>
          </cell>
        </row>
        <row r="61">
          <cell r="B61" t="str">
            <v>TTR_TEC_Technical_Support_(CET)_-$30/hour_[IHL]</v>
          </cell>
          <cell r="C61">
            <v>30</v>
          </cell>
        </row>
        <row r="62">
          <cell r="B62" t="str">
            <v>TTR_TEC_Technical_Support_(PET)_-$30/hour_[IHL]</v>
          </cell>
          <cell r="C62">
            <v>30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E905D1-3E08-4949-9B8D-EE7C40542831}" name="Table1" displayName="Table1" ref="A1:O81" totalsRowShown="0" headerRowDxfId="19" dataDxfId="18" headerRowBorderDxfId="16" tableBorderDxfId="17" totalsRowBorderDxfId="15">
  <autoFilter ref="A1:O81" xr:uid="{B1E905D1-3E08-4949-9B8D-EE7C40542831}"/>
  <tableColumns count="15">
    <tableColumn id="2" xr3:uid="{0B400F5B-7C19-4C27-A019-8A4294F78B8F}" name="Empl ID" dataDxfId="14"/>
    <tableColumn id="3" xr3:uid="{8F21EEF5-17F0-4827-98F9-2C0CF29150C8}" name="Full Legal Name" dataDxfId="13"/>
    <tableColumn id="16" xr3:uid="{91CD11EF-EF30-4062-9665-BE0A03D80A3A}" name="Position ID" dataDxfId="12"/>
    <tableColumn id="1" xr3:uid="{B62D46F7-5EA0-4FF9-9600-CDC30DE142D1}" name="Supervisory Organisation ID " dataDxfId="11"/>
    <tableColumn id="4" xr3:uid="{A7E23986-C314-4293-A2C7-14D9749FD0D0}" name="Appointment Type (Full-time staff / PET AL / PAA / SAL)" dataDxfId="10"/>
    <tableColumn id="6" xr3:uid="{C7DC88CA-68BD-44CE-BFD3-EB2A9AD4EAAF}" name="Start Date of teaching period" dataDxfId="9"/>
    <tableColumn id="7" xr3:uid="{63AF73C8-84F5-46B8-95A1-67A28D9591BF}" name="End Date of teaching period, incl post-teaching duties" dataDxfId="8"/>
    <tableColumn id="8" xr3:uid="{C16C5A9F-9CCB-44A5-A927-ABAEC5D4E66C}" name="Time entry code" dataDxfId="7"/>
    <tableColumn id="9" xr3:uid="{2AFD6BA1-BDF6-4891-8A9F-35F280000BE7}" name="Rate ($)" dataDxfId="6"/>
    <tableColumn id="10" xr3:uid="{8AC33B99-3E84-4B4E-8A4C-9AAD680A014E}" name="Number of Teaching Weeks" dataDxfId="5"/>
    <tableColumn id="11" xr3:uid="{6F311E3D-E0F0-42A5-B038-E9381BEE43E8}" name="Total Hrs" dataDxfId="4"/>
    <tableColumn id="12" xr3:uid="{72A9D379-B369-49F1-81E4-C428799D24CC}" name="Hours per week (Autopopulated) -" dataDxfId="3">
      <calculatedColumnFormula>ROUND((K2/15),1)</calculatedColumnFormula>
    </tableColumn>
    <tableColumn id="13" xr3:uid="{072D78B6-736B-41E2-BC41-7355CD47F824}" name="Total Amount (Autopopulated)" dataDxfId="2">
      <calculatedColumnFormula>I2*K2</calculatedColumnFormula>
    </tableColumn>
    <tableColumn id="15" xr3:uid="{4E7FD645-F1DF-4374-97B4-889BEEC90D41}" name="Requester Remarks" dataDxfId="1"/>
    <tableColumn id="5" xr3:uid="{A23E880E-9569-4604-BD42-9AE719B9B157}" name="Program I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tabSelected="1" topLeftCell="G1" workbookViewId="0">
      <selection activeCell="I2" sqref="I2"/>
    </sheetView>
  </sheetViews>
  <sheetFormatPr defaultRowHeight="14.5" x14ac:dyDescent="0.35"/>
  <cols>
    <col min="1" max="1" width="13" style="44" customWidth="1"/>
    <col min="2" max="2" width="29.453125" style="1" customWidth="1"/>
    <col min="3" max="3" width="12.7265625" style="1" customWidth="1"/>
    <col min="4" max="4" width="17.90625" style="1" bestFit="1" customWidth="1"/>
    <col min="5" max="5" width="11.26953125" style="1" customWidth="1"/>
    <col min="6" max="7" width="11.36328125" style="1" customWidth="1"/>
    <col min="8" max="8" width="41.36328125" style="1" customWidth="1"/>
    <col min="9" max="9" width="13.6328125" style="1" customWidth="1"/>
    <col min="10" max="10" width="12.90625" style="45" customWidth="1"/>
    <col min="11" max="11" width="14.6328125" style="45" customWidth="1"/>
    <col min="12" max="12" width="15.26953125" style="1" customWidth="1"/>
    <col min="13" max="13" width="21.1796875" style="1" customWidth="1"/>
    <col min="14" max="14" width="33.7265625" style="1" customWidth="1"/>
    <col min="15" max="15" width="22.81640625" style="1" bestFit="1" customWidth="1"/>
    <col min="16" max="26" width="8.7265625" style="1"/>
    <col min="27" max="27" width="18.08984375" style="1" customWidth="1"/>
    <col min="28" max="16384" width="8.7265625" style="1"/>
  </cols>
  <sheetData>
    <row r="1" spans="1:15" ht="6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14</v>
      </c>
    </row>
    <row r="2" spans="1:15" s="15" customFormat="1" x14ac:dyDescent="0.35">
      <c r="A2" s="5">
        <v>11025920</v>
      </c>
      <c r="B2" s="6" t="s">
        <v>15</v>
      </c>
      <c r="C2" s="6" t="s">
        <v>16</v>
      </c>
      <c r="D2" s="7" t="s">
        <v>17</v>
      </c>
      <c r="E2" s="8" t="s">
        <v>18</v>
      </c>
      <c r="F2" s="9">
        <v>45768</v>
      </c>
      <c r="G2" s="9">
        <v>45912</v>
      </c>
      <c r="H2" s="10" t="s">
        <v>19</v>
      </c>
      <c r="I2" s="11">
        <f>VLOOKUP(H2,[1]Mapping!B:C,2,0)</f>
        <v>100</v>
      </c>
      <c r="J2" s="11">
        <v>15</v>
      </c>
      <c r="K2" s="11">
        <v>45</v>
      </c>
      <c r="L2" s="12">
        <f t="shared" ref="L2:L65" si="0">ROUND((K2/15),1)</f>
        <v>3</v>
      </c>
      <c r="M2" s="8">
        <f t="shared" ref="M2:M65" si="1">I2*K2</f>
        <v>4500</v>
      </c>
      <c r="N2" s="13" t="s">
        <v>20</v>
      </c>
      <c r="O2" s="14" t="s">
        <v>21</v>
      </c>
    </row>
    <row r="3" spans="1:15" s="15" customFormat="1" x14ac:dyDescent="0.35">
      <c r="A3" s="5" t="s">
        <v>22</v>
      </c>
      <c r="B3" s="6" t="s">
        <v>23</v>
      </c>
      <c r="C3" s="6" t="s">
        <v>24</v>
      </c>
      <c r="D3" s="7" t="s">
        <v>25</v>
      </c>
      <c r="E3" s="8" t="s">
        <v>18</v>
      </c>
      <c r="F3" s="16">
        <v>45768</v>
      </c>
      <c r="G3" s="16">
        <v>45912</v>
      </c>
      <c r="H3" s="10" t="s">
        <v>19</v>
      </c>
      <c r="I3" s="11">
        <f>VLOOKUP(H3,[2]Mapping!B:C,2,0)</f>
        <v>100</v>
      </c>
      <c r="J3" s="11">
        <v>15</v>
      </c>
      <c r="K3" s="11">
        <v>135</v>
      </c>
      <c r="L3" s="12">
        <f t="shared" si="0"/>
        <v>9</v>
      </c>
      <c r="M3" s="8">
        <f t="shared" si="1"/>
        <v>13500</v>
      </c>
      <c r="N3" s="13" t="s">
        <v>26</v>
      </c>
      <c r="O3" s="14" t="s">
        <v>27</v>
      </c>
    </row>
    <row r="4" spans="1:15" s="15" customFormat="1" ht="38.5" x14ac:dyDescent="0.35">
      <c r="A4" s="17" t="s">
        <v>28</v>
      </c>
      <c r="B4" s="18" t="s">
        <v>29</v>
      </c>
      <c r="C4" s="18" t="s">
        <v>30</v>
      </c>
      <c r="D4" s="19" t="s">
        <v>31</v>
      </c>
      <c r="E4" s="20" t="s">
        <v>18</v>
      </c>
      <c r="F4" s="21">
        <v>45768</v>
      </c>
      <c r="G4" s="21">
        <v>45912</v>
      </c>
      <c r="H4" s="22" t="s">
        <v>19</v>
      </c>
      <c r="I4" s="23">
        <f>VLOOKUP(H4,[3]Mapping!B:C,2,0)</f>
        <v>100</v>
      </c>
      <c r="J4" s="23">
        <v>15</v>
      </c>
      <c r="K4" s="23">
        <v>90</v>
      </c>
      <c r="L4" s="24">
        <f t="shared" si="0"/>
        <v>6</v>
      </c>
      <c r="M4" s="20">
        <f t="shared" si="1"/>
        <v>9000</v>
      </c>
      <c r="N4" s="25" t="s">
        <v>32</v>
      </c>
      <c r="O4" s="26" t="s">
        <v>33</v>
      </c>
    </row>
    <row r="5" spans="1:15" s="15" customFormat="1" x14ac:dyDescent="0.35">
      <c r="A5" s="5" t="s">
        <v>34</v>
      </c>
      <c r="B5" s="6" t="s">
        <v>35</v>
      </c>
      <c r="C5" s="6" t="s">
        <v>36</v>
      </c>
      <c r="D5" s="7" t="s">
        <v>37</v>
      </c>
      <c r="E5" s="8" t="s">
        <v>18</v>
      </c>
      <c r="F5" s="9">
        <v>45768</v>
      </c>
      <c r="G5" s="9">
        <v>45912</v>
      </c>
      <c r="H5" s="10" t="s">
        <v>19</v>
      </c>
      <c r="I5" s="11">
        <f>VLOOKUP(H5,[4]Mapping!B:C,2,0)</f>
        <v>100</v>
      </c>
      <c r="J5" s="11">
        <v>15</v>
      </c>
      <c r="K5" s="11">
        <v>90</v>
      </c>
      <c r="L5" s="12">
        <f t="shared" si="0"/>
        <v>6</v>
      </c>
      <c r="M5" s="8">
        <f t="shared" si="1"/>
        <v>9000</v>
      </c>
      <c r="N5" s="13" t="s">
        <v>38</v>
      </c>
      <c r="O5" s="14" t="s">
        <v>39</v>
      </c>
    </row>
    <row r="6" spans="1:15" s="15" customFormat="1" x14ac:dyDescent="0.35">
      <c r="A6" s="5" t="s">
        <v>34</v>
      </c>
      <c r="B6" s="6" t="s">
        <v>35</v>
      </c>
      <c r="C6" s="6" t="s">
        <v>36</v>
      </c>
      <c r="D6" s="7" t="s">
        <v>37</v>
      </c>
      <c r="E6" s="8" t="s">
        <v>18</v>
      </c>
      <c r="F6" s="9">
        <v>45768</v>
      </c>
      <c r="G6" s="9">
        <v>45912</v>
      </c>
      <c r="H6" s="10" t="s">
        <v>19</v>
      </c>
      <c r="I6" s="11">
        <f>VLOOKUP(H6,[4]Mapping!B:C,2,0)</f>
        <v>100</v>
      </c>
      <c r="J6" s="11">
        <v>15</v>
      </c>
      <c r="K6" s="11">
        <v>90</v>
      </c>
      <c r="L6" s="12">
        <f t="shared" si="0"/>
        <v>6</v>
      </c>
      <c r="M6" s="8">
        <f t="shared" si="1"/>
        <v>9000</v>
      </c>
      <c r="N6" s="13" t="s">
        <v>40</v>
      </c>
      <c r="O6" s="14" t="s">
        <v>39</v>
      </c>
    </row>
    <row r="7" spans="1:15" s="15" customFormat="1" x14ac:dyDescent="0.35">
      <c r="A7" s="5" t="s">
        <v>41</v>
      </c>
      <c r="B7" s="6" t="s">
        <v>42</v>
      </c>
      <c r="C7" s="6" t="s">
        <v>43</v>
      </c>
      <c r="D7" s="7" t="s">
        <v>44</v>
      </c>
      <c r="E7" s="8" t="s">
        <v>18</v>
      </c>
      <c r="F7" s="9">
        <v>45768</v>
      </c>
      <c r="G7" s="9">
        <v>45912</v>
      </c>
      <c r="H7" s="10" t="s">
        <v>19</v>
      </c>
      <c r="I7" s="11">
        <f>VLOOKUP(H7,[1]Mapping!B:C,2,0)</f>
        <v>100</v>
      </c>
      <c r="J7" s="11">
        <v>15</v>
      </c>
      <c r="K7" s="11">
        <v>60</v>
      </c>
      <c r="L7" s="12">
        <f t="shared" si="0"/>
        <v>4</v>
      </c>
      <c r="M7" s="8">
        <f t="shared" si="1"/>
        <v>6000</v>
      </c>
      <c r="N7" s="13" t="s">
        <v>45</v>
      </c>
      <c r="O7" s="14" t="s">
        <v>21</v>
      </c>
    </row>
    <row r="8" spans="1:15" s="15" customFormat="1" x14ac:dyDescent="0.35">
      <c r="A8" s="5" t="s">
        <v>41</v>
      </c>
      <c r="B8" s="6" t="s">
        <v>42</v>
      </c>
      <c r="C8" s="6" t="s">
        <v>43</v>
      </c>
      <c r="D8" s="7" t="s">
        <v>44</v>
      </c>
      <c r="E8" s="8" t="s">
        <v>18</v>
      </c>
      <c r="F8" s="9">
        <v>45768</v>
      </c>
      <c r="G8" s="9">
        <v>45912</v>
      </c>
      <c r="H8" s="10" t="s">
        <v>19</v>
      </c>
      <c r="I8" s="11">
        <f>VLOOKUP(H8,[5]Mapping!B:C,2,0)</f>
        <v>100</v>
      </c>
      <c r="J8" s="11">
        <v>15</v>
      </c>
      <c r="K8" s="11">
        <v>90</v>
      </c>
      <c r="L8" s="12">
        <f t="shared" si="0"/>
        <v>6</v>
      </c>
      <c r="M8" s="8">
        <f t="shared" si="1"/>
        <v>9000</v>
      </c>
      <c r="N8" s="13" t="s">
        <v>46</v>
      </c>
      <c r="O8" s="14" t="s">
        <v>47</v>
      </c>
    </row>
    <row r="9" spans="1:15" s="15" customFormat="1" x14ac:dyDescent="0.35">
      <c r="A9" s="5" t="s">
        <v>41</v>
      </c>
      <c r="B9" s="6" t="s">
        <v>42</v>
      </c>
      <c r="C9" s="6" t="s">
        <v>43</v>
      </c>
      <c r="D9" s="7" t="s">
        <v>44</v>
      </c>
      <c r="E9" s="8" t="s">
        <v>18</v>
      </c>
      <c r="F9" s="9">
        <v>45768</v>
      </c>
      <c r="G9" s="9">
        <v>45912</v>
      </c>
      <c r="H9" s="10" t="s">
        <v>48</v>
      </c>
      <c r="I9" s="11">
        <f>VLOOKUP(H9,[5]Mapping!B:C,2,0)</f>
        <v>45</v>
      </c>
      <c r="J9" s="11">
        <v>15</v>
      </c>
      <c r="K9" s="11">
        <v>45</v>
      </c>
      <c r="L9" s="12">
        <f t="shared" si="0"/>
        <v>3</v>
      </c>
      <c r="M9" s="8">
        <f t="shared" si="1"/>
        <v>2025</v>
      </c>
      <c r="N9" s="13" t="s">
        <v>49</v>
      </c>
      <c r="O9" s="14" t="s">
        <v>47</v>
      </c>
    </row>
    <row r="10" spans="1:15" s="15" customFormat="1" ht="26" x14ac:dyDescent="0.35">
      <c r="A10" s="17">
        <v>11005420</v>
      </c>
      <c r="B10" s="18" t="s">
        <v>50</v>
      </c>
      <c r="C10" s="18" t="s">
        <v>51</v>
      </c>
      <c r="D10" s="19" t="s">
        <v>44</v>
      </c>
      <c r="E10" s="20" t="s">
        <v>18</v>
      </c>
      <c r="F10" s="21">
        <v>45768</v>
      </c>
      <c r="G10" s="21">
        <v>45912</v>
      </c>
      <c r="H10" s="22" t="s">
        <v>19</v>
      </c>
      <c r="I10" s="23">
        <f>VLOOKUP(H10,[5]Mapping!B:C,2,0)</f>
        <v>100</v>
      </c>
      <c r="J10" s="23">
        <v>15</v>
      </c>
      <c r="K10" s="23">
        <v>0</v>
      </c>
      <c r="L10" s="24">
        <f t="shared" si="0"/>
        <v>0</v>
      </c>
      <c r="M10" s="20">
        <f t="shared" si="1"/>
        <v>0</v>
      </c>
      <c r="N10" s="25" t="s">
        <v>52</v>
      </c>
      <c r="O10" s="26" t="s">
        <v>47</v>
      </c>
    </row>
    <row r="11" spans="1:15" s="15" customFormat="1" x14ac:dyDescent="0.35">
      <c r="A11" s="5">
        <v>11005420</v>
      </c>
      <c r="B11" s="6" t="s">
        <v>50</v>
      </c>
      <c r="C11" s="6" t="s">
        <v>51</v>
      </c>
      <c r="D11" s="7" t="s">
        <v>44</v>
      </c>
      <c r="E11" s="8" t="s">
        <v>18</v>
      </c>
      <c r="F11" s="9">
        <v>45768</v>
      </c>
      <c r="G11" s="9">
        <v>45912</v>
      </c>
      <c r="H11" s="10" t="s">
        <v>19</v>
      </c>
      <c r="I11" s="11">
        <f>VLOOKUP(H11,[5]Mapping!B:C,2,0)</f>
        <v>100</v>
      </c>
      <c r="J11" s="11">
        <v>15</v>
      </c>
      <c r="K11" s="11">
        <v>45</v>
      </c>
      <c r="L11" s="12">
        <v>6</v>
      </c>
      <c r="M11" s="8">
        <f t="shared" si="1"/>
        <v>4500</v>
      </c>
      <c r="N11" s="13" t="s">
        <v>53</v>
      </c>
      <c r="O11" s="14" t="s">
        <v>47</v>
      </c>
    </row>
    <row r="12" spans="1:15" s="15" customFormat="1" x14ac:dyDescent="0.35">
      <c r="A12" s="5">
        <v>11005420</v>
      </c>
      <c r="B12" s="6" t="s">
        <v>50</v>
      </c>
      <c r="C12" s="6" t="s">
        <v>51</v>
      </c>
      <c r="D12" s="7" t="s">
        <v>44</v>
      </c>
      <c r="E12" s="8" t="s">
        <v>18</v>
      </c>
      <c r="F12" s="9">
        <v>45768</v>
      </c>
      <c r="G12" s="9">
        <v>45912</v>
      </c>
      <c r="H12" s="10" t="s">
        <v>19</v>
      </c>
      <c r="I12" s="11">
        <f>VLOOKUP(H12,[4]Mapping!B:C,2,0)</f>
        <v>100</v>
      </c>
      <c r="J12" s="11">
        <v>6</v>
      </c>
      <c r="K12" s="11">
        <v>64</v>
      </c>
      <c r="L12" s="12">
        <f t="shared" si="0"/>
        <v>4.3</v>
      </c>
      <c r="M12" s="8">
        <f t="shared" si="1"/>
        <v>6400</v>
      </c>
      <c r="N12" s="13" t="s">
        <v>54</v>
      </c>
      <c r="O12" s="14" t="s">
        <v>39</v>
      </c>
    </row>
    <row r="13" spans="1:15" s="15" customFormat="1" x14ac:dyDescent="0.35">
      <c r="A13" s="5" t="s">
        <v>55</v>
      </c>
      <c r="B13" s="6" t="s">
        <v>56</v>
      </c>
      <c r="C13" s="6" t="s">
        <v>57</v>
      </c>
      <c r="D13" s="7" t="s">
        <v>37</v>
      </c>
      <c r="E13" s="8" t="s">
        <v>18</v>
      </c>
      <c r="F13" s="9">
        <v>45768</v>
      </c>
      <c r="G13" s="9">
        <v>45912</v>
      </c>
      <c r="H13" s="10" t="s">
        <v>19</v>
      </c>
      <c r="I13" s="11">
        <f>VLOOKUP(H13,[4]Mapping!B:C,2,0)</f>
        <v>100</v>
      </c>
      <c r="J13" s="11">
        <v>15</v>
      </c>
      <c r="K13" s="11">
        <v>120</v>
      </c>
      <c r="L13" s="12">
        <f t="shared" si="0"/>
        <v>8</v>
      </c>
      <c r="M13" s="8">
        <f t="shared" si="1"/>
        <v>12000</v>
      </c>
      <c r="N13" s="13" t="s">
        <v>58</v>
      </c>
      <c r="O13" s="14" t="s">
        <v>39</v>
      </c>
    </row>
    <row r="14" spans="1:15" s="15" customFormat="1" ht="26" x14ac:dyDescent="0.35">
      <c r="A14" s="17">
        <v>11003145</v>
      </c>
      <c r="B14" s="18" t="s">
        <v>59</v>
      </c>
      <c r="C14" s="18" t="s">
        <v>60</v>
      </c>
      <c r="D14" s="19" t="s">
        <v>31</v>
      </c>
      <c r="E14" s="20" t="s">
        <v>18</v>
      </c>
      <c r="F14" s="21">
        <v>45768</v>
      </c>
      <c r="G14" s="21">
        <v>45912</v>
      </c>
      <c r="H14" s="22" t="s">
        <v>19</v>
      </c>
      <c r="I14" s="23">
        <f>VLOOKUP(H14,[3]Mapping!B:C,2,0)</f>
        <v>100</v>
      </c>
      <c r="J14" s="23">
        <v>15</v>
      </c>
      <c r="K14" s="23">
        <v>0</v>
      </c>
      <c r="L14" s="24">
        <f t="shared" si="0"/>
        <v>0</v>
      </c>
      <c r="M14" s="20">
        <f t="shared" si="1"/>
        <v>0</v>
      </c>
      <c r="N14" s="25" t="s">
        <v>61</v>
      </c>
      <c r="O14" s="26" t="s">
        <v>33</v>
      </c>
    </row>
    <row r="15" spans="1:15" s="15" customFormat="1" x14ac:dyDescent="0.35">
      <c r="A15" s="5">
        <v>11003145</v>
      </c>
      <c r="B15" s="6" t="s">
        <v>59</v>
      </c>
      <c r="C15" s="6" t="s">
        <v>60</v>
      </c>
      <c r="D15" s="7" t="s">
        <v>31</v>
      </c>
      <c r="E15" s="8" t="s">
        <v>18</v>
      </c>
      <c r="F15" s="9">
        <v>45768</v>
      </c>
      <c r="G15" s="9">
        <v>45912</v>
      </c>
      <c r="H15" s="10" t="s">
        <v>19</v>
      </c>
      <c r="I15" s="11">
        <f>VLOOKUP(H15,[3]Mapping!B:C,2,0)</f>
        <v>100</v>
      </c>
      <c r="J15" s="11">
        <v>15</v>
      </c>
      <c r="K15" s="11">
        <v>135</v>
      </c>
      <c r="L15" s="12">
        <f t="shared" si="0"/>
        <v>9</v>
      </c>
      <c r="M15" s="8">
        <f t="shared" si="1"/>
        <v>13500</v>
      </c>
      <c r="N15" s="13" t="s">
        <v>62</v>
      </c>
      <c r="O15" s="14" t="s">
        <v>33</v>
      </c>
    </row>
    <row r="16" spans="1:15" s="15" customFormat="1" x14ac:dyDescent="0.35">
      <c r="A16" s="5">
        <v>11021476</v>
      </c>
      <c r="B16" s="6" t="s">
        <v>63</v>
      </c>
      <c r="C16" s="6" t="s">
        <v>64</v>
      </c>
      <c r="D16" s="7" t="s">
        <v>37</v>
      </c>
      <c r="E16" s="8" t="s">
        <v>18</v>
      </c>
      <c r="F16" s="9">
        <v>45768</v>
      </c>
      <c r="G16" s="9">
        <v>45912</v>
      </c>
      <c r="H16" s="10" t="s">
        <v>19</v>
      </c>
      <c r="I16" s="11">
        <f>VLOOKUP(H16,[4]Mapping!B:C,2,0)</f>
        <v>100</v>
      </c>
      <c r="J16" s="11">
        <v>15</v>
      </c>
      <c r="K16" s="11">
        <v>60</v>
      </c>
      <c r="L16" s="12">
        <f t="shared" si="0"/>
        <v>4</v>
      </c>
      <c r="M16" s="8">
        <f t="shared" si="1"/>
        <v>6000</v>
      </c>
      <c r="N16" s="13" t="s">
        <v>65</v>
      </c>
      <c r="O16" s="14" t="s">
        <v>39</v>
      </c>
    </row>
    <row r="17" spans="1:15" s="15" customFormat="1" x14ac:dyDescent="0.35">
      <c r="A17" s="5" t="s">
        <v>66</v>
      </c>
      <c r="B17" s="6" t="s">
        <v>67</v>
      </c>
      <c r="C17" s="6" t="s">
        <v>68</v>
      </c>
      <c r="D17" s="7" t="s">
        <v>31</v>
      </c>
      <c r="E17" s="8" t="s">
        <v>18</v>
      </c>
      <c r="F17" s="9">
        <v>45768</v>
      </c>
      <c r="G17" s="9">
        <v>45912</v>
      </c>
      <c r="H17" s="10" t="s">
        <v>19</v>
      </c>
      <c r="I17" s="11">
        <f>VLOOKUP(H17,[3]Mapping!B:C,2,0)</f>
        <v>100</v>
      </c>
      <c r="J17" s="11">
        <v>15</v>
      </c>
      <c r="K17" s="11">
        <v>90</v>
      </c>
      <c r="L17" s="12">
        <f t="shared" si="0"/>
        <v>6</v>
      </c>
      <c r="M17" s="8">
        <f t="shared" si="1"/>
        <v>9000</v>
      </c>
      <c r="N17" s="13" t="s">
        <v>69</v>
      </c>
      <c r="O17" s="14" t="s">
        <v>33</v>
      </c>
    </row>
    <row r="18" spans="1:15" s="15" customFormat="1" x14ac:dyDescent="0.35">
      <c r="A18" s="5" t="s">
        <v>70</v>
      </c>
      <c r="B18" s="6" t="s">
        <v>71</v>
      </c>
      <c r="C18" s="6" t="s">
        <v>72</v>
      </c>
      <c r="D18" s="7" t="s">
        <v>37</v>
      </c>
      <c r="E18" s="8" t="s">
        <v>18</v>
      </c>
      <c r="F18" s="9">
        <v>45768</v>
      </c>
      <c r="G18" s="9">
        <v>45912</v>
      </c>
      <c r="H18" s="10" t="s">
        <v>19</v>
      </c>
      <c r="I18" s="11">
        <f>VLOOKUP(H18,[4]Mapping!B:C,2,0)</f>
        <v>100</v>
      </c>
      <c r="J18" s="11">
        <v>15</v>
      </c>
      <c r="K18" s="11">
        <v>135</v>
      </c>
      <c r="L18" s="12">
        <f t="shared" si="0"/>
        <v>9</v>
      </c>
      <c r="M18" s="8">
        <f t="shared" si="1"/>
        <v>13500</v>
      </c>
      <c r="N18" s="13" t="s">
        <v>73</v>
      </c>
      <c r="O18" s="14" t="s">
        <v>39</v>
      </c>
    </row>
    <row r="19" spans="1:15" s="15" customFormat="1" ht="38.5" x14ac:dyDescent="0.35">
      <c r="A19" s="17">
        <v>11028955</v>
      </c>
      <c r="B19" s="18" t="s">
        <v>74</v>
      </c>
      <c r="C19" s="18" t="s">
        <v>75</v>
      </c>
      <c r="D19" s="18" t="s">
        <v>31</v>
      </c>
      <c r="E19" s="20" t="s">
        <v>18</v>
      </c>
      <c r="F19" s="27">
        <v>45768</v>
      </c>
      <c r="G19" s="27">
        <v>45912</v>
      </c>
      <c r="H19" s="22" t="s">
        <v>19</v>
      </c>
      <c r="I19" s="23">
        <f>VLOOKUP(H19,[4]Mapping!B:C,2,0)</f>
        <v>100</v>
      </c>
      <c r="J19" s="23">
        <v>15</v>
      </c>
      <c r="K19" s="23">
        <v>180</v>
      </c>
      <c r="L19" s="24">
        <f>ROUND((K19/15),1)</f>
        <v>12</v>
      </c>
      <c r="M19" s="20">
        <f>I19*K19</f>
        <v>18000</v>
      </c>
      <c r="N19" s="25" t="s">
        <v>76</v>
      </c>
      <c r="O19" s="26" t="s">
        <v>33</v>
      </c>
    </row>
    <row r="20" spans="1:15" s="15" customFormat="1" x14ac:dyDescent="0.35">
      <c r="A20" s="5">
        <v>11028878</v>
      </c>
      <c r="B20" s="6" t="s">
        <v>77</v>
      </c>
      <c r="C20" s="6" t="s">
        <v>78</v>
      </c>
      <c r="D20" s="7" t="s">
        <v>17</v>
      </c>
      <c r="E20" s="8" t="s">
        <v>18</v>
      </c>
      <c r="F20" s="9">
        <v>45768</v>
      </c>
      <c r="G20" s="9">
        <v>45912</v>
      </c>
      <c r="H20" s="10" t="s">
        <v>19</v>
      </c>
      <c r="I20" s="11">
        <f>VLOOKUP(H20,[1]Mapping!B:C,2,0)</f>
        <v>100</v>
      </c>
      <c r="J20" s="11">
        <v>15</v>
      </c>
      <c r="K20" s="11">
        <v>135</v>
      </c>
      <c r="L20" s="12">
        <f t="shared" si="0"/>
        <v>9</v>
      </c>
      <c r="M20" s="8">
        <f t="shared" si="1"/>
        <v>13500</v>
      </c>
      <c r="N20" s="13" t="s">
        <v>20</v>
      </c>
      <c r="O20" s="14" t="s">
        <v>21</v>
      </c>
    </row>
    <row r="21" spans="1:15" s="15" customFormat="1" x14ac:dyDescent="0.35">
      <c r="A21" s="5">
        <v>11028878</v>
      </c>
      <c r="B21" s="6" t="s">
        <v>77</v>
      </c>
      <c r="C21" s="6" t="s">
        <v>78</v>
      </c>
      <c r="D21" s="7" t="s">
        <v>17</v>
      </c>
      <c r="E21" s="8" t="s">
        <v>18</v>
      </c>
      <c r="F21" s="9">
        <v>45768</v>
      </c>
      <c r="G21" s="9">
        <v>45912</v>
      </c>
      <c r="H21" s="10" t="s">
        <v>48</v>
      </c>
      <c r="I21" s="11">
        <f>VLOOKUP(H21,[1]Mapping!B:C,2,0)</f>
        <v>45</v>
      </c>
      <c r="J21" s="11">
        <v>15</v>
      </c>
      <c r="K21" s="11">
        <v>45</v>
      </c>
      <c r="L21" s="12">
        <f t="shared" si="0"/>
        <v>3</v>
      </c>
      <c r="M21" s="8">
        <f t="shared" si="1"/>
        <v>2025</v>
      </c>
      <c r="N21" s="13" t="s">
        <v>79</v>
      </c>
      <c r="O21" s="14" t="s">
        <v>21</v>
      </c>
    </row>
    <row r="22" spans="1:15" s="15" customFormat="1" x14ac:dyDescent="0.35">
      <c r="A22" s="5">
        <v>11028810</v>
      </c>
      <c r="B22" s="6" t="s">
        <v>80</v>
      </c>
      <c r="C22" s="6" t="s">
        <v>81</v>
      </c>
      <c r="D22" s="7" t="s">
        <v>25</v>
      </c>
      <c r="E22" s="8" t="s">
        <v>18</v>
      </c>
      <c r="F22" s="9">
        <v>45768</v>
      </c>
      <c r="G22" s="9">
        <v>45912</v>
      </c>
      <c r="H22" s="10" t="s">
        <v>19</v>
      </c>
      <c r="I22" s="11">
        <f>VLOOKUP(H22,[6]Mapping!B:C,2,0)</f>
        <v>100</v>
      </c>
      <c r="J22" s="11">
        <v>15</v>
      </c>
      <c r="K22" s="11">
        <v>60</v>
      </c>
      <c r="L22" s="12">
        <f t="shared" si="0"/>
        <v>4</v>
      </c>
      <c r="M22" s="8">
        <f t="shared" si="1"/>
        <v>6000</v>
      </c>
      <c r="N22" s="13" t="s">
        <v>82</v>
      </c>
      <c r="O22" s="14" t="s">
        <v>83</v>
      </c>
    </row>
    <row r="23" spans="1:15" s="15" customFormat="1" x14ac:dyDescent="0.35">
      <c r="A23" s="5">
        <v>11013866</v>
      </c>
      <c r="B23" s="6" t="s">
        <v>84</v>
      </c>
      <c r="C23" s="6" t="s">
        <v>85</v>
      </c>
      <c r="D23" s="7" t="s">
        <v>86</v>
      </c>
      <c r="E23" s="8" t="s">
        <v>18</v>
      </c>
      <c r="F23" s="9">
        <v>45768</v>
      </c>
      <c r="G23" s="9">
        <v>45912</v>
      </c>
      <c r="H23" s="10" t="s">
        <v>19</v>
      </c>
      <c r="I23" s="11">
        <f>VLOOKUP(H23,[7]Mapping!B:C,2,0)</f>
        <v>100</v>
      </c>
      <c r="J23" s="11">
        <v>15</v>
      </c>
      <c r="K23" s="11">
        <v>75</v>
      </c>
      <c r="L23" s="12">
        <f t="shared" si="0"/>
        <v>5</v>
      </c>
      <c r="M23" s="8">
        <f t="shared" si="1"/>
        <v>7500</v>
      </c>
      <c r="N23" s="13" t="s">
        <v>87</v>
      </c>
      <c r="O23" s="14" t="s">
        <v>88</v>
      </c>
    </row>
    <row r="24" spans="1:15" s="15" customFormat="1" x14ac:dyDescent="0.35">
      <c r="A24" s="5">
        <v>11013866</v>
      </c>
      <c r="B24" s="6" t="s">
        <v>84</v>
      </c>
      <c r="C24" s="6" t="s">
        <v>85</v>
      </c>
      <c r="D24" s="7" t="s">
        <v>86</v>
      </c>
      <c r="E24" s="8" t="s">
        <v>18</v>
      </c>
      <c r="F24" s="9">
        <v>45768</v>
      </c>
      <c r="G24" s="9">
        <v>45912</v>
      </c>
      <c r="H24" s="10" t="s">
        <v>48</v>
      </c>
      <c r="I24" s="11">
        <f>VLOOKUP(H24,[7]Mapping!B:C,2,0)</f>
        <v>45</v>
      </c>
      <c r="J24" s="11">
        <v>15</v>
      </c>
      <c r="K24" s="11">
        <v>45</v>
      </c>
      <c r="L24" s="12">
        <f t="shared" si="0"/>
        <v>3</v>
      </c>
      <c r="M24" s="8">
        <f t="shared" si="1"/>
        <v>2025</v>
      </c>
      <c r="N24" s="13" t="s">
        <v>89</v>
      </c>
      <c r="O24" s="14" t="s">
        <v>88</v>
      </c>
    </row>
    <row r="25" spans="1:15" s="15" customFormat="1" x14ac:dyDescent="0.35">
      <c r="A25" s="5">
        <v>11021477</v>
      </c>
      <c r="B25" s="6" t="s">
        <v>90</v>
      </c>
      <c r="C25" s="6" t="s">
        <v>91</v>
      </c>
      <c r="D25" s="7" t="s">
        <v>92</v>
      </c>
      <c r="E25" s="8" t="s">
        <v>18</v>
      </c>
      <c r="F25" s="9">
        <v>45768</v>
      </c>
      <c r="G25" s="9">
        <v>45912</v>
      </c>
      <c r="H25" s="10" t="s">
        <v>19</v>
      </c>
      <c r="I25" s="11">
        <f>VLOOKUP(H25,[6]Mapping!B:C,2,0)</f>
        <v>100</v>
      </c>
      <c r="J25" s="11">
        <v>15</v>
      </c>
      <c r="K25" s="11">
        <v>60</v>
      </c>
      <c r="L25" s="12">
        <f t="shared" si="0"/>
        <v>4</v>
      </c>
      <c r="M25" s="8">
        <f t="shared" si="1"/>
        <v>6000</v>
      </c>
      <c r="N25" s="13" t="s">
        <v>93</v>
      </c>
      <c r="O25" s="14" t="s">
        <v>83</v>
      </c>
    </row>
    <row r="26" spans="1:15" s="15" customFormat="1" x14ac:dyDescent="0.35">
      <c r="A26" s="5" t="s">
        <v>94</v>
      </c>
      <c r="B26" s="6" t="s">
        <v>95</v>
      </c>
      <c r="C26" s="6" t="s">
        <v>96</v>
      </c>
      <c r="D26" s="7" t="s">
        <v>31</v>
      </c>
      <c r="E26" s="8" t="s">
        <v>18</v>
      </c>
      <c r="F26" s="9">
        <v>45768</v>
      </c>
      <c r="G26" s="9">
        <v>45912</v>
      </c>
      <c r="H26" s="10" t="s">
        <v>19</v>
      </c>
      <c r="I26" s="11">
        <f>VLOOKUP(H26,[3]Mapping!B:C,2,0)</f>
        <v>100</v>
      </c>
      <c r="J26" s="11">
        <v>15</v>
      </c>
      <c r="K26" s="11">
        <v>90</v>
      </c>
      <c r="L26" s="12">
        <f t="shared" si="0"/>
        <v>6</v>
      </c>
      <c r="M26" s="8">
        <f t="shared" si="1"/>
        <v>9000</v>
      </c>
      <c r="N26" s="13" t="s">
        <v>62</v>
      </c>
      <c r="O26" s="14" t="s">
        <v>33</v>
      </c>
    </row>
    <row r="27" spans="1:15" s="15" customFormat="1" x14ac:dyDescent="0.35">
      <c r="A27" s="5" t="s">
        <v>94</v>
      </c>
      <c r="B27" s="6" t="s">
        <v>95</v>
      </c>
      <c r="C27" s="6" t="s">
        <v>96</v>
      </c>
      <c r="D27" s="7" t="s">
        <v>31</v>
      </c>
      <c r="E27" s="8" t="s">
        <v>18</v>
      </c>
      <c r="F27" s="9">
        <v>45768</v>
      </c>
      <c r="G27" s="9">
        <v>45912</v>
      </c>
      <c r="H27" s="10" t="s">
        <v>19</v>
      </c>
      <c r="I27" s="11">
        <f>VLOOKUP(H27,[3]Mapping!B:C,2,0)</f>
        <v>100</v>
      </c>
      <c r="J27" s="11">
        <v>15</v>
      </c>
      <c r="K27" s="11">
        <v>90</v>
      </c>
      <c r="L27" s="12">
        <f t="shared" si="0"/>
        <v>6</v>
      </c>
      <c r="M27" s="8">
        <f t="shared" si="1"/>
        <v>9000</v>
      </c>
      <c r="N27" s="13" t="s">
        <v>97</v>
      </c>
      <c r="O27" s="14" t="s">
        <v>33</v>
      </c>
    </row>
    <row r="28" spans="1:15" s="15" customFormat="1" x14ac:dyDescent="0.35">
      <c r="A28" s="5">
        <v>11006321</v>
      </c>
      <c r="B28" s="6" t="s">
        <v>98</v>
      </c>
      <c r="C28" s="28" t="s">
        <v>99</v>
      </c>
      <c r="D28" s="7" t="s">
        <v>44</v>
      </c>
      <c r="E28" s="8" t="s">
        <v>18</v>
      </c>
      <c r="F28" s="9">
        <v>45768</v>
      </c>
      <c r="G28" s="9">
        <v>45912</v>
      </c>
      <c r="H28" s="10" t="s">
        <v>19</v>
      </c>
      <c r="I28" s="11">
        <f>VLOOKUP(H28,[5]Mapping!B:C,2,0)</f>
        <v>100</v>
      </c>
      <c r="J28" s="11">
        <v>15</v>
      </c>
      <c r="K28" s="11">
        <v>135</v>
      </c>
      <c r="L28" s="12">
        <f t="shared" si="0"/>
        <v>9</v>
      </c>
      <c r="M28" s="8">
        <f t="shared" si="1"/>
        <v>13500</v>
      </c>
      <c r="N28" s="13" t="s">
        <v>100</v>
      </c>
      <c r="O28" s="14" t="s">
        <v>47</v>
      </c>
    </row>
    <row r="29" spans="1:15" s="15" customFormat="1" x14ac:dyDescent="0.35">
      <c r="A29" s="5">
        <v>10110378</v>
      </c>
      <c r="B29" s="29" t="s">
        <v>101</v>
      </c>
      <c r="C29" s="29" t="s">
        <v>102</v>
      </c>
      <c r="D29" s="5" t="s">
        <v>37</v>
      </c>
      <c r="E29" s="8" t="s">
        <v>18</v>
      </c>
      <c r="F29" s="9">
        <v>45768</v>
      </c>
      <c r="G29" s="9">
        <v>45912</v>
      </c>
      <c r="H29" s="10" t="s">
        <v>19</v>
      </c>
      <c r="I29" s="11">
        <f>VLOOKUP(H29,[4]Mapping!B:C,2,0)</f>
        <v>100</v>
      </c>
      <c r="J29" s="11">
        <v>15</v>
      </c>
      <c r="K29" s="11">
        <v>90</v>
      </c>
      <c r="L29" s="12">
        <f t="shared" si="0"/>
        <v>6</v>
      </c>
      <c r="M29" s="8">
        <f t="shared" si="1"/>
        <v>9000</v>
      </c>
      <c r="N29" s="13" t="s">
        <v>103</v>
      </c>
      <c r="O29" s="14" t="s">
        <v>39</v>
      </c>
    </row>
    <row r="30" spans="1:15" s="15" customFormat="1" x14ac:dyDescent="0.35">
      <c r="A30" s="5">
        <v>10102898</v>
      </c>
      <c r="B30" s="6" t="s">
        <v>104</v>
      </c>
      <c r="C30" s="6" t="s">
        <v>105</v>
      </c>
      <c r="D30" s="7" t="s">
        <v>92</v>
      </c>
      <c r="E30" s="8" t="s">
        <v>18</v>
      </c>
      <c r="F30" s="9">
        <v>45768</v>
      </c>
      <c r="G30" s="9">
        <v>45912</v>
      </c>
      <c r="H30" s="10" t="s">
        <v>19</v>
      </c>
      <c r="I30" s="11">
        <f>VLOOKUP(H30,[6]Mapping!B:C,2,0)</f>
        <v>100</v>
      </c>
      <c r="J30" s="11">
        <v>15</v>
      </c>
      <c r="K30" s="11">
        <v>60</v>
      </c>
      <c r="L30" s="12">
        <f t="shared" si="0"/>
        <v>4</v>
      </c>
      <c r="M30" s="8">
        <f t="shared" si="1"/>
        <v>6000</v>
      </c>
      <c r="N30" s="13" t="s">
        <v>106</v>
      </c>
      <c r="O30" s="14" t="s">
        <v>83</v>
      </c>
    </row>
    <row r="31" spans="1:15" s="15" customFormat="1" x14ac:dyDescent="0.35">
      <c r="A31" s="5">
        <v>10102898</v>
      </c>
      <c r="B31" s="6" t="s">
        <v>104</v>
      </c>
      <c r="C31" s="6" t="s">
        <v>105</v>
      </c>
      <c r="D31" s="7" t="s">
        <v>92</v>
      </c>
      <c r="E31" s="8" t="s">
        <v>18</v>
      </c>
      <c r="F31" s="9">
        <v>45768</v>
      </c>
      <c r="G31" s="9">
        <v>45912</v>
      </c>
      <c r="H31" s="10" t="s">
        <v>19</v>
      </c>
      <c r="I31" s="11">
        <f>VLOOKUP(H31,[6]Mapping!B:C,2,0)</f>
        <v>100</v>
      </c>
      <c r="J31" s="11">
        <v>4</v>
      </c>
      <c r="K31" s="11">
        <v>45</v>
      </c>
      <c r="L31" s="12">
        <f t="shared" si="0"/>
        <v>3</v>
      </c>
      <c r="M31" s="8">
        <f t="shared" si="1"/>
        <v>4500</v>
      </c>
      <c r="N31" s="13" t="s">
        <v>107</v>
      </c>
      <c r="O31" s="14" t="s">
        <v>83</v>
      </c>
    </row>
    <row r="32" spans="1:15" s="15" customFormat="1" x14ac:dyDescent="0.35">
      <c r="A32" s="5">
        <v>11028956</v>
      </c>
      <c r="B32" s="6" t="s">
        <v>108</v>
      </c>
      <c r="C32" s="6" t="s">
        <v>109</v>
      </c>
      <c r="D32" s="6" t="s">
        <v>31</v>
      </c>
      <c r="E32" s="8" t="s">
        <v>18</v>
      </c>
      <c r="F32" s="9">
        <v>45768</v>
      </c>
      <c r="G32" s="9">
        <v>45912</v>
      </c>
      <c r="H32" s="10" t="s">
        <v>19</v>
      </c>
      <c r="I32" s="11">
        <f>VLOOKUP(H32,[6]Mapping!B:C,2,0)</f>
        <v>100</v>
      </c>
      <c r="J32" s="11">
        <v>15</v>
      </c>
      <c r="K32" s="11">
        <v>90</v>
      </c>
      <c r="L32" s="12">
        <f>ROUND((K32/15),1)</f>
        <v>6</v>
      </c>
      <c r="M32" s="8">
        <f>I32*K32</f>
        <v>9000</v>
      </c>
      <c r="N32" s="13" t="s">
        <v>69</v>
      </c>
      <c r="O32" s="14" t="s">
        <v>33</v>
      </c>
    </row>
    <row r="33" spans="1:15" s="15" customFormat="1" x14ac:dyDescent="0.35">
      <c r="A33" s="5" t="s">
        <v>110</v>
      </c>
      <c r="B33" s="7" t="s">
        <v>111</v>
      </c>
      <c r="C33" s="7" t="s">
        <v>112</v>
      </c>
      <c r="D33" s="7" t="s">
        <v>37</v>
      </c>
      <c r="E33" s="8" t="s">
        <v>18</v>
      </c>
      <c r="F33" s="9">
        <v>45768</v>
      </c>
      <c r="G33" s="9">
        <v>45912</v>
      </c>
      <c r="H33" s="10" t="s">
        <v>19</v>
      </c>
      <c r="I33" s="11">
        <f>VLOOKUP(H33,[4]Mapping!B:C,2,0)</f>
        <v>100</v>
      </c>
      <c r="J33" s="11">
        <v>15</v>
      </c>
      <c r="K33" s="11">
        <v>135</v>
      </c>
      <c r="L33" s="12">
        <f t="shared" si="0"/>
        <v>9</v>
      </c>
      <c r="M33" s="8">
        <f t="shared" si="1"/>
        <v>13500</v>
      </c>
      <c r="N33" s="13" t="s">
        <v>113</v>
      </c>
      <c r="O33" s="14" t="s">
        <v>39</v>
      </c>
    </row>
    <row r="34" spans="1:15" s="15" customFormat="1" x14ac:dyDescent="0.35">
      <c r="A34" s="5" t="s">
        <v>110</v>
      </c>
      <c r="B34" s="6" t="s">
        <v>111</v>
      </c>
      <c r="C34" s="7" t="s">
        <v>112</v>
      </c>
      <c r="D34" s="7" t="s">
        <v>37</v>
      </c>
      <c r="E34" s="8" t="s">
        <v>18</v>
      </c>
      <c r="F34" s="9">
        <v>45768</v>
      </c>
      <c r="G34" s="9">
        <v>45912</v>
      </c>
      <c r="H34" s="10" t="s">
        <v>19</v>
      </c>
      <c r="I34" s="11">
        <f>VLOOKUP(H34,[4]Mapping!B:C,2,0)</f>
        <v>100</v>
      </c>
      <c r="J34" s="11">
        <v>8</v>
      </c>
      <c r="K34" s="11">
        <v>64</v>
      </c>
      <c r="L34" s="12">
        <f t="shared" si="0"/>
        <v>4.3</v>
      </c>
      <c r="M34" s="8">
        <f t="shared" si="1"/>
        <v>6400</v>
      </c>
      <c r="N34" s="13" t="s">
        <v>114</v>
      </c>
      <c r="O34" s="14" t="s">
        <v>39</v>
      </c>
    </row>
    <row r="35" spans="1:15" s="15" customFormat="1" x14ac:dyDescent="0.35">
      <c r="A35" s="5">
        <v>11028879</v>
      </c>
      <c r="B35" s="6" t="s">
        <v>115</v>
      </c>
      <c r="C35" s="6" t="s">
        <v>116</v>
      </c>
      <c r="D35" s="7" t="s">
        <v>17</v>
      </c>
      <c r="E35" s="8" t="s">
        <v>18</v>
      </c>
      <c r="F35" s="9">
        <v>45768</v>
      </c>
      <c r="G35" s="9">
        <v>45912</v>
      </c>
      <c r="H35" s="10" t="s">
        <v>19</v>
      </c>
      <c r="I35" s="11">
        <f>VLOOKUP(H35,[1]Mapping!B:C,2,0)</f>
        <v>100</v>
      </c>
      <c r="J35" s="11">
        <v>15</v>
      </c>
      <c r="K35" s="11">
        <v>90</v>
      </c>
      <c r="L35" s="12">
        <f t="shared" si="0"/>
        <v>6</v>
      </c>
      <c r="M35" s="8">
        <f t="shared" si="1"/>
        <v>9000</v>
      </c>
      <c r="N35" s="13" t="s">
        <v>117</v>
      </c>
      <c r="O35" s="14" t="s">
        <v>21</v>
      </c>
    </row>
    <row r="36" spans="1:15" s="15" customFormat="1" x14ac:dyDescent="0.35">
      <c r="A36" s="5">
        <v>11028879</v>
      </c>
      <c r="B36" s="6" t="s">
        <v>115</v>
      </c>
      <c r="C36" s="6" t="s">
        <v>116</v>
      </c>
      <c r="D36" s="7" t="s">
        <v>17</v>
      </c>
      <c r="E36" s="8" t="s">
        <v>18</v>
      </c>
      <c r="F36" s="9">
        <v>45768</v>
      </c>
      <c r="G36" s="9">
        <v>45912</v>
      </c>
      <c r="H36" s="10" t="s">
        <v>48</v>
      </c>
      <c r="I36" s="11">
        <f>VLOOKUP(H36,[1]Mapping!B:C,2,0)</f>
        <v>45</v>
      </c>
      <c r="J36" s="11">
        <v>15</v>
      </c>
      <c r="K36" s="11">
        <v>45</v>
      </c>
      <c r="L36" s="12">
        <f t="shared" si="0"/>
        <v>3</v>
      </c>
      <c r="M36" s="8">
        <f t="shared" si="1"/>
        <v>2025</v>
      </c>
      <c r="N36" s="13" t="s">
        <v>118</v>
      </c>
      <c r="O36" s="14" t="s">
        <v>21</v>
      </c>
    </row>
    <row r="37" spans="1:15" s="15" customFormat="1" x14ac:dyDescent="0.35">
      <c r="A37" s="5">
        <v>11028879</v>
      </c>
      <c r="B37" s="29" t="s">
        <v>115</v>
      </c>
      <c r="C37" s="6" t="s">
        <v>116</v>
      </c>
      <c r="D37" s="5" t="s">
        <v>17</v>
      </c>
      <c r="E37" s="8" t="s">
        <v>18</v>
      </c>
      <c r="F37" s="9">
        <v>45768</v>
      </c>
      <c r="G37" s="9">
        <v>45912</v>
      </c>
      <c r="H37" s="10" t="s">
        <v>19</v>
      </c>
      <c r="I37" s="11">
        <f>VLOOKUP(H37,[1]Mapping!B:C,2,0)</f>
        <v>100</v>
      </c>
      <c r="J37" s="11">
        <v>15</v>
      </c>
      <c r="K37" s="11">
        <v>90</v>
      </c>
      <c r="L37" s="12">
        <f t="shared" si="0"/>
        <v>6</v>
      </c>
      <c r="M37" s="8">
        <f t="shared" si="1"/>
        <v>9000</v>
      </c>
      <c r="N37" s="13" t="s">
        <v>119</v>
      </c>
      <c r="O37" s="14" t="s">
        <v>21</v>
      </c>
    </row>
    <row r="38" spans="1:15" s="15" customFormat="1" x14ac:dyDescent="0.35">
      <c r="A38" s="5">
        <v>10101509</v>
      </c>
      <c r="B38" s="6" t="s">
        <v>120</v>
      </c>
      <c r="C38" s="6" t="s">
        <v>121</v>
      </c>
      <c r="D38" s="7" t="s">
        <v>37</v>
      </c>
      <c r="E38" s="8" t="s">
        <v>18</v>
      </c>
      <c r="F38" s="9">
        <v>45768</v>
      </c>
      <c r="G38" s="9">
        <v>45912</v>
      </c>
      <c r="H38" s="10" t="s">
        <v>19</v>
      </c>
      <c r="I38" s="11">
        <f>VLOOKUP(H38,[4]Mapping!B:C,2,0)</f>
        <v>100</v>
      </c>
      <c r="J38" s="11">
        <v>15</v>
      </c>
      <c r="K38" s="11">
        <v>90</v>
      </c>
      <c r="L38" s="12">
        <f t="shared" si="0"/>
        <v>6</v>
      </c>
      <c r="M38" s="8">
        <f t="shared" si="1"/>
        <v>9000</v>
      </c>
      <c r="N38" s="13" t="s">
        <v>40</v>
      </c>
      <c r="O38" s="14" t="s">
        <v>39</v>
      </c>
    </row>
    <row r="39" spans="1:15" s="15" customFormat="1" x14ac:dyDescent="0.35">
      <c r="A39" s="5" t="s">
        <v>122</v>
      </c>
      <c r="B39" s="29" t="s">
        <v>123</v>
      </c>
      <c r="C39" s="29" t="s">
        <v>124</v>
      </c>
      <c r="D39" s="5" t="s">
        <v>25</v>
      </c>
      <c r="E39" s="8" t="s">
        <v>18</v>
      </c>
      <c r="F39" s="9">
        <v>45768</v>
      </c>
      <c r="G39" s="9">
        <v>45912</v>
      </c>
      <c r="H39" s="10" t="s">
        <v>19</v>
      </c>
      <c r="I39" s="11">
        <f>VLOOKUP(H39,[6]Mapping!B:C,2,0)</f>
        <v>100</v>
      </c>
      <c r="J39" s="11">
        <v>15</v>
      </c>
      <c r="K39" s="11">
        <v>45</v>
      </c>
      <c r="L39" s="12">
        <f t="shared" si="0"/>
        <v>3</v>
      </c>
      <c r="M39" s="8">
        <f t="shared" si="1"/>
        <v>4500</v>
      </c>
      <c r="N39" s="13" t="s">
        <v>125</v>
      </c>
      <c r="O39" s="14" t="s">
        <v>83</v>
      </c>
    </row>
    <row r="40" spans="1:15" s="15" customFormat="1" x14ac:dyDescent="0.35">
      <c r="A40" s="5" t="s">
        <v>122</v>
      </c>
      <c r="B40" s="6" t="s">
        <v>123</v>
      </c>
      <c r="C40" s="29" t="s">
        <v>124</v>
      </c>
      <c r="D40" s="7" t="s">
        <v>25</v>
      </c>
      <c r="E40" s="8" t="s">
        <v>18</v>
      </c>
      <c r="F40" s="16">
        <v>45768</v>
      </c>
      <c r="G40" s="16">
        <v>45912</v>
      </c>
      <c r="H40" s="10" t="s">
        <v>19</v>
      </c>
      <c r="I40" s="11">
        <f>VLOOKUP(H40,[2]Mapping!B:C,2,0)</f>
        <v>100</v>
      </c>
      <c r="J40" s="11">
        <v>15</v>
      </c>
      <c r="K40" s="11">
        <v>90</v>
      </c>
      <c r="L40" s="12">
        <v>9</v>
      </c>
      <c r="M40" s="8">
        <f t="shared" si="1"/>
        <v>9000</v>
      </c>
      <c r="N40" s="13" t="s">
        <v>26</v>
      </c>
      <c r="O40" s="14" t="s">
        <v>27</v>
      </c>
    </row>
    <row r="41" spans="1:15" s="15" customFormat="1" ht="38.5" x14ac:dyDescent="0.35">
      <c r="A41" s="17">
        <v>10101146</v>
      </c>
      <c r="B41" s="18" t="s">
        <v>126</v>
      </c>
      <c r="C41" s="18" t="s">
        <v>127</v>
      </c>
      <c r="D41" s="19" t="s">
        <v>37</v>
      </c>
      <c r="E41" s="20" t="s">
        <v>18</v>
      </c>
      <c r="F41" s="30">
        <v>45768</v>
      </c>
      <c r="G41" s="30">
        <v>45912</v>
      </c>
      <c r="H41" s="22" t="s">
        <v>19</v>
      </c>
      <c r="I41" s="23">
        <f>VLOOKUP(H41,[2]Mapping!B:C,2,0)</f>
        <v>100</v>
      </c>
      <c r="J41" s="23">
        <v>15</v>
      </c>
      <c r="K41" s="23">
        <v>135</v>
      </c>
      <c r="L41" s="24">
        <f>ROUND((K41/15),1)</f>
        <v>9</v>
      </c>
      <c r="M41" s="20">
        <f>I41*K41</f>
        <v>13500</v>
      </c>
      <c r="N41" s="25" t="s">
        <v>128</v>
      </c>
      <c r="O41" s="26" t="s">
        <v>39</v>
      </c>
    </row>
    <row r="42" spans="1:15" s="15" customFormat="1" x14ac:dyDescent="0.35">
      <c r="A42" s="5">
        <v>11026102</v>
      </c>
      <c r="B42" s="6" t="s">
        <v>129</v>
      </c>
      <c r="C42" s="6" t="s">
        <v>130</v>
      </c>
      <c r="D42" s="7" t="s">
        <v>37</v>
      </c>
      <c r="E42" s="8" t="s">
        <v>18</v>
      </c>
      <c r="F42" s="9">
        <v>45768</v>
      </c>
      <c r="G42" s="9">
        <v>45912</v>
      </c>
      <c r="H42" s="10" t="s">
        <v>19</v>
      </c>
      <c r="I42" s="11">
        <f>VLOOKUP(H42,[4]Mapping!B:C,2,0)</f>
        <v>100</v>
      </c>
      <c r="J42" s="11">
        <v>15</v>
      </c>
      <c r="K42" s="11">
        <v>180</v>
      </c>
      <c r="L42" s="12">
        <f t="shared" si="0"/>
        <v>12</v>
      </c>
      <c r="M42" s="8">
        <f t="shared" si="1"/>
        <v>18000</v>
      </c>
      <c r="N42" s="13" t="s">
        <v>40</v>
      </c>
      <c r="O42" s="14" t="s">
        <v>39</v>
      </c>
    </row>
    <row r="43" spans="1:15" s="15" customFormat="1" x14ac:dyDescent="0.35">
      <c r="A43" s="5" t="s">
        <v>131</v>
      </c>
      <c r="B43" s="6" t="s">
        <v>132</v>
      </c>
      <c r="C43" s="6" t="s">
        <v>133</v>
      </c>
      <c r="D43" s="7" t="s">
        <v>92</v>
      </c>
      <c r="E43" s="8" t="s">
        <v>18</v>
      </c>
      <c r="F43" s="9">
        <v>45768</v>
      </c>
      <c r="G43" s="9">
        <v>45912</v>
      </c>
      <c r="H43" s="10" t="s">
        <v>19</v>
      </c>
      <c r="I43" s="11">
        <f>VLOOKUP(H43,[6]Mapping!B:C,2,0)</f>
        <v>100</v>
      </c>
      <c r="J43" s="11">
        <v>4</v>
      </c>
      <c r="K43" s="11">
        <v>45</v>
      </c>
      <c r="L43" s="12">
        <f t="shared" si="0"/>
        <v>3</v>
      </c>
      <c r="M43" s="8">
        <f t="shared" si="1"/>
        <v>4500</v>
      </c>
      <c r="N43" s="13" t="s">
        <v>134</v>
      </c>
      <c r="O43" s="14" t="s">
        <v>83</v>
      </c>
    </row>
    <row r="44" spans="1:15" s="15" customFormat="1" x14ac:dyDescent="0.35">
      <c r="A44" s="5" t="s">
        <v>131</v>
      </c>
      <c r="B44" s="6" t="s">
        <v>132</v>
      </c>
      <c r="C44" s="6" t="s">
        <v>133</v>
      </c>
      <c r="D44" s="7" t="s">
        <v>92</v>
      </c>
      <c r="E44" s="8" t="s">
        <v>18</v>
      </c>
      <c r="F44" s="9">
        <v>45768</v>
      </c>
      <c r="G44" s="9">
        <v>45912</v>
      </c>
      <c r="H44" s="10" t="s">
        <v>19</v>
      </c>
      <c r="I44" s="11">
        <f>VLOOKUP(H44,[6]Mapping!B:C,2,0)</f>
        <v>100</v>
      </c>
      <c r="J44" s="11">
        <v>15</v>
      </c>
      <c r="K44" s="11">
        <v>45</v>
      </c>
      <c r="L44" s="12">
        <f t="shared" si="0"/>
        <v>3</v>
      </c>
      <c r="M44" s="8">
        <f t="shared" si="1"/>
        <v>4500</v>
      </c>
      <c r="N44" s="13" t="s">
        <v>125</v>
      </c>
      <c r="O44" s="14" t="s">
        <v>83</v>
      </c>
    </row>
    <row r="45" spans="1:15" s="15" customFormat="1" x14ac:dyDescent="0.35">
      <c r="A45" s="5">
        <v>10100485</v>
      </c>
      <c r="B45" s="6" t="s">
        <v>132</v>
      </c>
      <c r="C45" s="6" t="s">
        <v>133</v>
      </c>
      <c r="D45" s="7" t="s">
        <v>92</v>
      </c>
      <c r="E45" s="8" t="s">
        <v>18</v>
      </c>
      <c r="F45" s="9">
        <v>45768</v>
      </c>
      <c r="G45" s="9">
        <v>45912</v>
      </c>
      <c r="H45" s="10" t="s">
        <v>48</v>
      </c>
      <c r="I45" s="11">
        <f>VLOOKUP(H45,[6]Mapping!B:C,2,0)</f>
        <v>45</v>
      </c>
      <c r="J45" s="11">
        <v>15</v>
      </c>
      <c r="K45" s="11">
        <v>45</v>
      </c>
      <c r="L45" s="12">
        <f t="shared" si="0"/>
        <v>3</v>
      </c>
      <c r="M45" s="8">
        <f t="shared" si="1"/>
        <v>2025</v>
      </c>
      <c r="N45" s="13" t="s">
        <v>135</v>
      </c>
      <c r="O45" s="14" t="s">
        <v>83</v>
      </c>
    </row>
    <row r="46" spans="1:15" s="15" customFormat="1" x14ac:dyDescent="0.35">
      <c r="A46" s="5">
        <v>11010752</v>
      </c>
      <c r="B46" s="29" t="s">
        <v>136</v>
      </c>
      <c r="C46" s="29" t="s">
        <v>137</v>
      </c>
      <c r="D46" s="5" t="s">
        <v>37</v>
      </c>
      <c r="E46" s="8" t="s">
        <v>18</v>
      </c>
      <c r="F46" s="9">
        <v>45768</v>
      </c>
      <c r="G46" s="9">
        <v>45912</v>
      </c>
      <c r="H46" s="10" t="s">
        <v>19</v>
      </c>
      <c r="I46" s="11">
        <f>VLOOKUP(H46,[4]Mapping!B:C,2,0)</f>
        <v>100</v>
      </c>
      <c r="J46" s="11">
        <v>15</v>
      </c>
      <c r="K46" s="11">
        <v>90</v>
      </c>
      <c r="L46" s="12">
        <f t="shared" si="0"/>
        <v>6</v>
      </c>
      <c r="M46" s="8">
        <f t="shared" si="1"/>
        <v>9000</v>
      </c>
      <c r="N46" s="13" t="s">
        <v>73</v>
      </c>
      <c r="O46" s="14" t="s">
        <v>39</v>
      </c>
    </row>
    <row r="47" spans="1:15" s="15" customFormat="1" ht="38.5" x14ac:dyDescent="0.35">
      <c r="A47" s="17">
        <v>11010752</v>
      </c>
      <c r="B47" s="31" t="s">
        <v>136</v>
      </c>
      <c r="C47" s="31" t="s">
        <v>137</v>
      </c>
      <c r="D47" s="17" t="s">
        <v>37</v>
      </c>
      <c r="E47" s="20" t="s">
        <v>18</v>
      </c>
      <c r="F47" s="21">
        <v>45768</v>
      </c>
      <c r="G47" s="21">
        <v>45912</v>
      </c>
      <c r="H47" s="22" t="s">
        <v>19</v>
      </c>
      <c r="I47" s="23">
        <f>VLOOKUP(H47,[4]Mapping!B:C,2,0)</f>
        <v>100</v>
      </c>
      <c r="J47" s="23">
        <v>15</v>
      </c>
      <c r="K47" s="23">
        <v>90</v>
      </c>
      <c r="L47" s="24">
        <f t="shared" si="0"/>
        <v>6</v>
      </c>
      <c r="M47" s="20">
        <f t="shared" si="1"/>
        <v>9000</v>
      </c>
      <c r="N47" s="25" t="s">
        <v>138</v>
      </c>
      <c r="O47" s="26" t="s">
        <v>33</v>
      </c>
    </row>
    <row r="48" spans="1:15" s="15" customFormat="1" x14ac:dyDescent="0.35">
      <c r="A48" s="5">
        <v>11018269</v>
      </c>
      <c r="B48" s="6" t="s">
        <v>139</v>
      </c>
      <c r="C48" s="6" t="s">
        <v>140</v>
      </c>
      <c r="D48" s="7" t="s">
        <v>92</v>
      </c>
      <c r="E48" s="8" t="s">
        <v>18</v>
      </c>
      <c r="F48" s="9">
        <v>45768</v>
      </c>
      <c r="G48" s="9">
        <v>45912</v>
      </c>
      <c r="H48" s="10" t="s">
        <v>19</v>
      </c>
      <c r="I48" s="11">
        <f>VLOOKUP(H48,[6]Mapping!B:C,2,0)</f>
        <v>100</v>
      </c>
      <c r="J48" s="11">
        <v>15</v>
      </c>
      <c r="K48" s="11">
        <v>45</v>
      </c>
      <c r="L48" s="12">
        <f t="shared" si="0"/>
        <v>3</v>
      </c>
      <c r="M48" s="8">
        <f t="shared" si="1"/>
        <v>4500</v>
      </c>
      <c r="N48" s="13" t="s">
        <v>141</v>
      </c>
      <c r="O48" s="14" t="s">
        <v>83</v>
      </c>
    </row>
    <row r="49" spans="1:15" s="15" customFormat="1" x14ac:dyDescent="0.35">
      <c r="A49" s="5">
        <v>11018269</v>
      </c>
      <c r="B49" s="29" t="s">
        <v>139</v>
      </c>
      <c r="C49" s="6" t="s">
        <v>140</v>
      </c>
      <c r="D49" s="5" t="s">
        <v>92</v>
      </c>
      <c r="E49" s="8" t="s">
        <v>18</v>
      </c>
      <c r="F49" s="9">
        <v>45768</v>
      </c>
      <c r="G49" s="9">
        <v>45912</v>
      </c>
      <c r="H49" s="10" t="s">
        <v>19</v>
      </c>
      <c r="I49" s="11">
        <f>VLOOKUP(H49,[6]Mapping!B:C,2,0)</f>
        <v>100</v>
      </c>
      <c r="J49" s="11">
        <v>15</v>
      </c>
      <c r="K49" s="11">
        <v>90</v>
      </c>
      <c r="L49" s="12">
        <v>4</v>
      </c>
      <c r="M49" s="8">
        <f t="shared" si="1"/>
        <v>9000</v>
      </c>
      <c r="N49" s="13" t="s">
        <v>142</v>
      </c>
      <c r="O49" s="14" t="s">
        <v>83</v>
      </c>
    </row>
    <row r="50" spans="1:15" s="15" customFormat="1" x14ac:dyDescent="0.35">
      <c r="A50" s="5">
        <v>10100463</v>
      </c>
      <c r="B50" s="29" t="s">
        <v>143</v>
      </c>
      <c r="C50" s="29" t="s">
        <v>144</v>
      </c>
      <c r="D50" s="5" t="s">
        <v>44</v>
      </c>
      <c r="E50" s="8" t="s">
        <v>18</v>
      </c>
      <c r="F50" s="9">
        <v>45768</v>
      </c>
      <c r="G50" s="9">
        <v>45912</v>
      </c>
      <c r="H50" s="10" t="s">
        <v>19</v>
      </c>
      <c r="I50" s="11">
        <f>VLOOKUP(H50,[5]Mapping!B:C,2,0)</f>
        <v>100</v>
      </c>
      <c r="J50" s="11">
        <v>6</v>
      </c>
      <c r="K50" s="11">
        <v>64</v>
      </c>
      <c r="L50" s="12">
        <f t="shared" si="0"/>
        <v>4.3</v>
      </c>
      <c r="M50" s="8">
        <f t="shared" si="1"/>
        <v>6400</v>
      </c>
      <c r="N50" s="13" t="s">
        <v>145</v>
      </c>
      <c r="O50" s="14" t="s">
        <v>47</v>
      </c>
    </row>
    <row r="51" spans="1:15" s="15" customFormat="1" x14ac:dyDescent="0.35">
      <c r="A51" s="5" t="s">
        <v>146</v>
      </c>
      <c r="B51" s="29" t="s">
        <v>147</v>
      </c>
      <c r="C51" s="29" t="s">
        <v>148</v>
      </c>
      <c r="D51" s="5" t="s">
        <v>31</v>
      </c>
      <c r="E51" s="8" t="s">
        <v>18</v>
      </c>
      <c r="F51" s="9">
        <v>45768</v>
      </c>
      <c r="G51" s="9">
        <v>45912</v>
      </c>
      <c r="H51" s="10" t="s">
        <v>19</v>
      </c>
      <c r="I51" s="11">
        <f>VLOOKUP(H51,[3]Mapping!B:C,2,0)</f>
        <v>100</v>
      </c>
      <c r="J51" s="11">
        <v>8</v>
      </c>
      <c r="K51" s="11">
        <v>48</v>
      </c>
      <c r="L51" s="12">
        <f t="shared" si="0"/>
        <v>3.2</v>
      </c>
      <c r="M51" s="8">
        <f t="shared" si="1"/>
        <v>4800</v>
      </c>
      <c r="N51" s="13" t="s">
        <v>149</v>
      </c>
      <c r="O51" s="14" t="s">
        <v>33</v>
      </c>
    </row>
    <row r="52" spans="1:15" s="15" customFormat="1" x14ac:dyDescent="0.35">
      <c r="A52" s="5">
        <v>10100661</v>
      </c>
      <c r="B52" s="29" t="s">
        <v>150</v>
      </c>
      <c r="C52" s="29" t="s">
        <v>151</v>
      </c>
      <c r="D52" s="5" t="s">
        <v>31</v>
      </c>
      <c r="E52" s="8" t="s">
        <v>18</v>
      </c>
      <c r="F52" s="9">
        <v>45768</v>
      </c>
      <c r="G52" s="9">
        <v>45912</v>
      </c>
      <c r="H52" s="10" t="s">
        <v>19</v>
      </c>
      <c r="I52" s="11">
        <f>VLOOKUP(H52,[3]Mapping!B:C,2,0)</f>
        <v>100</v>
      </c>
      <c r="J52" s="11">
        <v>15</v>
      </c>
      <c r="K52" s="11">
        <v>180</v>
      </c>
      <c r="L52" s="12">
        <f t="shared" si="0"/>
        <v>12</v>
      </c>
      <c r="M52" s="8">
        <f t="shared" si="1"/>
        <v>18000</v>
      </c>
      <c r="N52" s="13" t="s">
        <v>62</v>
      </c>
      <c r="O52" s="14" t="s">
        <v>33</v>
      </c>
    </row>
    <row r="53" spans="1:15" s="15" customFormat="1" x14ac:dyDescent="0.35">
      <c r="A53" s="32">
        <v>11026109</v>
      </c>
      <c r="B53" s="33" t="s">
        <v>152</v>
      </c>
      <c r="C53" s="33" t="s">
        <v>153</v>
      </c>
      <c r="D53" s="32" t="s">
        <v>17</v>
      </c>
      <c r="E53" s="8" t="s">
        <v>18</v>
      </c>
      <c r="F53" s="34">
        <v>45768</v>
      </c>
      <c r="G53" s="34">
        <v>45912</v>
      </c>
      <c r="H53" s="10" t="s">
        <v>19</v>
      </c>
      <c r="I53" s="11">
        <f>VLOOKUP(H53,[1]Mapping!B:C,2,0)</f>
        <v>100</v>
      </c>
      <c r="J53" s="35">
        <v>15</v>
      </c>
      <c r="K53" s="35">
        <v>60</v>
      </c>
      <c r="L53" s="12">
        <f t="shared" si="0"/>
        <v>4</v>
      </c>
      <c r="M53" s="8">
        <f t="shared" si="1"/>
        <v>6000</v>
      </c>
      <c r="N53" s="13" t="s">
        <v>154</v>
      </c>
      <c r="O53" s="14" t="s">
        <v>21</v>
      </c>
    </row>
    <row r="54" spans="1:15" s="15" customFormat="1" x14ac:dyDescent="0.35">
      <c r="A54" s="5" t="s">
        <v>155</v>
      </c>
      <c r="B54" s="7" t="s">
        <v>156</v>
      </c>
      <c r="C54" s="6" t="s">
        <v>157</v>
      </c>
      <c r="D54" s="7" t="s">
        <v>158</v>
      </c>
      <c r="E54" s="8" t="s">
        <v>18</v>
      </c>
      <c r="F54" s="9">
        <v>45768</v>
      </c>
      <c r="G54" s="9">
        <v>45912</v>
      </c>
      <c r="H54" s="36" t="s">
        <v>19</v>
      </c>
      <c r="I54" s="11">
        <f>VLOOKUP(H54,[8]Mapping!B:C,2,0)</f>
        <v>100</v>
      </c>
      <c r="J54" s="11">
        <v>15</v>
      </c>
      <c r="K54" s="11">
        <v>90</v>
      </c>
      <c r="L54" s="12">
        <f t="shared" si="0"/>
        <v>6</v>
      </c>
      <c r="M54" s="8">
        <f t="shared" si="1"/>
        <v>9000</v>
      </c>
      <c r="N54" s="13" t="s">
        <v>159</v>
      </c>
      <c r="O54" s="14" t="s">
        <v>160</v>
      </c>
    </row>
    <row r="55" spans="1:15" s="15" customFormat="1" x14ac:dyDescent="0.35">
      <c r="A55" s="5" t="s">
        <v>155</v>
      </c>
      <c r="B55" s="7" t="s">
        <v>156</v>
      </c>
      <c r="C55" s="6" t="s">
        <v>157</v>
      </c>
      <c r="D55" s="7" t="s">
        <v>158</v>
      </c>
      <c r="E55" s="8" t="s">
        <v>18</v>
      </c>
      <c r="F55" s="9">
        <v>45768</v>
      </c>
      <c r="G55" s="9">
        <v>45912</v>
      </c>
      <c r="H55" s="36" t="s">
        <v>48</v>
      </c>
      <c r="I55" s="11">
        <f>VLOOKUP(H55,[8]Mapping!B:C,2,0)</f>
        <v>45</v>
      </c>
      <c r="J55" s="11">
        <v>15</v>
      </c>
      <c r="K55" s="11">
        <v>45</v>
      </c>
      <c r="L55" s="12">
        <f t="shared" si="0"/>
        <v>3</v>
      </c>
      <c r="M55" s="8">
        <f t="shared" si="1"/>
        <v>2025</v>
      </c>
      <c r="N55" s="13" t="s">
        <v>161</v>
      </c>
      <c r="O55" s="14" t="s">
        <v>160</v>
      </c>
    </row>
    <row r="56" spans="1:15" s="15" customFormat="1" x14ac:dyDescent="0.35">
      <c r="A56" s="5" t="s">
        <v>162</v>
      </c>
      <c r="B56" s="6" t="s">
        <v>163</v>
      </c>
      <c r="C56" s="6" t="s">
        <v>164</v>
      </c>
      <c r="D56" s="7" t="s">
        <v>37</v>
      </c>
      <c r="E56" s="8" t="s">
        <v>18</v>
      </c>
      <c r="F56" s="9">
        <v>45768</v>
      </c>
      <c r="G56" s="9">
        <v>45912</v>
      </c>
      <c r="H56" s="10" t="s">
        <v>19</v>
      </c>
      <c r="I56" s="11">
        <f>VLOOKUP(H56,[4]Mapping!B:C,2,0)</f>
        <v>100</v>
      </c>
      <c r="J56" s="11">
        <v>15</v>
      </c>
      <c r="K56" s="11">
        <v>90</v>
      </c>
      <c r="L56" s="12">
        <f t="shared" si="0"/>
        <v>6</v>
      </c>
      <c r="M56" s="8">
        <f t="shared" si="1"/>
        <v>9000</v>
      </c>
      <c r="N56" s="13" t="s">
        <v>58</v>
      </c>
      <c r="O56" s="14" t="s">
        <v>39</v>
      </c>
    </row>
    <row r="57" spans="1:15" s="15" customFormat="1" x14ac:dyDescent="0.35">
      <c r="A57" s="5" t="s">
        <v>165</v>
      </c>
      <c r="B57" s="6" t="s">
        <v>166</v>
      </c>
      <c r="C57" s="6" t="s">
        <v>167</v>
      </c>
      <c r="D57" s="7" t="s">
        <v>37</v>
      </c>
      <c r="E57" s="8" t="s">
        <v>18</v>
      </c>
      <c r="F57" s="9">
        <v>45768</v>
      </c>
      <c r="G57" s="9">
        <v>45912</v>
      </c>
      <c r="H57" s="10" t="s">
        <v>19</v>
      </c>
      <c r="I57" s="11">
        <f>VLOOKUP(H57,[4]Mapping!B:C,2,0)</f>
        <v>100</v>
      </c>
      <c r="J57" s="11">
        <v>15</v>
      </c>
      <c r="K57" s="11">
        <v>90</v>
      </c>
      <c r="L57" s="12">
        <f t="shared" si="0"/>
        <v>6</v>
      </c>
      <c r="M57" s="8">
        <f t="shared" si="1"/>
        <v>9000</v>
      </c>
      <c r="N57" s="13" t="s">
        <v>168</v>
      </c>
      <c r="O57" s="14" t="s">
        <v>39</v>
      </c>
    </row>
    <row r="58" spans="1:15" s="15" customFormat="1" x14ac:dyDescent="0.35">
      <c r="A58" s="5" t="s">
        <v>165</v>
      </c>
      <c r="B58" s="6" t="s">
        <v>166</v>
      </c>
      <c r="C58" s="6" t="s">
        <v>167</v>
      </c>
      <c r="D58" s="7" t="s">
        <v>37</v>
      </c>
      <c r="E58" s="8" t="s">
        <v>18</v>
      </c>
      <c r="F58" s="9">
        <v>45768</v>
      </c>
      <c r="G58" s="9">
        <v>45912</v>
      </c>
      <c r="H58" s="10" t="s">
        <v>19</v>
      </c>
      <c r="I58" s="11">
        <f>VLOOKUP(H58,[7]Mapping!B:C,2,0)</f>
        <v>100</v>
      </c>
      <c r="J58" s="11">
        <v>15</v>
      </c>
      <c r="K58" s="11">
        <v>60</v>
      </c>
      <c r="L58" s="12">
        <f t="shared" si="0"/>
        <v>4</v>
      </c>
      <c r="M58" s="8">
        <f t="shared" si="1"/>
        <v>6000</v>
      </c>
      <c r="N58" s="13" t="s">
        <v>169</v>
      </c>
      <c r="O58" s="14" t="s">
        <v>88</v>
      </c>
    </row>
    <row r="59" spans="1:15" s="15" customFormat="1" x14ac:dyDescent="0.35">
      <c r="A59" s="5" t="s">
        <v>165</v>
      </c>
      <c r="B59" s="6" t="s">
        <v>166</v>
      </c>
      <c r="C59" s="6" t="s">
        <v>167</v>
      </c>
      <c r="D59" s="7" t="s">
        <v>37</v>
      </c>
      <c r="E59" s="8" t="s">
        <v>18</v>
      </c>
      <c r="F59" s="9">
        <v>45768</v>
      </c>
      <c r="G59" s="9">
        <v>45912</v>
      </c>
      <c r="H59" s="10" t="s">
        <v>48</v>
      </c>
      <c r="I59" s="11">
        <f>VLOOKUP(H59,[7]Mapping!B:C,2,0)</f>
        <v>45</v>
      </c>
      <c r="J59" s="11">
        <v>15</v>
      </c>
      <c r="K59" s="11">
        <v>45</v>
      </c>
      <c r="L59" s="12">
        <f t="shared" si="0"/>
        <v>3</v>
      </c>
      <c r="M59" s="8">
        <f t="shared" si="1"/>
        <v>2025</v>
      </c>
      <c r="N59" s="13" t="s">
        <v>170</v>
      </c>
      <c r="O59" s="14" t="s">
        <v>88</v>
      </c>
    </row>
    <row r="60" spans="1:15" s="15" customFormat="1" x14ac:dyDescent="0.35">
      <c r="A60" s="5">
        <v>11010817</v>
      </c>
      <c r="B60" s="6" t="s">
        <v>171</v>
      </c>
      <c r="C60" s="6" t="s">
        <v>172</v>
      </c>
      <c r="D60" s="7" t="s">
        <v>25</v>
      </c>
      <c r="E60" s="8" t="s">
        <v>18</v>
      </c>
      <c r="F60" s="9">
        <v>45768</v>
      </c>
      <c r="G60" s="9">
        <v>45912</v>
      </c>
      <c r="H60" s="10" t="s">
        <v>19</v>
      </c>
      <c r="I60" s="11">
        <f>VLOOKUP(H60,[6]Mapping!B:C,2,0)</f>
        <v>100</v>
      </c>
      <c r="J60" s="11">
        <v>15</v>
      </c>
      <c r="K60" s="11">
        <v>64</v>
      </c>
      <c r="L60" s="12">
        <f t="shared" si="0"/>
        <v>4.3</v>
      </c>
      <c r="M60" s="8">
        <f t="shared" si="1"/>
        <v>6400</v>
      </c>
      <c r="N60" s="13" t="s">
        <v>173</v>
      </c>
      <c r="O60" s="14" t="s">
        <v>83</v>
      </c>
    </row>
    <row r="61" spans="1:15" s="15" customFormat="1" x14ac:dyDescent="0.35">
      <c r="A61" s="5">
        <v>11010817</v>
      </c>
      <c r="B61" s="6" t="s">
        <v>171</v>
      </c>
      <c r="C61" s="6" t="s">
        <v>172</v>
      </c>
      <c r="D61" s="7" t="s">
        <v>25</v>
      </c>
      <c r="E61" s="8" t="s">
        <v>18</v>
      </c>
      <c r="F61" s="9">
        <v>45768</v>
      </c>
      <c r="G61" s="9">
        <v>45912</v>
      </c>
      <c r="H61" s="10" t="s">
        <v>48</v>
      </c>
      <c r="I61" s="11">
        <f>VLOOKUP(H61,[6]Mapping!B:C,2,0)</f>
        <v>45</v>
      </c>
      <c r="J61" s="11">
        <v>15</v>
      </c>
      <c r="K61" s="11">
        <v>30</v>
      </c>
      <c r="L61" s="12">
        <f t="shared" si="0"/>
        <v>2</v>
      </c>
      <c r="M61" s="8">
        <f t="shared" si="1"/>
        <v>1350</v>
      </c>
      <c r="N61" s="13" t="s">
        <v>174</v>
      </c>
      <c r="O61" s="14" t="s">
        <v>83</v>
      </c>
    </row>
    <row r="62" spans="1:15" s="15" customFormat="1" x14ac:dyDescent="0.35">
      <c r="A62" s="5">
        <v>11010817</v>
      </c>
      <c r="B62" s="6" t="s">
        <v>171</v>
      </c>
      <c r="C62" s="6" t="s">
        <v>172</v>
      </c>
      <c r="D62" s="7" t="s">
        <v>25</v>
      </c>
      <c r="E62" s="8" t="s">
        <v>18</v>
      </c>
      <c r="F62" s="9">
        <v>45768</v>
      </c>
      <c r="G62" s="9">
        <v>45912</v>
      </c>
      <c r="H62" s="10" t="s">
        <v>19</v>
      </c>
      <c r="I62" s="11">
        <f>VLOOKUP(H62,[4]Mapping!B:C,2,0)</f>
        <v>100</v>
      </c>
      <c r="J62" s="11">
        <v>15</v>
      </c>
      <c r="K62" s="11">
        <v>90</v>
      </c>
      <c r="L62" s="12">
        <f t="shared" si="0"/>
        <v>6</v>
      </c>
      <c r="M62" s="8">
        <f t="shared" si="1"/>
        <v>9000</v>
      </c>
      <c r="N62" s="13" t="s">
        <v>73</v>
      </c>
      <c r="O62" s="14" t="s">
        <v>39</v>
      </c>
    </row>
    <row r="63" spans="1:15" s="15" customFormat="1" x14ac:dyDescent="0.35">
      <c r="A63" s="5" t="s">
        <v>175</v>
      </c>
      <c r="B63" s="7" t="s">
        <v>176</v>
      </c>
      <c r="C63" s="7" t="s">
        <v>177</v>
      </c>
      <c r="D63" s="7" t="s">
        <v>31</v>
      </c>
      <c r="E63" s="8" t="s">
        <v>18</v>
      </c>
      <c r="F63" s="9">
        <v>45768</v>
      </c>
      <c r="G63" s="9">
        <v>45912</v>
      </c>
      <c r="H63" s="10" t="s">
        <v>19</v>
      </c>
      <c r="I63" s="11">
        <f>VLOOKUP(H63,[3]Mapping!B:C,2,0)</f>
        <v>100</v>
      </c>
      <c r="J63" s="11">
        <v>15</v>
      </c>
      <c r="K63" s="11">
        <v>180</v>
      </c>
      <c r="L63" s="12">
        <f t="shared" si="0"/>
        <v>12</v>
      </c>
      <c r="M63" s="8">
        <f t="shared" si="1"/>
        <v>18000</v>
      </c>
      <c r="N63" s="13" t="s">
        <v>97</v>
      </c>
      <c r="O63" s="14" t="s">
        <v>33</v>
      </c>
    </row>
    <row r="64" spans="1:15" s="15" customFormat="1" x14ac:dyDescent="0.35">
      <c r="A64" s="5" t="s">
        <v>178</v>
      </c>
      <c r="B64" s="7" t="s">
        <v>179</v>
      </c>
      <c r="C64" s="7" t="s">
        <v>180</v>
      </c>
      <c r="D64" s="7" t="s">
        <v>17</v>
      </c>
      <c r="E64" s="8" t="s">
        <v>18</v>
      </c>
      <c r="F64" s="9">
        <v>45768</v>
      </c>
      <c r="G64" s="9">
        <v>45912</v>
      </c>
      <c r="H64" s="10" t="s">
        <v>19</v>
      </c>
      <c r="I64" s="11">
        <f>VLOOKUP(H64,[1]Mapping!B:C,2,0)</f>
        <v>100</v>
      </c>
      <c r="J64" s="11">
        <v>15</v>
      </c>
      <c r="K64" s="11">
        <v>45</v>
      </c>
      <c r="L64" s="12">
        <f t="shared" si="0"/>
        <v>3</v>
      </c>
      <c r="M64" s="8">
        <f t="shared" si="1"/>
        <v>4500</v>
      </c>
      <c r="N64" s="13" t="s">
        <v>181</v>
      </c>
      <c r="O64" s="14" t="s">
        <v>21</v>
      </c>
    </row>
    <row r="65" spans="1:15" s="15" customFormat="1" x14ac:dyDescent="0.35">
      <c r="A65" s="5" t="s">
        <v>178</v>
      </c>
      <c r="B65" s="6" t="s">
        <v>179</v>
      </c>
      <c r="C65" s="7" t="s">
        <v>180</v>
      </c>
      <c r="D65" s="7" t="s">
        <v>17</v>
      </c>
      <c r="E65" s="8" t="s">
        <v>18</v>
      </c>
      <c r="F65" s="9">
        <v>45768</v>
      </c>
      <c r="G65" s="9">
        <v>45912</v>
      </c>
      <c r="H65" s="10" t="s">
        <v>19</v>
      </c>
      <c r="I65" s="11">
        <f>VLOOKUP(H65,[1]Mapping!B:C,2,0)</f>
        <v>100</v>
      </c>
      <c r="J65" s="11">
        <v>15</v>
      </c>
      <c r="K65" s="11">
        <v>90</v>
      </c>
      <c r="L65" s="12">
        <f t="shared" si="0"/>
        <v>6</v>
      </c>
      <c r="M65" s="8">
        <f t="shared" si="1"/>
        <v>9000</v>
      </c>
      <c r="N65" s="13" t="s">
        <v>20</v>
      </c>
      <c r="O65" s="14" t="s">
        <v>21</v>
      </c>
    </row>
    <row r="66" spans="1:15" s="15" customFormat="1" x14ac:dyDescent="0.35">
      <c r="A66" s="5" t="s">
        <v>182</v>
      </c>
      <c r="B66" s="6" t="s">
        <v>183</v>
      </c>
      <c r="C66" s="6" t="s">
        <v>184</v>
      </c>
      <c r="D66" s="7" t="s">
        <v>31</v>
      </c>
      <c r="E66" s="8" t="s">
        <v>18</v>
      </c>
      <c r="F66" s="9">
        <v>45768</v>
      </c>
      <c r="G66" s="9">
        <v>45912</v>
      </c>
      <c r="H66" s="10" t="s">
        <v>19</v>
      </c>
      <c r="I66" s="11">
        <f>VLOOKUP(H66,[3]Mapping!B:C,2,0)</f>
        <v>100</v>
      </c>
      <c r="J66" s="11">
        <v>15</v>
      </c>
      <c r="K66" s="11">
        <v>180</v>
      </c>
      <c r="L66" s="12">
        <f t="shared" ref="L66:L79" si="2">ROUND((K66/15),1)</f>
        <v>12</v>
      </c>
      <c r="M66" s="8">
        <f t="shared" ref="M66:M79" si="3">I66*K66</f>
        <v>18000</v>
      </c>
      <c r="N66" s="13" t="s">
        <v>69</v>
      </c>
      <c r="O66" s="14" t="s">
        <v>33</v>
      </c>
    </row>
    <row r="67" spans="1:15" s="15" customFormat="1" x14ac:dyDescent="0.35">
      <c r="A67" s="5">
        <v>11021392</v>
      </c>
      <c r="B67" s="29" t="s">
        <v>185</v>
      </c>
      <c r="C67" s="29" t="s">
        <v>186</v>
      </c>
      <c r="D67" s="5" t="s">
        <v>31</v>
      </c>
      <c r="E67" s="8" t="s">
        <v>18</v>
      </c>
      <c r="F67" s="9">
        <v>45768</v>
      </c>
      <c r="G67" s="9">
        <v>45912</v>
      </c>
      <c r="H67" s="10" t="s">
        <v>19</v>
      </c>
      <c r="I67" s="11">
        <f>VLOOKUP(H67,[6]Mapping!B:C,2,0)</f>
        <v>100</v>
      </c>
      <c r="J67" s="11">
        <v>15</v>
      </c>
      <c r="K67" s="11">
        <v>60</v>
      </c>
      <c r="L67" s="12">
        <f t="shared" si="2"/>
        <v>4</v>
      </c>
      <c r="M67" s="8">
        <f t="shared" si="3"/>
        <v>6000</v>
      </c>
      <c r="N67" s="13" t="s">
        <v>82</v>
      </c>
      <c r="O67" s="14" t="s">
        <v>83</v>
      </c>
    </row>
    <row r="68" spans="1:15" s="15" customFormat="1" x14ac:dyDescent="0.35">
      <c r="A68" s="5">
        <v>11021392</v>
      </c>
      <c r="B68" s="6" t="s">
        <v>185</v>
      </c>
      <c r="C68" s="29" t="s">
        <v>186</v>
      </c>
      <c r="D68" s="7" t="s">
        <v>31</v>
      </c>
      <c r="E68" s="8" t="s">
        <v>18</v>
      </c>
      <c r="F68" s="9">
        <v>45768</v>
      </c>
      <c r="G68" s="9">
        <v>45912</v>
      </c>
      <c r="H68" s="10" t="s">
        <v>19</v>
      </c>
      <c r="I68" s="11">
        <f>VLOOKUP(H68,[3]Mapping!B:C,2,0)</f>
        <v>100</v>
      </c>
      <c r="J68" s="11">
        <v>15</v>
      </c>
      <c r="K68" s="11">
        <v>30</v>
      </c>
      <c r="L68" s="12">
        <f t="shared" si="2"/>
        <v>2</v>
      </c>
      <c r="M68" s="8">
        <f t="shared" si="3"/>
        <v>3000</v>
      </c>
      <c r="N68" s="13" t="s">
        <v>187</v>
      </c>
      <c r="O68" s="14" t="s">
        <v>33</v>
      </c>
    </row>
    <row r="69" spans="1:15" s="15" customFormat="1" x14ac:dyDescent="0.35">
      <c r="A69" s="32">
        <v>11021392</v>
      </c>
      <c r="B69" s="37" t="s">
        <v>185</v>
      </c>
      <c r="C69" s="29" t="s">
        <v>186</v>
      </c>
      <c r="D69" s="38" t="s">
        <v>31</v>
      </c>
      <c r="E69" s="8" t="s">
        <v>18</v>
      </c>
      <c r="F69" s="34">
        <v>45768</v>
      </c>
      <c r="G69" s="34">
        <v>45912</v>
      </c>
      <c r="H69" s="10" t="s">
        <v>19</v>
      </c>
      <c r="I69" s="11">
        <f>VLOOKUP(H69,[3]Mapping!B:C,2,0)</f>
        <v>100</v>
      </c>
      <c r="J69" s="35">
        <v>8</v>
      </c>
      <c r="K69" s="35">
        <v>48</v>
      </c>
      <c r="L69" s="12">
        <f t="shared" si="2"/>
        <v>3.2</v>
      </c>
      <c r="M69" s="8">
        <f t="shared" si="3"/>
        <v>4800</v>
      </c>
      <c r="N69" s="13" t="s">
        <v>188</v>
      </c>
      <c r="O69" s="14" t="s">
        <v>33</v>
      </c>
    </row>
    <row r="70" spans="1:15" s="15" customFormat="1" x14ac:dyDescent="0.35">
      <c r="A70" s="5" t="s">
        <v>189</v>
      </c>
      <c r="B70" s="29" t="s">
        <v>190</v>
      </c>
      <c r="C70" s="29" t="s">
        <v>191</v>
      </c>
      <c r="D70" s="5" t="s">
        <v>25</v>
      </c>
      <c r="E70" s="8" t="s">
        <v>18</v>
      </c>
      <c r="F70" s="9">
        <v>45768</v>
      </c>
      <c r="G70" s="9">
        <v>45912</v>
      </c>
      <c r="H70" s="10" t="s">
        <v>19</v>
      </c>
      <c r="I70" s="11">
        <f>VLOOKUP(H70,[6]Mapping!B:C,2,0)</f>
        <v>100</v>
      </c>
      <c r="J70" s="11">
        <v>15</v>
      </c>
      <c r="K70" s="11">
        <v>90</v>
      </c>
      <c r="L70" s="12">
        <f t="shared" si="2"/>
        <v>6</v>
      </c>
      <c r="M70" s="8">
        <f t="shared" si="3"/>
        <v>9000</v>
      </c>
      <c r="N70" s="13" t="s">
        <v>192</v>
      </c>
      <c r="O70" s="14" t="s">
        <v>83</v>
      </c>
    </row>
    <row r="71" spans="1:15" s="15" customFormat="1" x14ac:dyDescent="0.35">
      <c r="A71" s="5" t="s">
        <v>189</v>
      </c>
      <c r="B71" s="7" t="s">
        <v>190</v>
      </c>
      <c r="C71" s="29" t="s">
        <v>191</v>
      </c>
      <c r="D71" s="7" t="s">
        <v>25</v>
      </c>
      <c r="E71" s="8" t="s">
        <v>18</v>
      </c>
      <c r="F71" s="9">
        <v>45768</v>
      </c>
      <c r="G71" s="9">
        <v>45912</v>
      </c>
      <c r="H71" s="10" t="s">
        <v>19</v>
      </c>
      <c r="I71" s="11">
        <f>VLOOKUP(H71,[6]Mapping!B:C,2,0)</f>
        <v>100</v>
      </c>
      <c r="J71" s="11">
        <v>15</v>
      </c>
      <c r="K71" s="11">
        <v>45</v>
      </c>
      <c r="L71" s="12">
        <f t="shared" si="2"/>
        <v>3</v>
      </c>
      <c r="M71" s="8">
        <f t="shared" si="3"/>
        <v>4500</v>
      </c>
      <c r="N71" s="13" t="s">
        <v>141</v>
      </c>
      <c r="O71" s="14" t="s">
        <v>83</v>
      </c>
    </row>
    <row r="72" spans="1:15" s="15" customFormat="1" x14ac:dyDescent="0.35">
      <c r="A72" s="5" t="s">
        <v>189</v>
      </c>
      <c r="B72" s="6" t="s">
        <v>190</v>
      </c>
      <c r="C72" s="29" t="s">
        <v>191</v>
      </c>
      <c r="D72" s="7" t="s">
        <v>25</v>
      </c>
      <c r="E72" s="8" t="s">
        <v>18</v>
      </c>
      <c r="F72" s="9">
        <v>45768</v>
      </c>
      <c r="G72" s="9">
        <v>45912</v>
      </c>
      <c r="H72" s="10" t="s">
        <v>48</v>
      </c>
      <c r="I72" s="11">
        <f>VLOOKUP(H72,[6]Mapping!B:C,2,0)</f>
        <v>45</v>
      </c>
      <c r="J72" s="11">
        <v>15</v>
      </c>
      <c r="K72" s="11">
        <v>45</v>
      </c>
      <c r="L72" s="12">
        <f t="shared" si="2"/>
        <v>3</v>
      </c>
      <c r="M72" s="8">
        <f t="shared" si="3"/>
        <v>2025</v>
      </c>
      <c r="N72" s="13" t="s">
        <v>193</v>
      </c>
      <c r="O72" s="14" t="s">
        <v>83</v>
      </c>
    </row>
    <row r="73" spans="1:15" s="15" customFormat="1" x14ac:dyDescent="0.35">
      <c r="A73" s="5" t="s">
        <v>189</v>
      </c>
      <c r="B73" s="29" t="s">
        <v>190</v>
      </c>
      <c r="C73" s="29" t="s">
        <v>191</v>
      </c>
      <c r="D73" s="7" t="s">
        <v>25</v>
      </c>
      <c r="E73" s="8" t="s">
        <v>18</v>
      </c>
      <c r="F73" s="9">
        <v>45768</v>
      </c>
      <c r="G73" s="9">
        <v>45912</v>
      </c>
      <c r="H73" s="10" t="s">
        <v>19</v>
      </c>
      <c r="I73" s="11">
        <f>VLOOKUP(H73,[4]Mapping!B:C,2,0)</f>
        <v>100</v>
      </c>
      <c r="J73" s="11">
        <v>15</v>
      </c>
      <c r="K73" s="11">
        <v>45</v>
      </c>
      <c r="L73" s="12">
        <f t="shared" si="2"/>
        <v>3</v>
      </c>
      <c r="M73" s="8">
        <f t="shared" si="3"/>
        <v>4500</v>
      </c>
      <c r="N73" s="13" t="s">
        <v>73</v>
      </c>
      <c r="O73" s="14" t="s">
        <v>39</v>
      </c>
    </row>
    <row r="74" spans="1:15" s="15" customFormat="1" x14ac:dyDescent="0.35">
      <c r="A74" s="5">
        <v>11018265</v>
      </c>
      <c r="B74" s="29" t="s">
        <v>194</v>
      </c>
      <c r="C74" s="29" t="s">
        <v>195</v>
      </c>
      <c r="D74" s="5" t="s">
        <v>37</v>
      </c>
      <c r="E74" s="8" t="s">
        <v>18</v>
      </c>
      <c r="F74" s="9">
        <v>45768</v>
      </c>
      <c r="G74" s="9">
        <v>45912</v>
      </c>
      <c r="H74" s="10" t="s">
        <v>19</v>
      </c>
      <c r="I74" s="11">
        <f>VLOOKUP(H74,[4]Mapping!B:C,2,0)</f>
        <v>100</v>
      </c>
      <c r="J74" s="11">
        <v>15</v>
      </c>
      <c r="K74" s="11">
        <v>120</v>
      </c>
      <c r="L74" s="12">
        <f t="shared" si="2"/>
        <v>8</v>
      </c>
      <c r="M74" s="8">
        <f t="shared" si="3"/>
        <v>12000</v>
      </c>
      <c r="N74" s="13" t="s">
        <v>196</v>
      </c>
      <c r="O74" s="14" t="s">
        <v>39</v>
      </c>
    </row>
    <row r="75" spans="1:15" s="15" customFormat="1" x14ac:dyDescent="0.35">
      <c r="A75" s="5">
        <v>11028880</v>
      </c>
      <c r="B75" s="6" t="s">
        <v>197</v>
      </c>
      <c r="C75" s="6" t="s">
        <v>198</v>
      </c>
      <c r="D75" s="7" t="s">
        <v>44</v>
      </c>
      <c r="E75" s="8" t="s">
        <v>18</v>
      </c>
      <c r="F75" s="9">
        <v>45768</v>
      </c>
      <c r="G75" s="9">
        <v>45912</v>
      </c>
      <c r="H75" s="10" t="s">
        <v>19</v>
      </c>
      <c r="I75" s="11">
        <f>VLOOKUP(H75,[5]Mapping!B:C,2,0)</f>
        <v>100</v>
      </c>
      <c r="J75" s="11">
        <v>15</v>
      </c>
      <c r="K75" s="11">
        <v>60</v>
      </c>
      <c r="L75" s="12">
        <f t="shared" si="2"/>
        <v>4</v>
      </c>
      <c r="M75" s="8">
        <f t="shared" si="3"/>
        <v>6000</v>
      </c>
      <c r="N75" s="13" t="s">
        <v>199</v>
      </c>
      <c r="O75" s="14" t="s">
        <v>47</v>
      </c>
    </row>
    <row r="76" spans="1:15" s="15" customFormat="1" x14ac:dyDescent="0.35">
      <c r="A76" s="5">
        <v>11028880</v>
      </c>
      <c r="B76" s="6" t="s">
        <v>197</v>
      </c>
      <c r="C76" s="6" t="s">
        <v>198</v>
      </c>
      <c r="D76" s="7" t="s">
        <v>44</v>
      </c>
      <c r="E76" s="8" t="s">
        <v>18</v>
      </c>
      <c r="F76" s="9">
        <v>45768</v>
      </c>
      <c r="G76" s="9">
        <v>45912</v>
      </c>
      <c r="H76" s="10" t="s">
        <v>19</v>
      </c>
      <c r="I76" s="11">
        <f>VLOOKUP(H76,[5]Mapping!B:C,2,0)</f>
        <v>100</v>
      </c>
      <c r="J76" s="11">
        <v>15</v>
      </c>
      <c r="K76" s="11">
        <v>45</v>
      </c>
      <c r="L76" s="12">
        <f t="shared" si="2"/>
        <v>3</v>
      </c>
      <c r="M76" s="8">
        <f t="shared" si="3"/>
        <v>4500</v>
      </c>
      <c r="N76" s="13" t="s">
        <v>200</v>
      </c>
      <c r="O76" s="14" t="s">
        <v>47</v>
      </c>
    </row>
    <row r="77" spans="1:15" s="15" customFormat="1" x14ac:dyDescent="0.35">
      <c r="A77" s="5" t="s">
        <v>201</v>
      </c>
      <c r="B77" s="6" t="s">
        <v>202</v>
      </c>
      <c r="C77" s="6" t="s">
        <v>203</v>
      </c>
      <c r="D77" s="7" t="s">
        <v>17</v>
      </c>
      <c r="E77" s="8" t="s">
        <v>18</v>
      </c>
      <c r="F77" s="9">
        <v>45768</v>
      </c>
      <c r="G77" s="9">
        <v>45912</v>
      </c>
      <c r="H77" s="10" t="s">
        <v>19</v>
      </c>
      <c r="I77" s="11">
        <f>VLOOKUP(H77,[1]Mapping!B:C,2,0)</f>
        <v>100</v>
      </c>
      <c r="J77" s="11">
        <v>15</v>
      </c>
      <c r="K77" s="11">
        <v>120</v>
      </c>
      <c r="L77" s="12">
        <f t="shared" si="2"/>
        <v>8</v>
      </c>
      <c r="M77" s="8">
        <f t="shared" si="3"/>
        <v>12000</v>
      </c>
      <c r="N77" s="13" t="s">
        <v>204</v>
      </c>
      <c r="O77" s="14" t="s">
        <v>21</v>
      </c>
    </row>
    <row r="78" spans="1:15" s="15" customFormat="1" x14ac:dyDescent="0.35">
      <c r="A78" s="5">
        <v>11018274</v>
      </c>
      <c r="B78" s="6" t="s">
        <v>205</v>
      </c>
      <c r="C78" s="6" t="s">
        <v>206</v>
      </c>
      <c r="D78" s="7" t="s">
        <v>17</v>
      </c>
      <c r="E78" s="8" t="s">
        <v>18</v>
      </c>
      <c r="F78" s="9">
        <v>45768</v>
      </c>
      <c r="G78" s="9">
        <v>45912</v>
      </c>
      <c r="H78" s="10" t="s">
        <v>19</v>
      </c>
      <c r="I78" s="11">
        <f>VLOOKUP(H78,[1]Mapping!B:C,2,0)</f>
        <v>100</v>
      </c>
      <c r="J78" s="11">
        <v>15</v>
      </c>
      <c r="K78" s="11">
        <v>0</v>
      </c>
      <c r="L78" s="12">
        <f t="shared" si="2"/>
        <v>0</v>
      </c>
      <c r="M78" s="8">
        <f t="shared" si="3"/>
        <v>0</v>
      </c>
      <c r="N78" s="13" t="s">
        <v>181</v>
      </c>
      <c r="O78" s="14" t="s">
        <v>21</v>
      </c>
    </row>
    <row r="79" spans="1:15" s="15" customFormat="1" x14ac:dyDescent="0.35">
      <c r="A79" s="5" t="s">
        <v>207</v>
      </c>
      <c r="B79" s="29" t="s">
        <v>208</v>
      </c>
      <c r="C79" s="29" t="s">
        <v>209</v>
      </c>
      <c r="D79" s="5" t="s">
        <v>37</v>
      </c>
      <c r="E79" s="8" t="s">
        <v>18</v>
      </c>
      <c r="F79" s="9">
        <v>45768</v>
      </c>
      <c r="G79" s="9">
        <v>45912</v>
      </c>
      <c r="H79" s="10" t="s">
        <v>19</v>
      </c>
      <c r="I79" s="11">
        <f>VLOOKUP(H79,[4]Mapping!B:C,2,0)</f>
        <v>100</v>
      </c>
      <c r="J79" s="11">
        <v>15</v>
      </c>
      <c r="K79" s="11">
        <v>135</v>
      </c>
      <c r="L79" s="12">
        <f t="shared" si="2"/>
        <v>9</v>
      </c>
      <c r="M79" s="8">
        <f t="shared" si="3"/>
        <v>13500</v>
      </c>
      <c r="N79" s="13" t="s">
        <v>40</v>
      </c>
      <c r="O79" s="14" t="s">
        <v>39</v>
      </c>
    </row>
    <row r="80" spans="1:15" ht="63.5" x14ac:dyDescent="0.35">
      <c r="A80" s="39">
        <v>10100490</v>
      </c>
      <c r="B80" s="31" t="s">
        <v>210</v>
      </c>
      <c r="C80" s="17" t="s">
        <v>211</v>
      </c>
      <c r="D80" s="19" t="s">
        <v>212</v>
      </c>
      <c r="E80" s="20" t="s">
        <v>18</v>
      </c>
      <c r="F80" s="21">
        <v>45768</v>
      </c>
      <c r="G80" s="21">
        <v>45912</v>
      </c>
      <c r="H80" s="22" t="s">
        <v>19</v>
      </c>
      <c r="I80" s="40">
        <v>100</v>
      </c>
      <c r="J80" s="40">
        <v>1</v>
      </c>
      <c r="K80" s="40">
        <v>10</v>
      </c>
      <c r="L80" s="41">
        <f>ROUND((K80/15),1)</f>
        <v>0.7</v>
      </c>
      <c r="M80" s="42">
        <f>I80*K80</f>
        <v>1000</v>
      </c>
      <c r="N80" s="43" t="s">
        <v>213</v>
      </c>
      <c r="O80" s="18" t="s">
        <v>83</v>
      </c>
    </row>
    <row r="81" spans="1:15" ht="63.5" x14ac:dyDescent="0.35">
      <c r="A81" s="39" t="s">
        <v>214</v>
      </c>
      <c r="B81" s="18" t="s">
        <v>215</v>
      </c>
      <c r="C81" s="18" t="s">
        <v>216</v>
      </c>
      <c r="D81" s="19" t="s">
        <v>212</v>
      </c>
      <c r="E81" s="20" t="s">
        <v>18</v>
      </c>
      <c r="F81" s="21">
        <v>45768</v>
      </c>
      <c r="G81" s="21">
        <v>45912</v>
      </c>
      <c r="H81" s="22" t="s">
        <v>19</v>
      </c>
      <c r="I81" s="40">
        <v>100</v>
      </c>
      <c r="J81" s="40">
        <v>1</v>
      </c>
      <c r="K81" s="40">
        <v>3</v>
      </c>
      <c r="L81" s="41">
        <f>ROUND((K81/15),1)</f>
        <v>0.2</v>
      </c>
      <c r="M81" s="42">
        <f>I81*K81</f>
        <v>300</v>
      </c>
      <c r="N81" s="43" t="s">
        <v>217</v>
      </c>
      <c r="O81" s="18" t="s">
        <v>83</v>
      </c>
    </row>
  </sheetData>
  <dataValidations count="1">
    <dataValidation type="date" allowBlank="1" showInputMessage="1" showErrorMessage="1" sqref="F2:G81" xr:uid="{8E381B47-DEF0-4004-8601-7B646636EC70}">
      <formula1>45658</formula1>
      <formula2>73415</formula2>
    </dataValidation>
  </dataValidations>
  <pageMargins left="0.7" right="0.7" top="0.75" bottom="0.75" header="0.3" footer="0.3"/>
  <headerFooter>
    <oddHeader>&amp;L&amp;"Calibri"&amp;11&amp;K000000                     Official Open&amp;1#_x000D_</oddHead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 Chee Hwee Andy</dc:creator>
  <cp:lastModifiedBy>Andy OH (NP)</cp:lastModifiedBy>
  <dcterms:created xsi:type="dcterms:W3CDTF">2015-06-05T18:17:20Z</dcterms:created>
  <dcterms:modified xsi:type="dcterms:W3CDTF">2025-09-08T06:10:56Z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7aeb4d-f421-48c2-a20e-7b6cd62b5b82_Enabled">
    <vt:lpwstr>true</vt:lpwstr>
  </property>
  <property fmtid="{D5CDD505-2E9C-101B-9397-08002B2CF9AE}" pid="3" name="MSIP_Label_dd7aeb4d-f421-48c2-a20e-7b6cd62b5b82_SetDate">
    <vt:lpwstr>2025-09-08T05:52:33Z</vt:lpwstr>
  </property>
  <property fmtid="{D5CDD505-2E9C-101B-9397-08002B2CF9AE}" pid="4" name="MSIP_Label_dd7aeb4d-f421-48c2-a20e-7b6cd62b5b82_Method">
    <vt:lpwstr>Privileged</vt:lpwstr>
  </property>
  <property fmtid="{D5CDD505-2E9C-101B-9397-08002B2CF9AE}" pid="5" name="MSIP_Label_dd7aeb4d-f421-48c2-a20e-7b6cd62b5b82_Name">
    <vt:lpwstr>dd7aeb4d-f421-48c2-a20e-7b6cd62b5b82</vt:lpwstr>
  </property>
  <property fmtid="{D5CDD505-2E9C-101B-9397-08002B2CF9AE}" pid="6" name="MSIP_Label_dd7aeb4d-f421-48c2-a20e-7b6cd62b5b82_SiteId">
    <vt:lpwstr>cba9e115-3016-4462-a1ab-a565cba0cdf1</vt:lpwstr>
  </property>
  <property fmtid="{D5CDD505-2E9C-101B-9397-08002B2CF9AE}" pid="7" name="MSIP_Label_dd7aeb4d-f421-48c2-a20e-7b6cd62b5b82_ActionId">
    <vt:lpwstr>d5832780-ef6d-4af4-96ec-abfc8553f075</vt:lpwstr>
  </property>
  <property fmtid="{D5CDD505-2E9C-101B-9397-08002B2CF9AE}" pid="8" name="MSIP_Label_dd7aeb4d-f421-48c2-a20e-7b6cd62b5b82_ContentBits">
    <vt:lpwstr>1</vt:lpwstr>
  </property>
  <property fmtid="{D5CDD505-2E9C-101B-9397-08002B2CF9AE}" pid="9" name="MSIP_Label_dd7aeb4d-f421-48c2-a20e-7b6cd62b5b82_Tag">
    <vt:lpwstr>10, 0, 1, 1</vt:lpwstr>
  </property>
</Properties>
</file>