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</sheets>
  <definedNames>
    <definedName name="_xlnm.Print_Area" localSheetId="0">Bitrate!$A$1:$C$14</definedName>
    <definedName name="_xlnm.Print_Area" localSheetId="1">BRP!$A$1:$C$14</definedName>
  </definedNames>
  <calcPr calcId="145621"/>
</workbook>
</file>

<file path=xl/calcChain.xml><?xml version="1.0" encoding="utf-8"?>
<calcChain xmlns="http://schemas.openxmlformats.org/spreadsheetml/2006/main">
  <c r="B10" i="1" l="1"/>
  <c r="B12" i="2" l="1"/>
  <c r="C12" i="2" s="1"/>
  <c r="B13" i="2"/>
  <c r="C13" i="2" s="1"/>
  <c r="B13" i="1"/>
  <c r="C13" i="1" s="1"/>
  <c r="B12" i="1"/>
  <c r="B11" i="2" l="1"/>
  <c r="B11" i="1"/>
  <c r="B14" i="1" s="1"/>
  <c r="C14" i="1" s="1"/>
  <c r="C12" i="1"/>
  <c r="E2" i="2"/>
  <c r="E1" i="2"/>
  <c r="E10" i="2" s="1"/>
  <c r="B10" i="2" l="1"/>
  <c r="E5" i="2" s="1"/>
  <c r="E6" i="2" s="1"/>
  <c r="B14" i="2"/>
  <c r="C14" i="2" s="1"/>
  <c r="C11" i="2"/>
  <c r="C11" i="1"/>
  <c r="E1" i="1"/>
  <c r="E5" i="1" l="1"/>
  <c r="B5" i="2"/>
  <c r="E7" i="2"/>
  <c r="B7" i="2" s="1"/>
  <c r="B5" i="1" l="1"/>
  <c r="E6" i="1"/>
  <c r="E7" i="1" s="1"/>
  <c r="B7" i="1" s="1"/>
  <c r="B6" i="2"/>
  <c r="B6" i="1" l="1"/>
</calcChain>
</file>

<file path=xl/sharedStrings.xml><?xml version="1.0" encoding="utf-8"?>
<sst xmlns="http://schemas.openxmlformats.org/spreadsheetml/2006/main" count="39" uniqueCount="20">
  <si>
    <t>Bit rate:</t>
  </si>
  <si>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</si>
  <si>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</si>
  <si>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</si>
  <si>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</si>
  <si>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</si>
  <si>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</si>
  <si>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</si>
  <si>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</si>
  <si>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</si>
  <si>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</si>
  <si>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</si>
  <si>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</si>
  <si>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</si>
  <si>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</si>
  <si>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</si>
  <si>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t>Variables: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</si>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</sst>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\ &quot;us&quot;"/>
    <numFmt numFmtId="165" formatCode="0\ &quot;MHz&quot;"/>
    <numFmt numFmtId="166" formatCode="#,##0\ &quot;kbps&quot;"/>
    <numFmt numFmtId="167" formatCode="0\ &quot;kbps&quot;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 applyProtection="1">
      <alignment horizontal="center"/>
    </xf>
    <xf numFmtId="0" fontId="0" fillId="3" borderId="0" xfId="0" applyFill="1" applyAlignment="1" applyProtection="1"/>
    <xf numFmtId="0" fontId="2" fillId="0" borderId="0" xfId="0" applyFont="1"/>
    <xf numFmtId="166" fontId="0" fillId="3" borderId="0" xfId="0" applyNumberFormat="1" applyFill="1" applyAlignment="1"/>
    <xf numFmtId="166" fontId="0" fillId="3" borderId="0" xfId="0" applyNumberFormat="1" applyFont="1" applyFill="1" applyAlignment="1">
      <alignment horizontal="center"/>
    </xf>
    <xf numFmtId="165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7" fontId="0" fillId="2" borderId="0" xfId="0" applyNumberForma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" sqref="B2:C2"/>
    </sheetView>
  </sheetViews>
  <sheetFormatPr defaultRowHeight="14.4" x14ac:dyDescent="0.3"/>
  <cols>
    <col min="1" max="1" width="14.77734375" customWidth="1"/>
    <col min="2" max="3" width="5.77734375" customWidth="1"/>
    <col min="5" max="7" width="10.77734375" style="2" hidden="1" customWidth="1"/>
  </cols>
  <sheetData>
    <row r="1" spans="1:7" ht="16.05" customHeight="1" x14ac:dyDescent="0.35">
      <c r="A1" t="s">
        <v>2</v>
      </c>
      <c r="B1" s="8">
        <v>64</v>
      </c>
      <c r="C1" s="8"/>
      <c r="E1" s="2">
        <f>B1*1000000</f>
        <v>64000000</v>
      </c>
      <c r="F1" s="2">
        <v>0</v>
      </c>
      <c r="G1" s="2" t="s">
        <v>7</v>
      </c>
    </row>
    <row r="2" spans="1:7" ht="16.05" customHeight="1" x14ac:dyDescent="0.35">
      <c r="A2" t="s">
        <v>1</v>
      </c>
      <c r="B2" s="9">
        <v>15</v>
      </c>
      <c r="C2" s="9"/>
      <c r="F2" s="2">
        <v>1</v>
      </c>
      <c r="G2" s="2" t="s">
        <v>8</v>
      </c>
    </row>
    <row r="3" spans="1:7" ht="16.05" customHeight="1" x14ac:dyDescent="0.35">
      <c r="A3" t="s">
        <v>3</v>
      </c>
      <c r="B3" s="9">
        <v>16</v>
      </c>
      <c r="C3" s="9"/>
      <c r="F3" s="2">
        <v>2</v>
      </c>
      <c r="G3" s="2" t="s">
        <v>9</v>
      </c>
    </row>
    <row r="4" spans="1:7" ht="16.05" customHeight="1" x14ac:dyDescent="0.35">
      <c r="F4" s="2">
        <v>3</v>
      </c>
      <c r="G4" s="2" t="s">
        <v>10</v>
      </c>
    </row>
    <row r="5" spans="1:7" ht="16.05" customHeight="1" x14ac:dyDescent="0.35">
      <c r="A5" t="s">
        <v>17</v>
      </c>
      <c r="B5" s="10">
        <f>E5*1000000</f>
        <v>0.5</v>
      </c>
      <c r="C5" s="10"/>
      <c r="E5" s="2">
        <f>2 * (B2 + 1) / E1</f>
        <v>4.9999999999999998E-7</v>
      </c>
      <c r="F5" s="2">
        <v>4</v>
      </c>
      <c r="G5" s="2" t="s">
        <v>11</v>
      </c>
    </row>
    <row r="6" spans="1:7" ht="16.05" customHeight="1" x14ac:dyDescent="0.35">
      <c r="A6" t="s">
        <v>18</v>
      </c>
      <c r="B6" s="10">
        <f>E6*1000000</f>
        <v>8</v>
      </c>
      <c r="C6" s="10"/>
      <c r="E6" s="2">
        <f>B3*E5</f>
        <v>7.9999999999999996E-6</v>
      </c>
      <c r="F6" s="2">
        <v>5</v>
      </c>
      <c r="G6" s="2" t="s">
        <v>12</v>
      </c>
    </row>
    <row r="7" spans="1:7" ht="16.05" customHeight="1" x14ac:dyDescent="0.35">
      <c r="A7" t="s">
        <v>0</v>
      </c>
      <c r="B7" s="7">
        <f>E7/1000</f>
        <v>125</v>
      </c>
      <c r="C7" s="7"/>
      <c r="E7" s="2">
        <f>1/E6</f>
        <v>125000</v>
      </c>
      <c r="F7" s="2">
        <v>6</v>
      </c>
      <c r="G7" s="2" t="s">
        <v>13</v>
      </c>
    </row>
    <row r="8" spans="1:7" ht="16.05" customHeight="1" x14ac:dyDescent="0.35">
      <c r="F8" s="2">
        <v>7</v>
      </c>
      <c r="G8" s="2" t="s">
        <v>14</v>
      </c>
    </row>
    <row r="9" spans="1:7" ht="16.05" customHeight="1" x14ac:dyDescent="0.3">
      <c r="A9" s="5" t="s">
        <v>16</v>
      </c>
    </row>
    <row r="10" spans="1:7" ht="16.05" customHeight="1" x14ac:dyDescent="0.3">
      <c r="A10" t="s">
        <v>1</v>
      </c>
      <c r="B10" s="1">
        <f>B2</f>
        <v>15</v>
      </c>
      <c r="C10" s="6"/>
    </row>
    <row r="11" spans="1:7" ht="16.05" customHeight="1" x14ac:dyDescent="0.3">
      <c r="A11" t="s">
        <v>5</v>
      </c>
      <c r="B11" s="1">
        <f>B3-4-B12-B13</f>
        <v>1</v>
      </c>
      <c r="C11" s="1" t="str">
        <f>VLOOKUP(B11,F1:G8,2)</f>
        <v>2 TQ</v>
      </c>
    </row>
    <row r="12" spans="1:7" ht="16.05" customHeight="1" x14ac:dyDescent="0.3">
      <c r="A12" t="s">
        <v>6</v>
      </c>
      <c r="B12" s="1">
        <f>MIN(FLOOR((B3-1)/2,1)-1,7)</f>
        <v>6</v>
      </c>
      <c r="C12" s="1" t="str">
        <f>VLOOKUP(B12,F1:G8,2)</f>
        <v>7 TQ</v>
      </c>
    </row>
    <row r="13" spans="1:7" ht="16.05" customHeight="1" x14ac:dyDescent="0.3">
      <c r="A13" t="s">
        <v>4</v>
      </c>
      <c r="B13" s="1">
        <f>MIN(FLOOR(B3/3,1),7)</f>
        <v>5</v>
      </c>
      <c r="C13" s="1" t="str">
        <f>VLOOKUP(B13,F1:G8,2)</f>
        <v>6 TQ</v>
      </c>
    </row>
    <row r="14" spans="1:7" ht="16.05" customHeight="1" x14ac:dyDescent="0.3">
      <c r="A14" t="s">
        <v>15</v>
      </c>
      <c r="B14" s="1">
        <f>MIN(FLOOR((B11+B12+B13)/8,1),3)</f>
        <v>1</v>
      </c>
      <c r="C14" s="1" t="str">
        <f>VLOOKUP(B14,F1:G8,2)</f>
        <v>2 TQ</v>
      </c>
    </row>
  </sheetData>
  <sheetProtection sheet="1" objects="1" scenarios="1"/>
  <mergeCells count="6">
    <mergeCell ref="B7:C7"/>
    <mergeCell ref="B1:C1"/>
    <mergeCell ref="B2:C2"/>
    <mergeCell ref="B3:C3"/>
    <mergeCell ref="B5:C5"/>
    <mergeCell ref="B6:C6"/>
  </mergeCells>
  <dataValidations count="3">
    <dataValidation type="whole" allowBlank="1" showInputMessage="1" showErrorMessage="1" sqref="B2">
      <formula1>0</formula1>
      <formula2>63</formula2>
    </dataValidation>
    <dataValidation type="whole" allowBlank="1" showInputMessage="1" showErrorMessage="1" sqref="B1">
      <formula1>16</formula1>
      <formula2>64</formula2>
    </dataValidation>
    <dataValidation type="whole" allowBlank="1" showInputMessage="1" showErrorMessage="1" sqref="B3:C3">
      <formula1>8</formula1>
      <formula2>25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2" sqref="B2:C2"/>
    </sheetView>
  </sheetViews>
  <sheetFormatPr defaultRowHeight="14.4" x14ac:dyDescent="0.3"/>
  <cols>
    <col min="1" max="1" width="14.77734375" customWidth="1"/>
    <col min="2" max="3" width="5.77734375" customWidth="1"/>
    <col min="5" max="7" width="10.77734375" hidden="1" customWidth="1"/>
  </cols>
  <sheetData>
    <row r="1" spans="1:8" ht="16.05" customHeight="1" x14ac:dyDescent="0.35">
      <c r="A1" t="s">
        <v>2</v>
      </c>
      <c r="B1" s="8">
        <v>64</v>
      </c>
      <c r="C1" s="8"/>
      <c r="E1">
        <f>B1*1000000</f>
        <v>64000000</v>
      </c>
      <c r="F1" s="2">
        <v>0</v>
      </c>
      <c r="G1" s="2" t="s">
        <v>7</v>
      </c>
    </row>
    <row r="2" spans="1:8" ht="16.05" customHeight="1" x14ac:dyDescent="0.35">
      <c r="A2" t="s">
        <v>19</v>
      </c>
      <c r="B2" s="11">
        <v>125</v>
      </c>
      <c r="C2" s="11"/>
      <c r="E2">
        <f>B2*1000</f>
        <v>125000</v>
      </c>
      <c r="F2" s="2">
        <v>1</v>
      </c>
      <c r="G2" s="2" t="s">
        <v>8</v>
      </c>
    </row>
    <row r="3" spans="1:8" ht="16.05" customHeight="1" x14ac:dyDescent="0.35">
      <c r="A3" t="s">
        <v>3</v>
      </c>
      <c r="B3" s="9">
        <v>16</v>
      </c>
      <c r="C3" s="9"/>
      <c r="F3" s="2">
        <v>2</v>
      </c>
      <c r="G3" s="2" t="s">
        <v>9</v>
      </c>
      <c r="H3" s="2"/>
    </row>
    <row r="4" spans="1:8" ht="16.05" customHeight="1" x14ac:dyDescent="0.35">
      <c r="F4" s="2">
        <v>5</v>
      </c>
      <c r="G4" s="2" t="s">
        <v>12</v>
      </c>
    </row>
    <row r="5" spans="1:8" ht="16.05" customHeight="1" x14ac:dyDescent="0.35">
      <c r="A5" t="s">
        <v>17</v>
      </c>
      <c r="B5" s="10">
        <f>E5*1000000</f>
        <v>0.5</v>
      </c>
      <c r="C5" s="10"/>
      <c r="E5">
        <f>2 * (B10 + 1) / E1</f>
        <v>4.9999999999999998E-7</v>
      </c>
      <c r="F5" s="2">
        <v>6</v>
      </c>
      <c r="G5" s="2" t="s">
        <v>13</v>
      </c>
    </row>
    <row r="6" spans="1:8" ht="16.05" customHeight="1" x14ac:dyDescent="0.35">
      <c r="A6" t="s">
        <v>18</v>
      </c>
      <c r="B6" s="10">
        <f>E6*1000000</f>
        <v>8</v>
      </c>
      <c r="C6" s="10"/>
      <c r="E6">
        <f>B3*E5</f>
        <v>7.9999999999999996E-6</v>
      </c>
      <c r="F6" s="2">
        <v>7</v>
      </c>
      <c r="G6" s="2" t="s">
        <v>14</v>
      </c>
    </row>
    <row r="7" spans="1:8" ht="16.05" customHeight="1" x14ac:dyDescent="0.3">
      <c r="A7" t="s">
        <v>0</v>
      </c>
      <c r="B7" s="7">
        <f>E7/1000</f>
        <v>125</v>
      </c>
      <c r="C7" s="7"/>
      <c r="E7">
        <f>1/E6</f>
        <v>125000</v>
      </c>
    </row>
    <row r="8" spans="1:8" ht="16.05" customHeight="1" x14ac:dyDescent="0.3"/>
    <row r="9" spans="1:8" ht="16.05" customHeight="1" x14ac:dyDescent="0.3">
      <c r="A9" s="5" t="s">
        <v>16</v>
      </c>
      <c r="E9" s="2"/>
      <c r="F9" s="2"/>
      <c r="G9" s="2"/>
    </row>
    <row r="10" spans="1:8" ht="16.05" customHeight="1" x14ac:dyDescent="0.35">
      <c r="A10" t="s">
        <v>1</v>
      </c>
      <c r="B10" s="3">
        <f>CEILING(E10,1)</f>
        <v>15</v>
      </c>
      <c r="C10" s="4"/>
      <c r="E10">
        <f>E1/(2*B3*E2)-1</f>
        <v>15</v>
      </c>
      <c r="F10" s="2">
        <v>4</v>
      </c>
      <c r="G10" s="2" t="s">
        <v>11</v>
      </c>
    </row>
    <row r="11" spans="1:8" ht="16.05" customHeight="1" x14ac:dyDescent="0.3">
      <c r="A11" t="s">
        <v>5</v>
      </c>
      <c r="B11" s="1">
        <f>B3-4-B12-B13</f>
        <v>1</v>
      </c>
      <c r="C11" s="1" t="str">
        <f>VLOOKUP(B11,F1:G6,2)</f>
        <v>2 TQ</v>
      </c>
    </row>
    <row r="12" spans="1:8" ht="16.05" customHeight="1" x14ac:dyDescent="0.3">
      <c r="A12" t="s">
        <v>6</v>
      </c>
      <c r="B12" s="1">
        <f>MIN(FLOOR((B3-1)/2,1)-1,7)</f>
        <v>6</v>
      </c>
      <c r="C12" s="1" t="str">
        <f>VLOOKUP(B12,F1:G6,2)</f>
        <v>7 TQ</v>
      </c>
    </row>
    <row r="13" spans="1:8" ht="16.05" customHeight="1" x14ac:dyDescent="0.3">
      <c r="A13" t="s">
        <v>4</v>
      </c>
      <c r="B13" s="1">
        <f>MIN(FLOOR(B3/3,1),7)</f>
        <v>5</v>
      </c>
      <c r="C13" s="1" t="str">
        <f>VLOOKUP(B13,F1:G6,2)</f>
        <v>6 TQ</v>
      </c>
    </row>
    <row r="14" spans="1:8" ht="16.05" customHeight="1" x14ac:dyDescent="0.3">
      <c r="A14" t="s">
        <v>15</v>
      </c>
      <c r="B14" s="1">
        <f>MIN(FLOOR((B11+B12+B13)/8,1),3)</f>
        <v>1</v>
      </c>
      <c r="C14" s="1" t="str">
        <f>VLOOKUP(B14,F1:G6,2)</f>
        <v>2 TQ</v>
      </c>
    </row>
  </sheetData>
  <sheetProtection sheet="1" objects="1" scenarios="1"/>
  <mergeCells count="6">
    <mergeCell ref="B7:C7"/>
    <mergeCell ref="B3:C3"/>
    <mergeCell ref="B1:C1"/>
    <mergeCell ref="B2:C2"/>
    <mergeCell ref="B5:C5"/>
    <mergeCell ref="B6:C6"/>
  </mergeCells>
  <dataValidations count="4">
    <dataValidation type="whole" allowBlank="1" showInputMessage="1" showErrorMessage="1" sqref="B10">
      <formula1>0</formula1>
      <formula2>31</formula2>
    </dataValidation>
    <dataValidation type="whole" allowBlank="1" showInputMessage="1" showErrorMessage="1" sqref="B2">
      <formula1>25</formula1>
      <formula2>1000</formula2>
    </dataValidation>
    <dataValidation type="whole" allowBlank="1" showInputMessage="1" showErrorMessage="1" sqref="B3:C3">
      <formula1>8</formula1>
      <formula2>25</formula2>
    </dataValidation>
    <dataValidation type="whole" allowBlank="1" showInputMessage="1" showErrorMessage="1" sqref="B1:C1">
      <formula1>16</formula1>
      <formula2>64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Bitrate</vt:lpstr>
      <vt:lpstr>BRP</vt:lpstr>
      <vt:lpstr>Bitrate!Print_Area</vt:lpstr>
      <vt:lpstr>BRP!Print_Area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 Medved</cp:lastModifiedBy>
  <dcterms:created xsi:type="dcterms:W3CDTF">2014-05-02T01:40:41Z</dcterms:created>
  <dcterms:modified xsi:type="dcterms:W3CDTF">2014-05-14T10:09:58Z</dcterms:modified>
</cp:coreProperties>
</file>