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192"/>
  </bookViews>
  <sheets>
    <sheet name="Податок" sheetId="1" r:id="rId1"/>
  </sheets>
  <definedNames>
    <definedName name="solver_adj" localSheetId="0" hidden="1">Податок!#REF!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Податок!#REF!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" i="1" l="1"/>
  <c r="M24" i="1"/>
  <c r="O15" i="1"/>
  <c r="O14" i="1"/>
  <c r="F5" i="1"/>
  <c r="F6" i="1"/>
  <c r="F7" i="1"/>
  <c r="F8" i="1"/>
  <c r="F9" i="1"/>
  <c r="F10" i="1"/>
  <c r="F11" i="1"/>
  <c r="F4" i="1"/>
  <c r="E4" i="1"/>
  <c r="D4" i="1"/>
  <c r="M4" i="1"/>
  <c r="M3" i="1"/>
  <c r="J5" i="1"/>
  <c r="J4" i="1"/>
  <c r="E5" i="1"/>
  <c r="E6" i="1"/>
  <c r="E7" i="1"/>
  <c r="E8" i="1"/>
  <c r="E9" i="1"/>
  <c r="E10" i="1"/>
  <c r="E11" i="1"/>
  <c r="D5" i="1"/>
  <c r="D6" i="1"/>
  <c r="D7" i="1"/>
  <c r="D8" i="1"/>
  <c r="D9" i="1"/>
  <c r="D10" i="1"/>
  <c r="D11" i="1"/>
  <c r="O17" i="1" l="1"/>
  <c r="J7" i="1"/>
  <c r="L6" i="1" l="1"/>
</calcChain>
</file>

<file path=xl/sharedStrings.xml><?xml version="1.0" encoding="utf-8"?>
<sst xmlns="http://schemas.openxmlformats.org/spreadsheetml/2006/main" count="30" uniqueCount="30">
  <si>
    <t>Price</t>
  </si>
  <si>
    <t>Demand</t>
  </si>
  <si>
    <t>Supply</t>
  </si>
  <si>
    <t>Q*d</t>
  </si>
  <si>
    <t>Q*s</t>
  </si>
  <si>
    <t>P*</t>
  </si>
  <si>
    <t>Q*d-Q*s</t>
  </si>
  <si>
    <t>Рівноважна точка</t>
  </si>
  <si>
    <t>Ed</t>
  </si>
  <si>
    <t>Es</t>
  </si>
  <si>
    <t>ставка податку</t>
  </si>
  <si>
    <t>Еластичність</t>
  </si>
  <si>
    <t>Sup(tax)</t>
  </si>
  <si>
    <t>tax</t>
  </si>
  <si>
    <t>Пункт 2</t>
  </si>
  <si>
    <t>Пункт3</t>
  </si>
  <si>
    <t>P**</t>
  </si>
  <si>
    <t>Q**d</t>
  </si>
  <si>
    <t>Q**d-Q**s</t>
  </si>
  <si>
    <t>Рівноважна точка після введення податку</t>
  </si>
  <si>
    <t>Розподіл ставки податку</t>
  </si>
  <si>
    <t>споживач</t>
  </si>
  <si>
    <t>виробник</t>
  </si>
  <si>
    <t>Qs(tax)=F(P-tax)</t>
  </si>
  <si>
    <t>E=((dQ/dP)|(P*,Q*))*(P*/Q*)</t>
  </si>
  <si>
    <t>Q**s(tax)</t>
  </si>
  <si>
    <t>DemandF</t>
  </si>
  <si>
    <t>SuplyF</t>
  </si>
  <si>
    <t>Через Підбір параметру</t>
  </si>
  <si>
    <t xml:space="preserve">Маємо результати спостережень за зміною величин попиту та пропозиції на ринку деякого
товару
1. За цими даними знайти аналітичний вигляд функцій для попиту та пропозиції.
2. Побудувати знайдені функції в осях (Q,P). знайти точку ринкової рівноваги і нанести її на графік. Дослідити стан рівноваги на стабільність.
3. З’ясувати та графічно відобразити (на графіку з п.2), як зміняться параметри ринкової рівноваги після введення: податку, субсидії для виробника/споживача або квоти.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</si>
</sst>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3" borderId="0" xfId="0" applyFont="1" applyFill="1"/>
    <xf numFmtId="0" fontId="2" fillId="0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4" borderId="3" xfId="0" applyFont="1" applyFill="1" applyBorder="1"/>
    <xf numFmtId="0" fontId="1" fillId="0" borderId="9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0" xfId="0" applyFont="1" applyFill="1" applyBorder="1"/>
    <xf numFmtId="0" fontId="1" fillId="0" borderId="0" xfId="0" applyFont="1" applyFill="1"/>
    <xf numFmtId="0" fontId="1" fillId="0" borderId="0" xfId="0" applyFont="1" applyBorder="1"/>
    <xf numFmtId="0" fontId="1" fillId="2" borderId="0" xfId="0" applyFont="1" applyFill="1" applyBorder="1"/>
    <xf numFmtId="0" fontId="1" fillId="2" borderId="0" xfId="0" applyFont="1" applyFill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Alignment="1">
      <alignment horizontal="left"/>
    </xf>
    <xf numFmtId="0" fontId="1" fillId="4" borderId="9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5" borderId="0" xfId="0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1" fillId="0" borderId="0" xfId="0" applyFont="1" applyFill="1" applyAlignment="1">
      <alignment horizontal="center"/>
    </xf>
    <xf numFmtId="0" fontId="1" fillId="6" borderId="0" xfId="0" applyFont="1" applyFill="1"/>
    <xf numFmtId="0" fontId="1" fillId="0" borderId="15" xfId="0" applyFont="1" applyBorder="1"/>
    <xf numFmtId="0" fontId="1" fillId="0" borderId="0" xfId="0" applyFont="1" applyFill="1" applyBorder="1"/>
    <xf numFmtId="0" fontId="1" fillId="2" borderId="16" xfId="0" applyFont="1" applyFill="1" applyBorder="1"/>
    <xf numFmtId="0" fontId="0" fillId="0" borderId="0" xfId="0" applyBorder="1"/>
    <xf numFmtId="0" fontId="1" fillId="0" borderId="3" xfId="0" applyFont="1" applyBorder="1" applyAlignment="1">
      <alignment horizontal="center"/>
    </xf>
    <xf numFmtId="0" fontId="1" fillId="5" borderId="3" xfId="0" applyFont="1" applyFill="1" applyBorder="1"/>
    <xf numFmtId="0" fontId="1" fillId="0" borderId="3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15FF3C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Апроксимація</a:t>
            </a:r>
          </a:p>
        </c:rich>
      </c:tx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Податок!$B$3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4613734555841387E-2"/>
                  <c:y val="-0.125604630391555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Податок!$A$4:$A$11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2.4500000000000002</c:v>
                </c:pt>
                <c:pt idx="3">
                  <c:v>2.7</c:v>
                </c:pt>
                <c:pt idx="4">
                  <c:v>3.8</c:v>
                </c:pt>
                <c:pt idx="5">
                  <c:v>4.05</c:v>
                </c:pt>
                <c:pt idx="6">
                  <c:v>5.2</c:v>
                </c:pt>
                <c:pt idx="7">
                  <c:v>6.25</c:v>
                </c:pt>
              </c:numCache>
            </c:numRef>
          </c:xVal>
          <c:yVal>
            <c:numRef>
              <c:f>Податок!$B$4:$B$11</c:f>
              <c:numCache>
                <c:formatCode>General</c:formatCode>
                <c:ptCount val="8"/>
                <c:pt idx="0">
                  <c:v>100</c:v>
                </c:pt>
                <c:pt idx="1">
                  <c:v>85</c:v>
                </c:pt>
                <c:pt idx="2">
                  <c:v>55</c:v>
                </c:pt>
                <c:pt idx="3">
                  <c:v>45</c:v>
                </c:pt>
                <c:pt idx="4">
                  <c:v>31</c:v>
                </c:pt>
                <c:pt idx="5">
                  <c:v>25</c:v>
                </c:pt>
                <c:pt idx="6">
                  <c:v>18</c:v>
                </c:pt>
                <c:pt idx="7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31-4E78-8550-93CCBAB39E20}"/>
            </c:ext>
          </c:extLst>
        </c:ser>
        <c:ser>
          <c:idx val="1"/>
          <c:order val="1"/>
          <c:tx>
            <c:strRef>
              <c:f>Податок!$C$3</c:f>
              <c:strCache>
                <c:ptCount val="1"/>
                <c:pt idx="0">
                  <c:v>Supply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2.9276558689796291E-2"/>
                  <c:y val="-9.13479215856086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Податок!$A$4:$A$11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2.4500000000000002</c:v>
                </c:pt>
                <c:pt idx="3">
                  <c:v>2.7</c:v>
                </c:pt>
                <c:pt idx="4">
                  <c:v>3.8</c:v>
                </c:pt>
                <c:pt idx="5">
                  <c:v>4.05</c:v>
                </c:pt>
                <c:pt idx="6">
                  <c:v>5.2</c:v>
                </c:pt>
                <c:pt idx="7">
                  <c:v>6.25</c:v>
                </c:pt>
              </c:numCache>
            </c:numRef>
          </c:xVal>
          <c:yVal>
            <c:numRef>
              <c:f>Податок!$C$4:$C$11</c:f>
              <c:numCache>
                <c:formatCode>General</c:formatCode>
                <c:ptCount val="8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55</c:v>
                </c:pt>
                <c:pt idx="4">
                  <c:v>70</c:v>
                </c:pt>
                <c:pt idx="5">
                  <c:v>75</c:v>
                </c:pt>
                <c:pt idx="6">
                  <c:v>95</c:v>
                </c:pt>
                <c:pt idx="7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31-4E78-8550-93CCBAB39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77448"/>
        <c:axId val="443676464"/>
      </c:scatterChart>
      <c:valAx>
        <c:axId val="44367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76464"/>
        <c:crosses val="autoZero"/>
        <c:crossBetween val="midCat"/>
      </c:valAx>
      <c:valAx>
        <c:axId val="4436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77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Функціональні залежності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Податок!$D$3</c:f>
              <c:strCache>
                <c:ptCount val="1"/>
                <c:pt idx="0">
                  <c:v>DemandF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Податок!$D$4:$D$11</c:f>
              <c:numCache>
                <c:formatCode>General</c:formatCode>
                <c:ptCount val="8"/>
                <c:pt idx="0">
                  <c:v>87.770107764557636</c:v>
                </c:pt>
                <c:pt idx="1">
                  <c:v>81.607484894324031</c:v>
                </c:pt>
                <c:pt idx="2">
                  <c:v>53.695058908783402</c:v>
                </c:pt>
                <c:pt idx="3">
                  <c:v>49.024539771498652</c:v>
                </c:pt>
                <c:pt idx="4">
                  <c:v>32.848989532424447</c:v>
                </c:pt>
                <c:pt idx="5">
                  <c:v>29.991709228248119</c:v>
                </c:pt>
                <c:pt idx="6">
                  <c:v>19.733564830128618</c:v>
                </c:pt>
                <c:pt idx="7">
                  <c:v>13.465367035938167</c:v>
                </c:pt>
              </c:numCache>
            </c:numRef>
          </c:xVal>
          <c:yVal>
            <c:numRef>
              <c:f>Податок!$A$4:$A$11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2.4500000000000002</c:v>
                </c:pt>
                <c:pt idx="3">
                  <c:v>2.7</c:v>
                </c:pt>
                <c:pt idx="4">
                  <c:v>3.8</c:v>
                </c:pt>
                <c:pt idx="5">
                  <c:v>4.05</c:v>
                </c:pt>
                <c:pt idx="6">
                  <c:v>5.2</c:v>
                </c:pt>
                <c:pt idx="7">
                  <c:v>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B3-4EC0-BBE0-17BD6E1B196C}"/>
            </c:ext>
          </c:extLst>
        </c:ser>
        <c:ser>
          <c:idx val="1"/>
          <c:order val="1"/>
          <c:tx>
            <c:strRef>
              <c:f>Податок!$E$3</c:f>
              <c:strCache>
                <c:ptCount val="1"/>
                <c:pt idx="0">
                  <c:v>SuplyF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Податок!$E$4:$E$11</c:f>
              <c:numCache>
                <c:formatCode>General</c:formatCode>
                <c:ptCount val="8"/>
                <c:pt idx="0">
                  <c:v>15.179259303746237</c:v>
                </c:pt>
                <c:pt idx="1">
                  <c:v>23.284389383433734</c:v>
                </c:pt>
                <c:pt idx="2">
                  <c:v>54.031398775438852</c:v>
                </c:pt>
                <c:pt idx="3">
                  <c:v>58.74558952291293</c:v>
                </c:pt>
                <c:pt idx="4">
                  <c:v>75.326581755719673</c:v>
                </c:pt>
                <c:pt idx="5">
                  <c:v>78.41794563810484</c:v>
                </c:pt>
                <c:pt idx="6">
                  <c:v>90.54461919624859</c:v>
                </c:pt>
                <c:pt idx="7">
                  <c:v>99.468187458140505</c:v>
                </c:pt>
              </c:numCache>
            </c:numRef>
          </c:xVal>
          <c:yVal>
            <c:numRef>
              <c:f>Податок!$A$4:$A$11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2.4500000000000002</c:v>
                </c:pt>
                <c:pt idx="3">
                  <c:v>2.7</c:v>
                </c:pt>
                <c:pt idx="4">
                  <c:v>3.8</c:v>
                </c:pt>
                <c:pt idx="5">
                  <c:v>4.05</c:v>
                </c:pt>
                <c:pt idx="6">
                  <c:v>5.2</c:v>
                </c:pt>
                <c:pt idx="7">
                  <c:v>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B3-4EC0-BBE0-17BD6E1B196C}"/>
            </c:ext>
          </c:extLst>
        </c:ser>
        <c:ser>
          <c:idx val="2"/>
          <c:order val="2"/>
          <c:tx>
            <c:v>(Q*,p*)</c:v>
          </c:tx>
          <c:spPr>
            <a:ln w="762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Податок!$J$4</c:f>
              <c:numCache>
                <c:formatCode>General</c:formatCode>
                <c:ptCount val="1"/>
                <c:pt idx="0">
                  <c:v>53.86218157966308</c:v>
                </c:pt>
              </c:numCache>
            </c:numRef>
          </c:xVal>
          <c:yVal>
            <c:numRef>
              <c:f>Податок!$J$6</c:f>
              <c:numCache>
                <c:formatCode>General</c:formatCode>
                <c:ptCount val="1"/>
                <c:pt idx="0">
                  <c:v>2.4414626187115038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B3-4EC0-BBE0-17BD6E1B196C}"/>
            </c:ext>
          </c:extLst>
        </c:ser>
        <c:ser>
          <c:idx val="3"/>
          <c:order val="3"/>
          <c:tx>
            <c:strRef>
              <c:f>Податок!$F$3</c:f>
              <c:strCache>
                <c:ptCount val="1"/>
                <c:pt idx="0">
                  <c:v>Sup(tax)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Податок!$F$4:$F$11</c:f>
              <c:numCache>
                <c:formatCode>General</c:formatCode>
                <c:ptCount val="8"/>
                <c:pt idx="0">
                  <c:v>-6.7501549300194128</c:v>
                </c:pt>
                <c:pt idx="1">
                  <c:v>5.4431185013135845</c:v>
                </c:pt>
                <c:pt idx="2">
                  <c:v>45.38315108406708</c:v>
                </c:pt>
                <c:pt idx="3">
                  <c:v>50.966084826565378</c:v>
                </c:pt>
                <c:pt idx="4">
                  <c:v>69.930136391441806</c:v>
                </c:pt>
                <c:pt idx="5">
                  <c:v>73.372572717345108</c:v>
                </c:pt>
                <c:pt idx="6">
                  <c:v>86.661107105343945</c:v>
                </c:pt>
                <c:pt idx="7">
                  <c:v>96.259216520224982</c:v>
                </c:pt>
              </c:numCache>
            </c:numRef>
          </c:xVal>
          <c:yVal>
            <c:numRef>
              <c:f>Податок!$A$4:$A$11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2.4500000000000002</c:v>
                </c:pt>
                <c:pt idx="3">
                  <c:v>2.7</c:v>
                </c:pt>
                <c:pt idx="4">
                  <c:v>3.8</c:v>
                </c:pt>
                <c:pt idx="5">
                  <c:v>4.05</c:v>
                </c:pt>
                <c:pt idx="6">
                  <c:v>5.2</c:v>
                </c:pt>
                <c:pt idx="7">
                  <c:v>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B3-4EC0-BBE0-17BD6E1B196C}"/>
            </c:ext>
          </c:extLst>
        </c:ser>
        <c:ser>
          <c:idx val="4"/>
          <c:order val="4"/>
          <c:tx>
            <c:v>(Q**,p**)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FF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Податок!$O$14</c:f>
              <c:numCache>
                <c:formatCode>General</c:formatCode>
                <c:ptCount val="1"/>
                <c:pt idx="0">
                  <c:v>49.913419527429092</c:v>
                </c:pt>
              </c:numCache>
            </c:numRef>
          </c:xVal>
          <c:yVal>
            <c:numRef>
              <c:f>Податок!$O$16</c:f>
              <c:numCache>
                <c:formatCode>General</c:formatCode>
                <c:ptCount val="1"/>
                <c:pt idx="0">
                  <c:v>2.6506348609930046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B3-4EC0-BBE0-17BD6E1B1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09056"/>
        <c:axId val="268998888"/>
      </c:scatterChart>
      <c:valAx>
        <c:axId val="26900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98888"/>
        <c:crosses val="autoZero"/>
        <c:crossBetween val="midCat"/>
      </c:valAx>
      <c:valAx>
        <c:axId val="26899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1166947</xdr:colOff>
      <xdr:row>0</xdr:row>
      <xdr:rowOff>21772</xdr:rowOff>
    </xdr:from>
    <xdr:to>
      <xdr:col>12</xdr:col>
      <xdr:colOff>119380</xdr:colOff>
      <xdr:row>0</xdr:row>
      <xdr:rowOff>2688772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68890" y="21772"/>
          <a:ext cx="3557090" cy="2667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</xdr:row>
      <xdr:rowOff>27213</xdr:rowOff>
    </xdr:from>
    <xdr:to>
      <xdr:col>6</xdr:col>
      <xdr:colOff>1436913</xdr:colOff>
      <xdr:row>28</xdr:row>
      <xdr:rowOff>163285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1426028</xdr:colOff>
      <xdr:row>11</xdr:row>
      <xdr:rowOff>21773</xdr:rowOff>
    </xdr:from>
    <xdr:to>
      <xdr:col>11</xdr:col>
      <xdr:colOff>772885</xdr:colOff>
      <xdr:row>28</xdr:row>
      <xdr:rowOff>152400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tabSelected="1" zoomScale="70" zoomScaleNormal="70" workbookViewId="0">
      <selection activeCell="L9" sqref="L9"/>
    </sheetView>
  </sheetViews>
  <sheetFormatPr defaultRowHeight="14.4" x14ac:dyDescent="0.3"/>
  <cols>
    <col min="2" max="2" width="11.5546875" bestFit="1" customWidth="1"/>
    <col min="3" max="3" width="9.5546875" bestFit="1" customWidth="1"/>
    <col min="4" max="4" width="14.109375" customWidth="1"/>
    <col min="5" max="5" width="12.33203125" customWidth="1"/>
    <col min="6" max="6" width="13.88671875" customWidth="1"/>
    <col min="7" max="7" width="50.6640625" customWidth="1"/>
    <col min="8" max="8" width="11" customWidth="1"/>
    <col min="9" max="9" width="15.21875" customWidth="1"/>
    <col min="10" max="10" width="18.109375" customWidth="1"/>
    <col min="11" max="11" width="20.33203125" customWidth="1"/>
    <col min="12" max="12" width="28.6640625" customWidth="1"/>
    <col min="13" max="13" width="16.44140625" customWidth="1"/>
    <col min="14" max="14" width="16.77734375" customWidth="1"/>
    <col min="15" max="15" width="17.6640625" customWidth="1"/>
    <col min="20" max="20" width="11.21875" customWidth="1"/>
    <col min="21" max="21" width="14.5546875" bestFit="1" customWidth="1"/>
  </cols>
  <sheetData>
    <row r="1" spans="1:34" ht="229.8" customHeight="1" x14ac:dyDescent="0.4">
      <c r="A1" s="27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6"/>
      <c r="L1" s="26"/>
      <c r="M1" s="1"/>
      <c r="N1" s="29" t="s">
        <v>11</v>
      </c>
      <c r="O1" s="3" t="s">
        <v>24</v>
      </c>
      <c r="P1" s="1"/>
      <c r="Q1" s="1"/>
      <c r="R1" s="1"/>
      <c r="T1" s="1"/>
      <c r="V1" s="1"/>
      <c r="W1" s="1"/>
    </row>
    <row r="2" spans="1:34" ht="21.6" thickBot="1" x14ac:dyDescent="0.45">
      <c r="A2" s="1"/>
      <c r="B2" s="1"/>
      <c r="C2" s="1"/>
      <c r="D2" s="1"/>
      <c r="E2" s="1"/>
      <c r="F2" s="1"/>
      <c r="G2" s="1"/>
      <c r="W2" s="1"/>
      <c r="Z2" s="1"/>
      <c r="AA2" s="1"/>
      <c r="AB2" s="1"/>
      <c r="AC2" s="1"/>
      <c r="AD2" s="1"/>
      <c r="AE2" s="1"/>
      <c r="AF2" s="1"/>
      <c r="AG2" s="1"/>
      <c r="AH2" s="1"/>
    </row>
    <row r="3" spans="1:34" ht="21.6" thickBot="1" x14ac:dyDescent="0.45">
      <c r="A3" s="4" t="s">
        <v>0</v>
      </c>
      <c r="B3" s="5" t="s">
        <v>1</v>
      </c>
      <c r="C3" s="21" t="s">
        <v>2</v>
      </c>
      <c r="D3" s="20" t="s">
        <v>26</v>
      </c>
      <c r="E3" s="6" t="s">
        <v>27</v>
      </c>
      <c r="F3" s="32" t="s">
        <v>12</v>
      </c>
      <c r="G3" s="31"/>
      <c r="H3" s="8"/>
      <c r="I3" s="34" t="s">
        <v>28</v>
      </c>
      <c r="J3" s="34"/>
      <c r="L3" s="8" t="s">
        <v>8</v>
      </c>
      <c r="M3" s="8">
        <f>(130.99*(-0.364)*EXP(-0.364*J6))*(J6/J4)</f>
        <v>-0.88869239321098736</v>
      </c>
      <c r="U3" s="1"/>
      <c r="X3" s="1"/>
      <c r="Y3" s="1"/>
      <c r="Z3" s="1"/>
      <c r="AA3" s="1"/>
      <c r="AB3" s="1" t="s">
        <v>23</v>
      </c>
      <c r="AC3" s="1"/>
      <c r="AD3" s="1"/>
      <c r="AE3" s="2" t="s">
        <v>10</v>
      </c>
      <c r="AF3" s="1"/>
    </row>
    <row r="4" spans="1:34" ht="21" x14ac:dyDescent="0.4">
      <c r="A4" s="9">
        <v>1.1000000000000001</v>
      </c>
      <c r="B4" s="10">
        <v>100</v>
      </c>
      <c r="C4" s="22">
        <v>15</v>
      </c>
      <c r="D4" s="7">
        <f>130.99*EXP(-0.364*A4)</f>
        <v>87.770107764557636</v>
      </c>
      <c r="E4" s="30">
        <f>48.518*LN(A4)+10.555</f>
        <v>15.179259303746237</v>
      </c>
      <c r="F4" s="8">
        <f>48.518*LN(A4-$N$12)+10.555</f>
        <v>-6.7501549300194128</v>
      </c>
      <c r="G4" s="31"/>
      <c r="H4" s="35" t="s">
        <v>14</v>
      </c>
      <c r="I4" s="8" t="s">
        <v>3</v>
      </c>
      <c r="J4" s="8">
        <f>130.99*EXP(-0.364*J6)</f>
        <v>53.86218157966308</v>
      </c>
      <c r="L4" s="8" t="s">
        <v>9</v>
      </c>
      <c r="M4" s="8">
        <f>(48.518/J6)*(J6/J5)</f>
        <v>0.90078289015972435</v>
      </c>
      <c r="U4" s="1"/>
      <c r="X4" s="1"/>
      <c r="AA4" s="1"/>
      <c r="AB4" s="1"/>
      <c r="AC4" s="1"/>
      <c r="AD4" s="1"/>
      <c r="AE4" s="1"/>
      <c r="AF4" s="1"/>
    </row>
    <row r="5" spans="1:34" ht="21" x14ac:dyDescent="0.4">
      <c r="A5" s="11">
        <v>1.3</v>
      </c>
      <c r="B5" s="8">
        <v>85</v>
      </c>
      <c r="C5" s="23">
        <v>30</v>
      </c>
      <c r="D5" s="7">
        <f t="shared" ref="D5:D11" si="0">130.99*EXP(-0.364*A5)</f>
        <v>81.607484894324031</v>
      </c>
      <c r="E5" s="30">
        <f t="shared" ref="E5:E11" si="1">48.518*LN(A5)+10.555</f>
        <v>23.284389383433734</v>
      </c>
      <c r="F5" s="8">
        <f t="shared" ref="F5:F11" si="2">48.518*LN(A5-$N$12)+10.555</f>
        <v>5.4431185013135845</v>
      </c>
      <c r="G5" s="31"/>
      <c r="H5" s="14"/>
      <c r="I5" s="8" t="s">
        <v>4</v>
      </c>
      <c r="J5" s="8">
        <f>48.518*LN(J6)+10.555</f>
        <v>53.8620354915899</v>
      </c>
      <c r="U5" s="1"/>
      <c r="X5" s="1"/>
      <c r="AA5" s="1"/>
      <c r="AB5" s="1"/>
      <c r="AC5" s="1"/>
      <c r="AD5" s="1"/>
      <c r="AE5" s="1"/>
      <c r="AF5" s="1"/>
    </row>
    <row r="6" spans="1:34" ht="21" x14ac:dyDescent="0.4">
      <c r="A6" s="11">
        <v>2.4500000000000002</v>
      </c>
      <c r="B6" s="8">
        <v>55</v>
      </c>
      <c r="C6" s="23">
        <v>50</v>
      </c>
      <c r="D6" s="7">
        <f t="shared" si="0"/>
        <v>53.695058908783402</v>
      </c>
      <c r="E6" s="30">
        <f t="shared" si="1"/>
        <v>54.031398775438852</v>
      </c>
      <c r="F6" s="8">
        <f t="shared" si="2"/>
        <v>45.38315108406708</v>
      </c>
      <c r="G6" s="31"/>
      <c r="H6" s="14"/>
      <c r="I6" s="8" t="s">
        <v>5</v>
      </c>
      <c r="J6" s="8">
        <v>2.4414626187115038</v>
      </c>
      <c r="L6" s="1" t="str">
        <f>IF(ABS(M3)&gt;M4,"стабільна динамічна рівновага",IF(ABS(M3)&lt;M4,"нестабільна динамічна рівновага","квазістабільна динамічна рівновага"))</f>
        <v>нестабільна динамічна рівновага</v>
      </c>
      <c r="U6" s="1"/>
      <c r="X6" s="1"/>
      <c r="Y6" s="1"/>
      <c r="Z6" s="1"/>
      <c r="AA6" s="1"/>
      <c r="AB6" s="1"/>
      <c r="AC6" s="1"/>
      <c r="AD6" s="1"/>
      <c r="AE6" s="1"/>
      <c r="AF6" s="1"/>
    </row>
    <row r="7" spans="1:34" ht="21" x14ac:dyDescent="0.4">
      <c r="A7" s="11">
        <v>2.7</v>
      </c>
      <c r="B7" s="8">
        <v>45</v>
      </c>
      <c r="C7" s="23">
        <v>55</v>
      </c>
      <c r="D7" s="7">
        <f t="shared" si="0"/>
        <v>49.024539771498652</v>
      </c>
      <c r="E7" s="30">
        <f t="shared" si="1"/>
        <v>58.74558952291293</v>
      </c>
      <c r="F7" s="8">
        <f t="shared" si="2"/>
        <v>50.966084826565378</v>
      </c>
      <c r="G7" s="14"/>
      <c r="H7" s="14"/>
      <c r="I7" s="8" t="s">
        <v>6</v>
      </c>
      <c r="J7" s="8">
        <f>J4-J5</f>
        <v>1.4608807317983974E-4</v>
      </c>
      <c r="U7" s="13"/>
      <c r="V7" s="13"/>
      <c r="W7" s="13"/>
      <c r="X7" s="1"/>
      <c r="Z7" s="1"/>
      <c r="AA7" s="1"/>
      <c r="AB7" s="1"/>
      <c r="AC7" s="1"/>
      <c r="AD7" s="1"/>
      <c r="AE7" s="1"/>
      <c r="AF7" s="1"/>
    </row>
    <row r="8" spans="1:34" ht="21" x14ac:dyDescent="0.4">
      <c r="A8" s="11">
        <v>3.8</v>
      </c>
      <c r="B8" s="8">
        <v>31</v>
      </c>
      <c r="C8" s="23">
        <v>70</v>
      </c>
      <c r="D8" s="7">
        <f t="shared" si="0"/>
        <v>32.848989532424447</v>
      </c>
      <c r="E8" s="30">
        <f t="shared" si="1"/>
        <v>75.326581755719673</v>
      </c>
      <c r="F8" s="8">
        <f t="shared" si="2"/>
        <v>69.930136391441806</v>
      </c>
      <c r="G8" s="14"/>
      <c r="H8" s="14"/>
      <c r="I8" s="36" t="s">
        <v>7</v>
      </c>
      <c r="J8" s="36"/>
      <c r="T8" s="14"/>
      <c r="U8" s="28"/>
      <c r="V8" s="28"/>
      <c r="W8" s="28"/>
      <c r="X8" s="13"/>
      <c r="Y8" s="13"/>
      <c r="Z8" s="1"/>
      <c r="AA8" s="1"/>
      <c r="AB8" s="1"/>
      <c r="AC8" s="1"/>
      <c r="AD8" s="1"/>
      <c r="AE8" s="1"/>
      <c r="AF8" s="1"/>
      <c r="AG8" s="1"/>
      <c r="AH8" s="1"/>
    </row>
    <row r="9" spans="1:34" ht="21" x14ac:dyDescent="0.4">
      <c r="A9" s="11">
        <v>4.05</v>
      </c>
      <c r="B9" s="8">
        <v>25</v>
      </c>
      <c r="C9" s="23">
        <v>75</v>
      </c>
      <c r="D9" s="7">
        <f t="shared" si="0"/>
        <v>29.991709228248119</v>
      </c>
      <c r="E9" s="30">
        <f t="shared" si="1"/>
        <v>78.41794563810484</v>
      </c>
      <c r="F9" s="8">
        <f t="shared" si="2"/>
        <v>73.372572717345108</v>
      </c>
      <c r="G9" s="14"/>
      <c r="H9" s="33"/>
      <c r="T9" s="14"/>
      <c r="W9" s="28"/>
      <c r="X9" s="28"/>
      <c r="Y9" s="28"/>
      <c r="Z9" s="1"/>
      <c r="AA9" s="1"/>
      <c r="AB9" s="1"/>
      <c r="AC9" s="1"/>
      <c r="AD9" s="1"/>
      <c r="AE9" s="1"/>
      <c r="AF9" s="1"/>
      <c r="AG9" s="1"/>
      <c r="AH9" s="1"/>
    </row>
    <row r="10" spans="1:34" ht="21" x14ac:dyDescent="0.4">
      <c r="A10" s="11">
        <v>5.2</v>
      </c>
      <c r="B10" s="8">
        <v>18</v>
      </c>
      <c r="C10" s="23">
        <v>95</v>
      </c>
      <c r="D10" s="7">
        <f t="shared" si="0"/>
        <v>19.733564830128618</v>
      </c>
      <c r="E10" s="30">
        <f t="shared" si="1"/>
        <v>90.54461919624859</v>
      </c>
      <c r="F10" s="8">
        <f t="shared" si="2"/>
        <v>86.661107105343945</v>
      </c>
      <c r="G10" s="14"/>
      <c r="T10" s="14"/>
      <c r="U10" s="13"/>
      <c r="V10" s="13"/>
      <c r="W10" s="13"/>
      <c r="X10" s="13"/>
      <c r="AA10" s="1"/>
      <c r="AB10" s="1"/>
      <c r="AC10" s="1"/>
      <c r="AD10" s="1"/>
      <c r="AE10" s="1"/>
      <c r="AF10" s="1"/>
      <c r="AG10" s="1"/>
      <c r="AH10" s="1"/>
    </row>
    <row r="11" spans="1:34" ht="21.6" thickBot="1" x14ac:dyDescent="0.45">
      <c r="A11" s="17">
        <v>6.25</v>
      </c>
      <c r="B11" s="18">
        <v>17</v>
      </c>
      <c r="C11" s="24">
        <v>105</v>
      </c>
      <c r="D11" s="7">
        <f t="shared" si="0"/>
        <v>13.465367035938167</v>
      </c>
      <c r="E11" s="30">
        <f t="shared" si="1"/>
        <v>99.468187458140505</v>
      </c>
      <c r="F11" s="8">
        <f t="shared" si="2"/>
        <v>96.259216520224982</v>
      </c>
      <c r="G11" s="14"/>
      <c r="W11" s="13"/>
      <c r="X11" s="13"/>
      <c r="AA11" s="1"/>
      <c r="AB11" s="1"/>
      <c r="AC11" s="1"/>
      <c r="AD11" s="1"/>
      <c r="AE11" s="1"/>
      <c r="AF11" s="1"/>
      <c r="AG11" s="1"/>
      <c r="AH11" s="1"/>
    </row>
    <row r="12" spans="1:34" ht="21" x14ac:dyDescent="0.4">
      <c r="A12" s="1"/>
      <c r="B12" s="1"/>
      <c r="C12" s="1"/>
      <c r="D12" s="1"/>
      <c r="E12" s="1"/>
      <c r="F12" s="1"/>
      <c r="G12" s="1"/>
      <c r="M12" s="15" t="s">
        <v>13</v>
      </c>
      <c r="N12" s="13">
        <v>0.4</v>
      </c>
      <c r="W12" s="1"/>
      <c r="X12" s="1"/>
      <c r="AA12" s="1"/>
      <c r="AB12" s="1"/>
      <c r="AC12" s="1"/>
      <c r="AD12" s="1"/>
      <c r="AE12" s="1"/>
      <c r="AF12" s="1"/>
      <c r="AG12" s="1"/>
      <c r="AH12" s="1"/>
    </row>
    <row r="13" spans="1:34" ht="21" x14ac:dyDescent="0.4">
      <c r="A13" s="1"/>
      <c r="B13" s="1"/>
      <c r="C13" s="1"/>
      <c r="D13" s="1"/>
      <c r="E13" s="1"/>
      <c r="F13" s="1"/>
      <c r="G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21" x14ac:dyDescent="0.4">
      <c r="A14" s="1"/>
      <c r="B14" s="1"/>
      <c r="C14" s="1"/>
      <c r="D14" s="19"/>
      <c r="E14" s="1"/>
      <c r="F14" s="1"/>
      <c r="G14" s="1"/>
      <c r="M14" s="25" t="s">
        <v>15</v>
      </c>
      <c r="N14" s="7" t="s">
        <v>17</v>
      </c>
      <c r="O14" s="8">
        <f>130.99*EXP(-0.364*O16)</f>
        <v>49.913419527429092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21" x14ac:dyDescent="0.4">
      <c r="A15" s="1"/>
      <c r="B15" s="1"/>
      <c r="C15" s="1"/>
      <c r="D15" s="1"/>
      <c r="E15" s="1"/>
      <c r="F15" s="1"/>
      <c r="G15" s="1"/>
      <c r="M15" s="1"/>
      <c r="N15" s="7" t="s">
        <v>25</v>
      </c>
      <c r="O15" s="8">
        <f>48.518*LN(O16-N12)+10.555</f>
        <v>49.913400159671269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2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7" t="s">
        <v>16</v>
      </c>
      <c r="O16" s="8">
        <v>2.6506348609930046</v>
      </c>
      <c r="P16" s="1"/>
      <c r="Q16" s="1"/>
      <c r="R16" s="1"/>
      <c r="S16" s="1"/>
      <c r="T16" s="1"/>
      <c r="U16" s="1"/>
      <c r="V16" s="1"/>
      <c r="W16" s="1"/>
    </row>
    <row r="17" spans="1:23" ht="2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7" t="s">
        <v>18</v>
      </c>
      <c r="O17" s="8">
        <f>O14-O15</f>
        <v>1.9367757822408294E-5</v>
      </c>
      <c r="P17" s="1"/>
      <c r="Q17" s="1"/>
      <c r="R17" s="1"/>
      <c r="S17" s="1"/>
      <c r="T17" s="1"/>
      <c r="U17" s="1"/>
      <c r="V17" s="1"/>
      <c r="W17" s="1"/>
    </row>
    <row r="18" spans="1:23" ht="2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2" t="s">
        <v>19</v>
      </c>
      <c r="O18" s="13"/>
      <c r="P18" s="1"/>
      <c r="Q18" s="1"/>
      <c r="R18" s="1"/>
      <c r="S18" s="1"/>
      <c r="T18" s="1"/>
      <c r="U18" s="1"/>
      <c r="V18" s="1"/>
      <c r="W18" s="1"/>
    </row>
    <row r="19" spans="1:23" ht="2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2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2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2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6" t="s">
        <v>20</v>
      </c>
      <c r="N22" s="16"/>
      <c r="O22" s="1"/>
      <c r="P22" s="1"/>
      <c r="Q22" s="1"/>
      <c r="R22" s="1"/>
      <c r="S22" s="1"/>
      <c r="T22" s="1"/>
      <c r="U22" s="1"/>
      <c r="V22" s="1"/>
      <c r="W22" s="1"/>
    </row>
    <row r="23" spans="1:23" ht="21" x14ac:dyDescent="0.4">
      <c r="M23" s="13" t="s">
        <v>21</v>
      </c>
      <c r="N23" s="1" t="s">
        <v>22</v>
      </c>
    </row>
    <row r="24" spans="1:23" ht="21" x14ac:dyDescent="0.4">
      <c r="M24" s="1">
        <f>O16-J6</f>
        <v>0.20917224228150078</v>
      </c>
      <c r="N24" s="1">
        <f>N12-M24</f>
        <v>0.19082775771849925</v>
      </c>
    </row>
  </sheetData>
  <mergeCells count="4">
    <mergeCell ref="I3:J3"/>
    <mergeCell ref="U8:W8"/>
    <mergeCell ref="W9:Y9"/>
    <mergeCell ref="A1:J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Податок</vt:lpstr>
    </vt:vector>
  </TitlesOfParts>
  <Company>Ya Blondinko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2021-03-11T06:40:26Z</dcterms:created>
  <dcterms:modified xsi:type="dcterms:W3CDTF">2024-04-29T08:14:21Z</dcterms:modified>
</cp:coreProperties>
</file>