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FALL 2022 SEMESTER CLASS FILES\CIS-427\hw\"/>
    </mc:Choice>
  </mc:AlternateContent>
  <xr:revisionPtr revIDLastSave="0" documentId="13_ncr:1_{D40BC6D2-113D-4E5D-B042-E72195B13659}" xr6:coauthVersionLast="47" xr6:coauthVersionMax="47" xr10:uidLastSave="{00000000-0000-0000-0000-000000000000}"/>
  <bookViews>
    <workbookView xWindow="-19320" yWindow="2460" windowWidth="19440" windowHeight="14040" xr2:uid="{38D32959-01B8-4296-B74C-F496A94821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1" i="1"/>
  <c r="O30" i="1"/>
  <c r="N37" i="1"/>
  <c r="N38" i="1"/>
  <c r="N36" i="1"/>
  <c r="M38" i="1"/>
  <c r="L38" i="1"/>
  <c r="M37" i="1"/>
  <c r="L37" i="1"/>
  <c r="M36" i="1"/>
  <c r="L36" i="1"/>
  <c r="N30" i="1"/>
  <c r="N31" i="1"/>
  <c r="N29" i="1"/>
  <c r="M31" i="1"/>
  <c r="L31" i="1"/>
  <c r="M30" i="1"/>
  <c r="L30" i="1"/>
  <c r="M29" i="1"/>
  <c r="L29" i="1"/>
  <c r="O29" i="1" s="1"/>
  <c r="N24" i="1"/>
  <c r="N25" i="1"/>
  <c r="N23" i="1"/>
  <c r="L25" i="1"/>
  <c r="O25" i="1" s="1"/>
  <c r="L24" i="1"/>
  <c r="O24" i="1" s="1"/>
  <c r="L23" i="1"/>
  <c r="O23" i="1" s="1"/>
  <c r="M25" i="1"/>
  <c r="M24" i="1"/>
  <c r="M23" i="1"/>
  <c r="N16" i="1"/>
  <c r="M17" i="1"/>
  <c r="M16" i="1"/>
  <c r="M15" i="1"/>
  <c r="L16" i="1"/>
  <c r="L17" i="1"/>
  <c r="N17" i="1" s="1"/>
  <c r="L15" i="1"/>
  <c r="N15" i="1" l="1"/>
</calcChain>
</file>

<file path=xl/sharedStrings.xml><?xml version="1.0" encoding="utf-8"?>
<sst xmlns="http://schemas.openxmlformats.org/spreadsheetml/2006/main" count="96" uniqueCount="30">
  <si>
    <t>Question 4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</si>
  <si>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File size = 15Gbs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</si>
  <si>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N peers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</si>
  <si>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Server upload rate = 30Mbps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</si>
  <si>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Peer download rate </t>
    </r>
    <r>
      <rPr>
        <i/>
        <sz val="11"/>
        <color theme="1"/>
        <rFont val="Calibri"/>
        <family val="2"/>
        <scheme val="minor"/>
      </rPr>
      <t>d_i</t>
    </r>
    <r>
      <rPr>
        <sz val="11"/>
        <color theme="1"/>
        <rFont val="Calibri"/>
        <family val="2"/>
        <scheme val="minor"/>
      </rPr>
      <t xml:space="preserve"> = 2Mbps, upload rate of u</t>
    </r>
  </si>
  <si>
    <t>Server Upload Rate</t>
  </si>
  <si>
    <t>d_i</t>
  </si>
  <si>
    <t>File Size</t>
  </si>
  <si>
    <t>15Gb</t>
  </si>
  <si>
    <t>30Mbps</t>
  </si>
  <si>
    <t>300Kbps</t>
  </si>
  <si>
    <t>700Kbps</t>
  </si>
  <si>
    <t>2Mbps</t>
  </si>
  <si>
    <t>server transmission time (s) =  N*F/server upload rate</t>
  </si>
  <si>
    <t>client download time (s) = F/d</t>
  </si>
  <si>
    <t>u_i</t>
  </si>
  <si>
    <t>i = N</t>
  </si>
  <si>
    <t>transmission time (s) for N files, distributed amongst server and all clients = NF/(server trans time + SUM[trans. time for all clients])</t>
  </si>
  <si>
    <r>
      <t xml:space="preserve">Distribution time (s) from server to clients =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{server trans time, client download time}</t>
    </r>
  </si>
  <si>
    <r>
      <t xml:space="preserve">Distribution time (s) from server to clients =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{server trans time for 1 file (the first transmission into the system), client download time, time it takes to distribute N files using trans power of server and all clients combined}</t>
    </r>
  </si>
  <si>
    <t>server trans. time (s) for sending 1 file (the first transmission of the file into the P2P system) = F/server upload rate</t>
  </si>
  <si>
    <t>any</t>
  </si>
  <si>
    <t>Client-server Minimum Distribution Model (u is irrelevant, since only server is uploading)</t>
  </si>
  <si>
    <t>P2P Minimum Distribution Model (u = 300Kbps)</t>
  </si>
  <si>
    <t>P2P Minimum Distribution Model (u = 700Kbps)</t>
  </si>
  <si>
    <t>P2P Minimum Distribution Model (u = 2Mbps)</t>
  </si>
  <si>
    <t>By Demetrius Johnson (meech)</t>
  </si>
  <si>
    <t>HW1 - CIS-427</t>
  </si>
  <si>
    <t>w/Dr. Zhen Song</t>
  </si>
  <si>
    <t>University of MI-Dearborn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</si>
</sst>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2F5496"/>
      <name val="Calibri Light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/>
    <xf numFmtId="0" fontId="0" fillId="0" borderId="4" xfId="0" applyBorder="1" applyAlignment="1">
      <alignment horizontal="right"/>
    </xf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wrapText="1"/>
    </xf>
    <xf numFmtId="1" fontId="0" fillId="0" borderId="5" xfId="0" applyNumberFormat="1" applyBorder="1"/>
    <xf numFmtId="0" fontId="0" fillId="0" borderId="6" xfId="0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2047-7662-4A91-9147-D73F746ACB05}">
  <dimension ref="C2:O38"/>
  <sheetViews>
    <sheetView tabSelected="1" workbookViewId="0">
      <selection activeCell="L8" sqref="L8"/>
    </sheetView>
  </sheetViews>
  <sheetFormatPr defaultRowHeight="15" x14ac:dyDescent="0.25"/>
  <cols>
    <col min="3" max="3" width="9.7109375" bestFit="1" customWidth="1"/>
    <col min="8" max="8" width="10.140625" customWidth="1"/>
    <col min="11" max="11" width="9.140625" customWidth="1"/>
    <col min="12" max="12" width="18.140625" customWidth="1"/>
    <col min="13" max="13" width="9.85546875" customWidth="1"/>
    <col min="14" max="14" width="19.5703125" customWidth="1"/>
    <col min="15" max="15" width="20.140625" customWidth="1"/>
  </cols>
  <sheetData>
    <row r="2" spans="3:14" x14ac:dyDescent="0.25">
      <c r="C2" t="s">
        <v>26</v>
      </c>
    </row>
    <row r="3" spans="3:14" x14ac:dyDescent="0.25">
      <c r="C3" s="20">
        <v>44827</v>
      </c>
    </row>
    <row r="4" spans="3:14" ht="21" x14ac:dyDescent="0.25">
      <c r="C4" t="s">
        <v>27</v>
      </c>
      <c r="F4" s="1" t="s">
        <v>0</v>
      </c>
    </row>
    <row r="5" spans="3:14" x14ac:dyDescent="0.25">
      <c r="C5" t="s">
        <v>28</v>
      </c>
      <c r="F5" s="2" t="s">
        <v>1</v>
      </c>
    </row>
    <row r="6" spans="3:14" x14ac:dyDescent="0.25">
      <c r="C6" t="s">
        <v>29</v>
      </c>
      <c r="F6" s="2" t="s">
        <v>2</v>
      </c>
    </row>
    <row r="7" spans="3:14" x14ac:dyDescent="0.25">
      <c r="F7" s="2" t="s">
        <v>3</v>
      </c>
    </row>
    <row r="8" spans="3:14" x14ac:dyDescent="0.25">
      <c r="F8" s="2" t="s">
        <v>4</v>
      </c>
    </row>
    <row r="12" spans="3:14" ht="15.75" thickBot="1" x14ac:dyDescent="0.3"/>
    <row r="13" spans="3:14" x14ac:dyDescent="0.25">
      <c r="G13" s="3" t="s">
        <v>22</v>
      </c>
      <c r="H13" s="4"/>
      <c r="I13" s="4"/>
      <c r="J13" s="4"/>
      <c r="K13" s="4"/>
      <c r="L13" s="4"/>
      <c r="M13" s="4"/>
      <c r="N13" s="5"/>
    </row>
    <row r="14" spans="3:14" ht="75" x14ac:dyDescent="0.25">
      <c r="G14" s="6" t="s">
        <v>16</v>
      </c>
      <c r="H14" s="7" t="s">
        <v>7</v>
      </c>
      <c r="I14" s="8" t="s">
        <v>5</v>
      </c>
      <c r="J14" s="7" t="s">
        <v>15</v>
      </c>
      <c r="K14" s="7" t="s">
        <v>6</v>
      </c>
      <c r="L14" s="8" t="s">
        <v>13</v>
      </c>
      <c r="M14" s="8" t="s">
        <v>14</v>
      </c>
      <c r="N14" s="15" t="s">
        <v>18</v>
      </c>
    </row>
    <row r="15" spans="3:14" x14ac:dyDescent="0.25">
      <c r="G15" s="10">
        <v>10</v>
      </c>
      <c r="H15" s="7" t="s">
        <v>8</v>
      </c>
      <c r="I15" s="7" t="s">
        <v>9</v>
      </c>
      <c r="J15" s="7" t="s">
        <v>21</v>
      </c>
      <c r="K15" s="7" t="s">
        <v>12</v>
      </c>
      <c r="L15" s="7">
        <f>(G15*15*10^9)/(30*10^6)</f>
        <v>5000</v>
      </c>
      <c r="M15" s="11">
        <f>(15*10^9)/(2*10^6)</f>
        <v>7500</v>
      </c>
      <c r="N15" s="16">
        <f>MAX(L15,M15)</f>
        <v>7500</v>
      </c>
    </row>
    <row r="16" spans="3:14" x14ac:dyDescent="0.25">
      <c r="G16" s="10">
        <v>100</v>
      </c>
      <c r="H16" s="7" t="s">
        <v>8</v>
      </c>
      <c r="I16" s="7" t="s">
        <v>9</v>
      </c>
      <c r="J16" s="7" t="s">
        <v>21</v>
      </c>
      <c r="K16" s="7" t="s">
        <v>12</v>
      </c>
      <c r="L16" s="7">
        <f t="shared" ref="L16:L17" si="0">(G16*15*10^9)/(30*10^6)</f>
        <v>50000</v>
      </c>
      <c r="M16" s="11">
        <f t="shared" ref="M16:M17" si="1">(15*10^9)/(2*10^6)</f>
        <v>7500</v>
      </c>
      <c r="N16" s="16">
        <f t="shared" ref="N16:N17" si="2">MAX(L16,M16)</f>
        <v>50000</v>
      </c>
    </row>
    <row r="17" spans="7:15" x14ac:dyDescent="0.25">
      <c r="G17" s="10">
        <v>1000</v>
      </c>
      <c r="H17" s="7" t="s">
        <v>8</v>
      </c>
      <c r="I17" s="7" t="s">
        <v>9</v>
      </c>
      <c r="J17" s="7" t="s">
        <v>21</v>
      </c>
      <c r="K17" s="7" t="s">
        <v>12</v>
      </c>
      <c r="L17" s="7">
        <f t="shared" si="0"/>
        <v>500000</v>
      </c>
      <c r="M17" s="11">
        <f t="shared" si="1"/>
        <v>7500</v>
      </c>
      <c r="N17" s="16">
        <f t="shared" si="2"/>
        <v>500000</v>
      </c>
    </row>
    <row r="18" spans="7:15" ht="15.75" thickBot="1" x14ac:dyDescent="0.3">
      <c r="G18" s="12"/>
      <c r="H18" s="13"/>
      <c r="I18" s="13"/>
      <c r="J18" s="13"/>
      <c r="K18" s="13"/>
      <c r="L18" s="13"/>
      <c r="M18" s="13"/>
      <c r="N18" s="14"/>
    </row>
    <row r="20" spans="7:15" ht="15.75" thickBot="1" x14ac:dyDescent="0.3"/>
    <row r="21" spans="7:15" x14ac:dyDescent="0.25">
      <c r="G21" s="3" t="s">
        <v>23</v>
      </c>
      <c r="H21" s="4"/>
      <c r="I21" s="4"/>
      <c r="J21" s="4"/>
      <c r="K21" s="4"/>
      <c r="L21" s="4"/>
      <c r="M21" s="4"/>
      <c r="N21" s="4"/>
      <c r="O21" s="5"/>
    </row>
    <row r="22" spans="7:15" ht="180" x14ac:dyDescent="0.25">
      <c r="G22" s="6" t="s">
        <v>16</v>
      </c>
      <c r="H22" s="7" t="s">
        <v>7</v>
      </c>
      <c r="I22" s="8" t="s">
        <v>5</v>
      </c>
      <c r="J22" s="7" t="s">
        <v>15</v>
      </c>
      <c r="K22" s="7" t="s">
        <v>6</v>
      </c>
      <c r="L22" s="8" t="s">
        <v>20</v>
      </c>
      <c r="M22" s="8" t="s">
        <v>14</v>
      </c>
      <c r="N22" s="8" t="s">
        <v>17</v>
      </c>
      <c r="O22" s="15" t="s">
        <v>19</v>
      </c>
    </row>
    <row r="23" spans="7:15" x14ac:dyDescent="0.25">
      <c r="G23" s="10">
        <v>10</v>
      </c>
      <c r="H23" s="7" t="s">
        <v>8</v>
      </c>
      <c r="I23" s="7" t="s">
        <v>9</v>
      </c>
      <c r="J23" s="7" t="s">
        <v>10</v>
      </c>
      <c r="K23" s="7" t="s">
        <v>12</v>
      </c>
      <c r="L23" s="7">
        <f>(15*10^9)/(30*10^6)</f>
        <v>500</v>
      </c>
      <c r="M23" s="11">
        <f>(15*10^9)/(2*10^6)</f>
        <v>7500</v>
      </c>
      <c r="N23" s="11">
        <f>(G23*15*(10^9))/((30*10^6)+(G23*300*10^3))</f>
        <v>4545.454545454545</v>
      </c>
      <c r="O23" s="16">
        <f>MAX(L23:N23)</f>
        <v>7500</v>
      </c>
    </row>
    <row r="24" spans="7:15" x14ac:dyDescent="0.25">
      <c r="G24" s="10">
        <v>100</v>
      </c>
      <c r="H24" s="7" t="s">
        <v>8</v>
      </c>
      <c r="I24" s="7" t="s">
        <v>9</v>
      </c>
      <c r="J24" s="7" t="s">
        <v>10</v>
      </c>
      <c r="K24" s="7" t="s">
        <v>12</v>
      </c>
      <c r="L24" s="7">
        <f t="shared" ref="L24:L25" si="3">(15*10^9)/(30*10^6)</f>
        <v>500</v>
      </c>
      <c r="M24" s="11">
        <f t="shared" ref="M24:M25" si="4">(15*10^9)/(2*10^6)</f>
        <v>7500</v>
      </c>
      <c r="N24" s="11">
        <f t="shared" ref="N24:N25" si="5">(G24*15*(10^9))/((30*10^6)+(G24*300*10^3))</f>
        <v>25000</v>
      </c>
      <c r="O24" s="16">
        <f t="shared" ref="O24:O25" si="6">MAX(L24:N24)</f>
        <v>25000</v>
      </c>
    </row>
    <row r="25" spans="7:15" ht="15.75" thickBot="1" x14ac:dyDescent="0.3">
      <c r="G25" s="17">
        <v>1000</v>
      </c>
      <c r="H25" s="13" t="s">
        <v>8</v>
      </c>
      <c r="I25" s="13" t="s">
        <v>9</v>
      </c>
      <c r="J25" s="13" t="s">
        <v>10</v>
      </c>
      <c r="K25" s="13" t="s">
        <v>12</v>
      </c>
      <c r="L25" s="13">
        <f t="shared" si="3"/>
        <v>500</v>
      </c>
      <c r="M25" s="18">
        <f t="shared" si="4"/>
        <v>7500</v>
      </c>
      <c r="N25" s="18">
        <f t="shared" si="5"/>
        <v>45454.545454545456</v>
      </c>
      <c r="O25" s="19">
        <f t="shared" si="6"/>
        <v>45454.545454545456</v>
      </c>
    </row>
    <row r="26" spans="7:15" ht="15.75" thickBot="1" x14ac:dyDescent="0.3"/>
    <row r="27" spans="7:15" x14ac:dyDescent="0.25">
      <c r="G27" s="3" t="s">
        <v>24</v>
      </c>
      <c r="H27" s="4"/>
      <c r="I27" s="4"/>
      <c r="J27" s="4"/>
      <c r="K27" s="4"/>
      <c r="L27" s="4"/>
      <c r="M27" s="4"/>
      <c r="N27" s="4"/>
      <c r="O27" s="5"/>
    </row>
    <row r="28" spans="7:15" ht="180" x14ac:dyDescent="0.25">
      <c r="G28" s="6" t="s">
        <v>16</v>
      </c>
      <c r="H28" s="7" t="s">
        <v>7</v>
      </c>
      <c r="I28" s="8" t="s">
        <v>5</v>
      </c>
      <c r="J28" s="7" t="s">
        <v>15</v>
      </c>
      <c r="K28" s="7" t="s">
        <v>6</v>
      </c>
      <c r="L28" s="8" t="s">
        <v>20</v>
      </c>
      <c r="M28" s="8" t="s">
        <v>14</v>
      </c>
      <c r="N28" s="8" t="s">
        <v>17</v>
      </c>
      <c r="O28" s="15" t="s">
        <v>19</v>
      </c>
    </row>
    <row r="29" spans="7:15" x14ac:dyDescent="0.25">
      <c r="G29" s="10">
        <v>10</v>
      </c>
      <c r="H29" s="7" t="s">
        <v>8</v>
      </c>
      <c r="I29" s="7" t="s">
        <v>9</v>
      </c>
      <c r="J29" s="7" t="s">
        <v>11</v>
      </c>
      <c r="K29" s="7" t="s">
        <v>12</v>
      </c>
      <c r="L29" s="7">
        <f>(15*10^9)/(30*10^6)</f>
        <v>500</v>
      </c>
      <c r="M29" s="11">
        <f>(15*10^9)/(2*10^6)</f>
        <v>7500</v>
      </c>
      <c r="N29" s="11">
        <f>(G29*15*(10^9))/((30*10^6)+(G29*700*10^3))</f>
        <v>4054.0540540540542</v>
      </c>
      <c r="O29" s="9">
        <f>MAX(L29:N29)</f>
        <v>7500</v>
      </c>
    </row>
    <row r="30" spans="7:15" x14ac:dyDescent="0.25">
      <c r="G30" s="10">
        <v>100</v>
      </c>
      <c r="H30" s="7" t="s">
        <v>8</v>
      </c>
      <c r="I30" s="7" t="s">
        <v>9</v>
      </c>
      <c r="J30" s="7" t="s">
        <v>11</v>
      </c>
      <c r="K30" s="7" t="s">
        <v>12</v>
      </c>
      <c r="L30" s="7">
        <f t="shared" ref="L30:L31" si="7">(15*10^9)/(30*10^6)</f>
        <v>500</v>
      </c>
      <c r="M30" s="11">
        <f t="shared" ref="M30:M31" si="8">(15*10^9)/(2*10^6)</f>
        <v>7500</v>
      </c>
      <c r="N30" s="11">
        <f t="shared" ref="N30:N31" si="9">(G30*15*(10^9))/((30*10^6)+(G30*700*10^3))</f>
        <v>15000</v>
      </c>
      <c r="O30" s="9">
        <f>MAX(L30:N30)</f>
        <v>15000</v>
      </c>
    </row>
    <row r="31" spans="7:15" ht="15.75" thickBot="1" x14ac:dyDescent="0.3">
      <c r="G31" s="17">
        <v>1000</v>
      </c>
      <c r="H31" s="13" t="s">
        <v>8</v>
      </c>
      <c r="I31" s="13" t="s">
        <v>9</v>
      </c>
      <c r="J31" s="13" t="s">
        <v>11</v>
      </c>
      <c r="K31" s="13" t="s">
        <v>12</v>
      </c>
      <c r="L31" s="13">
        <f t="shared" si="7"/>
        <v>500</v>
      </c>
      <c r="M31" s="18">
        <f t="shared" si="8"/>
        <v>7500</v>
      </c>
      <c r="N31" s="18">
        <f t="shared" si="9"/>
        <v>20547.945205479453</v>
      </c>
      <c r="O31" s="19">
        <f>MAX(L31:N31)</f>
        <v>20547.945205479453</v>
      </c>
    </row>
    <row r="33" spans="7:15" ht="15.75" thickBot="1" x14ac:dyDescent="0.3"/>
    <row r="34" spans="7:15" x14ac:dyDescent="0.25">
      <c r="G34" s="3" t="s">
        <v>25</v>
      </c>
      <c r="H34" s="4"/>
      <c r="I34" s="4"/>
      <c r="J34" s="4"/>
      <c r="K34" s="4"/>
      <c r="L34" s="4"/>
      <c r="M34" s="4"/>
      <c r="N34" s="4"/>
      <c r="O34" s="5"/>
    </row>
    <row r="35" spans="7:15" ht="180" x14ac:dyDescent="0.25">
      <c r="G35" s="6" t="s">
        <v>16</v>
      </c>
      <c r="H35" s="7" t="s">
        <v>7</v>
      </c>
      <c r="I35" s="8" t="s">
        <v>5</v>
      </c>
      <c r="J35" s="7" t="s">
        <v>15</v>
      </c>
      <c r="K35" s="7" t="s">
        <v>6</v>
      </c>
      <c r="L35" s="8" t="s">
        <v>20</v>
      </c>
      <c r="M35" s="8" t="s">
        <v>14</v>
      </c>
      <c r="N35" s="8" t="s">
        <v>17</v>
      </c>
      <c r="O35" s="15" t="s">
        <v>19</v>
      </c>
    </row>
    <row r="36" spans="7:15" x14ac:dyDescent="0.25">
      <c r="G36" s="10">
        <v>10</v>
      </c>
      <c r="H36" s="7" t="s">
        <v>8</v>
      </c>
      <c r="I36" s="7" t="s">
        <v>9</v>
      </c>
      <c r="J36" s="7" t="s">
        <v>12</v>
      </c>
      <c r="K36" s="7" t="s">
        <v>12</v>
      </c>
      <c r="L36" s="7">
        <f>(15*10^9)/(30*10^6)</f>
        <v>500</v>
      </c>
      <c r="M36" s="11">
        <f>(15*10^9)/(2*10^6)</f>
        <v>7500</v>
      </c>
      <c r="N36" s="11">
        <f>(G36*15*(10^9))/((30*10^6)+(G36*2*10^6))</f>
        <v>3000</v>
      </c>
      <c r="O36" s="9">
        <f>MAX(L36:N36)</f>
        <v>7500</v>
      </c>
    </row>
    <row r="37" spans="7:15" x14ac:dyDescent="0.25">
      <c r="G37" s="10">
        <v>100</v>
      </c>
      <c r="H37" s="7" t="s">
        <v>8</v>
      </c>
      <c r="I37" s="7" t="s">
        <v>9</v>
      </c>
      <c r="J37" s="7" t="s">
        <v>12</v>
      </c>
      <c r="K37" s="7" t="s">
        <v>12</v>
      </c>
      <c r="L37" s="7">
        <f t="shared" ref="L37:L38" si="10">(15*10^9)/(30*10^6)</f>
        <v>500</v>
      </c>
      <c r="M37" s="11">
        <f t="shared" ref="M37:M38" si="11">(15*10^9)/(2*10^6)</f>
        <v>7500</v>
      </c>
      <c r="N37" s="11">
        <f t="shared" ref="N37:N38" si="12">(G37*15*(10^9))/((30*10^6)+(G37*2*10^6))</f>
        <v>6521.739130434783</v>
      </c>
      <c r="O37" s="9">
        <f>MAX(L37:N37)</f>
        <v>7500</v>
      </c>
    </row>
    <row r="38" spans="7:15" ht="15.75" thickBot="1" x14ac:dyDescent="0.3">
      <c r="G38" s="17">
        <v>1000</v>
      </c>
      <c r="H38" s="13" t="s">
        <v>8</v>
      </c>
      <c r="I38" s="13" t="s">
        <v>9</v>
      </c>
      <c r="J38" s="13" t="s">
        <v>12</v>
      </c>
      <c r="K38" s="13" t="s">
        <v>12</v>
      </c>
      <c r="L38" s="13">
        <f t="shared" si="10"/>
        <v>500</v>
      </c>
      <c r="M38" s="18">
        <f t="shared" si="11"/>
        <v>7500</v>
      </c>
      <c r="N38" s="18">
        <f t="shared" si="12"/>
        <v>7389.1625615763551</v>
      </c>
      <c r="O38" s="14">
        <f>MAX(L38:N38)</f>
        <v>7500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2022-09-23T03:57:35Z</dcterms:created>
  <dcterms:modified xsi:type="dcterms:W3CDTF">2022-09-23T04:59:37Z</dcterms:modified>
</cp:coreProperties>
</file>