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08"/>
  <workbookPr/>
  <mc:AlternateContent xmlns:mc="http://schemas.openxmlformats.org/markup-compatibility/2006">
    <mc:Choice Requires="x15">
      <x15ac:absPath xmlns:x15ac="http://schemas.microsoft.com/office/spreadsheetml/2010/11/ac" url="/Users/david/work/stats_workshop2020/adeline/"/>
    </mc:Choice>
  </mc:AlternateContent>
  <xr:revisionPtr revIDLastSave="0" documentId="13_ncr:1_{7364C0EB-C66E-E44A-B530-75767418407B}" xr6:coauthVersionLast="45" xr6:coauthVersionMax="45" xr10:uidLastSave="{00000000-0000-0000-0000-000000000000}"/>
  <bookViews>
    <workbookView xWindow="0" yWindow="460" windowWidth="28800" windowHeight="14100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" i="1" l="1"/>
  <c r="I4" i="1"/>
  <c r="J4" i="1"/>
  <c r="H5" i="1"/>
  <c r="I5" i="1"/>
  <c r="J5" i="1"/>
  <c r="H6" i="1"/>
  <c r="I6" i="1"/>
  <c r="J6" i="1"/>
  <c r="H7" i="1"/>
  <c r="I7" i="1"/>
  <c r="J7" i="1"/>
  <c r="H8" i="1"/>
  <c r="I8" i="1"/>
  <c r="J8" i="1"/>
  <c r="H9" i="1"/>
  <c r="I9" i="1"/>
  <c r="J9" i="1"/>
  <c r="H10" i="1"/>
  <c r="I10" i="1"/>
  <c r="J10" i="1"/>
  <c r="H11" i="1"/>
  <c r="I11" i="1"/>
  <c r="J11" i="1"/>
  <c r="H12" i="1"/>
  <c r="I12" i="1"/>
  <c r="J12" i="1"/>
  <c r="H13" i="1"/>
  <c r="I13" i="1"/>
  <c r="J13" i="1"/>
  <c r="H14" i="1"/>
  <c r="I14" i="1"/>
  <c r="J14" i="1"/>
  <c r="H15" i="1"/>
  <c r="I15" i="1"/>
  <c r="J15" i="1"/>
  <c r="H16" i="1"/>
  <c r="I16" i="1"/>
  <c r="J16" i="1"/>
  <c r="H17" i="1"/>
  <c r="I17" i="1"/>
  <c r="J17" i="1"/>
  <c r="H18" i="1"/>
  <c r="I18" i="1"/>
  <c r="J18" i="1"/>
  <c r="H19" i="1"/>
  <c r="I19" i="1"/>
  <c r="J19" i="1"/>
  <c r="H20" i="1"/>
  <c r="I20" i="1"/>
  <c r="J20" i="1"/>
  <c r="H21" i="1"/>
  <c r="I21" i="1"/>
  <c r="J21" i="1"/>
  <c r="H22" i="1"/>
  <c r="I22" i="1"/>
  <c r="J22" i="1"/>
  <c r="H23" i="1"/>
  <c r="I23" i="1"/>
  <c r="J23" i="1"/>
  <c r="H24" i="1"/>
  <c r="I24" i="1"/>
  <c r="J24" i="1"/>
  <c r="H25" i="1"/>
  <c r="I25" i="1"/>
  <c r="J25" i="1"/>
  <c r="H26" i="1"/>
  <c r="I26" i="1"/>
  <c r="J26" i="1"/>
  <c r="H27" i="1"/>
  <c r="I27" i="1"/>
  <c r="J27" i="1"/>
  <c r="H28" i="1"/>
  <c r="I28" i="1"/>
  <c r="J28" i="1"/>
  <c r="H29" i="1"/>
  <c r="I29" i="1"/>
  <c r="J29" i="1"/>
  <c r="H30" i="1"/>
  <c r="I30" i="1"/>
  <c r="J30" i="1"/>
  <c r="H31" i="1"/>
  <c r="I31" i="1"/>
  <c r="J31" i="1"/>
  <c r="H32" i="1"/>
  <c r="I32" i="1"/>
  <c r="J32" i="1"/>
  <c r="H33" i="1"/>
  <c r="I33" i="1"/>
  <c r="J33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4" i="1"/>
  <c r="O12" i="1" l="1"/>
  <c r="O11" i="1"/>
  <c r="O10" i="1"/>
  <c r="O9" i="1"/>
  <c r="O13" i="1"/>
  <c r="R13" i="1"/>
  <c r="R12" i="1"/>
  <c r="R11" i="1"/>
  <c r="R10" i="1"/>
  <c r="R9" i="1"/>
  <c r="Q13" i="1"/>
  <c r="Q12" i="1"/>
  <c r="Q11" i="1"/>
  <c r="Q10" i="1"/>
  <c r="Q9" i="1"/>
  <c r="P13" i="1"/>
  <c r="P11" i="1"/>
  <c r="P10" i="1"/>
  <c r="P9" i="1"/>
  <c r="P12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</calcChain>
</file>

<file path=xl/sharedStrings.xml><?xml version="1.0" encoding="utf-8"?>
<sst xmlns="http://schemas.openxmlformats.org/spreadsheetml/2006/main" count="21" uniqueCount="15">
  <si>
    <t>HWE_nBF</t>
  </si>
  <si>
    <t>HWE_BF</t>
  </si>
  <si>
    <t>NS34A_nBF</t>
  </si>
  <si>
    <t>NS34A_BF</t>
  </si>
  <si>
    <t>HWE</t>
  </si>
  <si>
    <t>NS3/4A</t>
  </si>
  <si>
    <t>Number of values</t>
  </si>
  <si>
    <t>Mean</t>
  </si>
  <si>
    <t>Std. Deviation</t>
  </si>
  <si>
    <t>Std. Error</t>
  </si>
  <si>
    <t xml:space="preserve">Prevalence </t>
  </si>
  <si>
    <t>nBF</t>
  </si>
  <si>
    <t>BF</t>
  </si>
  <si>
    <t>BF2</t>
  </si>
  <si>
    <t>BF4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</si>
</sst>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sz val="10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1">
    <xf numFmtId="0" fontId="0" fillId="0" borderId="0" xfId="0"/>
    <xf numFmtId="11" fontId="0" fillId="0" borderId="0" xfId="0" applyNumberFormat="1"/>
    <xf numFmtId="0" fontId="2" fillId="3" borderId="1" xfId="0" applyFont="1" applyFill="1" applyBorder="1"/>
    <xf numFmtId="0" fontId="2" fillId="0" borderId="1" xfId="0" applyFont="1" applyBorder="1" applyAlignment="1">
      <alignment horizontal="center"/>
    </xf>
    <xf numFmtId="20" fontId="2" fillId="0" borderId="1" xfId="0" applyNumberFormat="1" applyFont="1" applyBorder="1" applyAlignment="1">
      <alignment horizontal="center"/>
    </xf>
    <xf numFmtId="0" fontId="4" fillId="3" borderId="1" xfId="0" applyFont="1" applyFill="1" applyBorder="1" applyAlignment="1">
      <alignment horizontal="left"/>
    </xf>
    <xf numFmtId="1" fontId="4" fillId="3" borderId="1" xfId="0" applyNumberFormat="1" applyFont="1" applyFill="1" applyBorder="1" applyAlignment="1">
      <alignment horizontal="center"/>
    </xf>
    <xf numFmtId="1" fontId="4" fillId="4" borderId="1" xfId="0" applyNumberFormat="1" applyFont="1" applyFill="1" applyBorder="1" applyAlignment="1">
      <alignment horizontal="center"/>
    </xf>
    <xf numFmtId="0" fontId="5" fillId="0" borderId="0" xfId="0" applyFont="1"/>
    <xf numFmtId="0" fontId="3" fillId="2" borderId="1" xfId="1" applyFont="1" applyBorder="1" applyAlignment="1">
      <alignment horizontal="center"/>
    </xf>
    <xf numFmtId="0" fontId="4" fillId="0" borderId="0" xfId="0" applyFont="1" applyAlignment="1">
      <alignment horizontal="center"/>
    </xf>
  </cellXfs>
  <cellStyles count="2">
    <cellStyle name="40% - Accent1" xfId="1" builtinId="3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R33"/>
  <sheetViews>
    <sheetView workbookViewId="0">
      <selection activeCell="N7" sqref="N7:R13"/>
    </sheetView>
  </sheetViews>
  <sheetFormatPr baseColWidth="10" defaultColWidth="8.83203125" defaultRowHeight="15" x14ac:dyDescent="0.2"/>
  <cols>
    <col min="14" max="14" width="15" customWidth="1"/>
    <col min="15" max="18" width="9.5" bestFit="1" customWidth="1"/>
  </cols>
  <sheetData>
    <row r="3" spans="1:18" x14ac:dyDescent="0.2">
      <c r="B3" t="s">
        <v>0</v>
      </c>
      <c r="C3" t="s">
        <v>1</v>
      </c>
      <c r="D3" t="s">
        <v>2</v>
      </c>
      <c r="E3" t="s">
        <v>3</v>
      </c>
      <c r="G3" t="s">
        <v>0</v>
      </c>
      <c r="H3" t="s">
        <v>1</v>
      </c>
      <c r="I3" t="s">
        <v>2</v>
      </c>
      <c r="J3" t="s">
        <v>3</v>
      </c>
    </row>
    <row r="4" spans="1:18" x14ac:dyDescent="0.2">
      <c r="A4">
        <v>1</v>
      </c>
      <c r="B4" s="1">
        <v>50000</v>
      </c>
      <c r="C4" s="1">
        <v>400000</v>
      </c>
      <c r="D4" s="1">
        <v>50000</v>
      </c>
      <c r="E4" s="1">
        <v>100000</v>
      </c>
      <c r="G4" s="1">
        <f>B4*6.7</f>
        <v>335000</v>
      </c>
      <c r="H4" s="1">
        <f t="shared" ref="H4:J19" si="0">C4*6.7</f>
        <v>2680000</v>
      </c>
      <c r="I4" s="1">
        <f t="shared" si="0"/>
        <v>335000</v>
      </c>
      <c r="J4" s="1">
        <f t="shared" si="0"/>
        <v>670000</v>
      </c>
    </row>
    <row r="5" spans="1:18" x14ac:dyDescent="0.2">
      <c r="A5">
        <f>A4+1</f>
        <v>2</v>
      </c>
      <c r="B5" s="1">
        <v>40000</v>
      </c>
      <c r="C5" s="1">
        <v>270000</v>
      </c>
      <c r="D5" s="1">
        <v>10000</v>
      </c>
      <c r="E5" s="1">
        <v>100000</v>
      </c>
      <c r="G5" s="1">
        <f t="shared" ref="G5:G33" si="1">B5*6.7</f>
        <v>268000</v>
      </c>
      <c r="H5" s="1">
        <f t="shared" si="0"/>
        <v>1809000</v>
      </c>
      <c r="I5" s="1">
        <f t="shared" si="0"/>
        <v>67000</v>
      </c>
      <c r="J5" s="1">
        <f t="shared" si="0"/>
        <v>670000</v>
      </c>
    </row>
    <row r="6" spans="1:18" x14ac:dyDescent="0.2">
      <c r="A6">
        <f t="shared" ref="A6:A33" si="2">A5+1</f>
        <v>3</v>
      </c>
      <c r="B6" s="1">
        <v>40000</v>
      </c>
      <c r="C6" s="1">
        <v>40000</v>
      </c>
      <c r="D6" s="1">
        <v>50000</v>
      </c>
      <c r="E6" s="1">
        <v>40000</v>
      </c>
      <c r="G6" s="1">
        <f t="shared" si="1"/>
        <v>268000</v>
      </c>
      <c r="H6" s="1">
        <f t="shared" si="0"/>
        <v>268000</v>
      </c>
      <c r="I6" s="1">
        <f t="shared" si="0"/>
        <v>335000</v>
      </c>
      <c r="J6" s="1">
        <f t="shared" si="0"/>
        <v>268000</v>
      </c>
    </row>
    <row r="7" spans="1:18" x14ac:dyDescent="0.2">
      <c r="A7">
        <f t="shared" si="2"/>
        <v>4</v>
      </c>
      <c r="B7" s="1">
        <v>50000</v>
      </c>
      <c r="C7" s="1">
        <v>40000</v>
      </c>
      <c r="D7" s="1">
        <v>50000</v>
      </c>
      <c r="E7" s="1">
        <v>40000</v>
      </c>
      <c r="G7" s="1">
        <f t="shared" si="1"/>
        <v>335000</v>
      </c>
      <c r="H7" s="1">
        <f t="shared" si="0"/>
        <v>268000</v>
      </c>
      <c r="I7" s="1">
        <f t="shared" si="0"/>
        <v>335000</v>
      </c>
      <c r="J7" s="1">
        <f t="shared" si="0"/>
        <v>268000</v>
      </c>
      <c r="N7" s="2"/>
      <c r="O7" s="9" t="s">
        <v>4</v>
      </c>
      <c r="P7" s="9"/>
      <c r="Q7" s="9" t="s">
        <v>5</v>
      </c>
      <c r="R7" s="9"/>
    </row>
    <row r="8" spans="1:18" x14ac:dyDescent="0.2">
      <c r="A8">
        <f t="shared" si="2"/>
        <v>5</v>
      </c>
      <c r="B8" s="1">
        <v>60000</v>
      </c>
      <c r="C8" s="1">
        <v>40000</v>
      </c>
      <c r="D8" s="1">
        <v>19000</v>
      </c>
      <c r="E8" s="1">
        <v>50000</v>
      </c>
      <c r="G8" s="1">
        <f t="shared" si="1"/>
        <v>402000</v>
      </c>
      <c r="H8" s="1">
        <f t="shared" si="0"/>
        <v>268000</v>
      </c>
      <c r="I8" s="1">
        <f t="shared" si="0"/>
        <v>127300</v>
      </c>
      <c r="J8" s="1">
        <f t="shared" si="0"/>
        <v>335000</v>
      </c>
      <c r="N8" s="2"/>
      <c r="O8" s="3" t="s">
        <v>11</v>
      </c>
      <c r="P8" s="4" t="s">
        <v>12</v>
      </c>
      <c r="Q8" s="3" t="s">
        <v>11</v>
      </c>
      <c r="R8" s="4" t="s">
        <v>12</v>
      </c>
    </row>
    <row r="9" spans="1:18" x14ac:dyDescent="0.2">
      <c r="A9">
        <f t="shared" si="2"/>
        <v>6</v>
      </c>
      <c r="B9" s="1">
        <v>20000</v>
      </c>
      <c r="C9" s="1">
        <v>80000</v>
      </c>
      <c r="D9" s="1">
        <v>20000</v>
      </c>
      <c r="E9" s="1">
        <v>30000</v>
      </c>
      <c r="G9" s="1">
        <f t="shared" si="1"/>
        <v>134000</v>
      </c>
      <c r="H9" s="1">
        <f t="shared" si="0"/>
        <v>536000</v>
      </c>
      <c r="I9" s="1">
        <f t="shared" si="0"/>
        <v>134000</v>
      </c>
      <c r="J9" s="1">
        <f t="shared" si="0"/>
        <v>201000</v>
      </c>
      <c r="N9" s="5" t="s">
        <v>6</v>
      </c>
      <c r="O9" s="6">
        <f>COUNT(G4:G33)</f>
        <v>30</v>
      </c>
      <c r="P9" s="6">
        <f t="shared" ref="P9:R9" si="3">COUNT(H4:H33)</f>
        <v>30</v>
      </c>
      <c r="Q9" s="6">
        <f t="shared" si="3"/>
        <v>30</v>
      </c>
      <c r="R9" s="6">
        <f t="shared" si="3"/>
        <v>30</v>
      </c>
    </row>
    <row r="10" spans="1:18" x14ac:dyDescent="0.2">
      <c r="A10">
        <f t="shared" si="2"/>
        <v>7</v>
      </c>
      <c r="B10" s="1">
        <v>80000</v>
      </c>
      <c r="C10" s="1">
        <v>200000</v>
      </c>
      <c r="D10" s="1">
        <v>20000</v>
      </c>
      <c r="E10" s="1">
        <v>100000</v>
      </c>
      <c r="G10" s="1">
        <f t="shared" si="1"/>
        <v>536000</v>
      </c>
      <c r="H10" s="1">
        <f t="shared" si="0"/>
        <v>1340000</v>
      </c>
      <c r="I10" s="1">
        <f t="shared" si="0"/>
        <v>134000</v>
      </c>
      <c r="J10" s="1">
        <f t="shared" si="0"/>
        <v>670000</v>
      </c>
      <c r="N10" s="5" t="s">
        <v>7</v>
      </c>
      <c r="O10" s="6">
        <f>AVERAGE(G4:G33)</f>
        <v>410933.33333333331</v>
      </c>
      <c r="P10" s="6">
        <f t="shared" ref="P10:R10" si="4">AVERAGE(H4:H33)</f>
        <v>607466.66666666663</v>
      </c>
      <c r="Q10" s="6">
        <f t="shared" si="4"/>
        <v>258843.33333333334</v>
      </c>
      <c r="R10" s="6">
        <f t="shared" si="4"/>
        <v>416740</v>
      </c>
    </row>
    <row r="11" spans="1:18" x14ac:dyDescent="0.2">
      <c r="A11">
        <f t="shared" si="2"/>
        <v>8</v>
      </c>
      <c r="B11" s="1">
        <v>70000</v>
      </c>
      <c r="C11" s="1">
        <v>100000</v>
      </c>
      <c r="D11" s="1">
        <v>30000</v>
      </c>
      <c r="E11" s="1">
        <v>10000</v>
      </c>
      <c r="G11" s="1">
        <f t="shared" si="1"/>
        <v>469000</v>
      </c>
      <c r="H11" s="1">
        <f t="shared" si="0"/>
        <v>670000</v>
      </c>
      <c r="I11" s="1">
        <f t="shared" si="0"/>
        <v>201000</v>
      </c>
      <c r="J11" s="1">
        <f t="shared" si="0"/>
        <v>67000</v>
      </c>
      <c r="N11" s="5" t="s">
        <v>8</v>
      </c>
      <c r="O11" s="6">
        <f>STDEVA(G4:G33)</f>
        <v>249907.69790317462</v>
      </c>
      <c r="P11" s="6">
        <f t="shared" ref="P11:R11" si="5">STDEVA(H4:H33)</f>
        <v>530465.10063198849</v>
      </c>
      <c r="Q11" s="6">
        <f t="shared" si="5"/>
        <v>143940.97852540319</v>
      </c>
      <c r="R11" s="6">
        <f t="shared" si="5"/>
        <v>336178.05278217344</v>
      </c>
    </row>
    <row r="12" spans="1:18" x14ac:dyDescent="0.2">
      <c r="A12">
        <f t="shared" si="2"/>
        <v>9</v>
      </c>
      <c r="B12" s="1">
        <v>100000</v>
      </c>
      <c r="C12" s="1">
        <v>100000</v>
      </c>
      <c r="D12" s="1">
        <v>20000</v>
      </c>
      <c r="E12" s="1">
        <v>50000</v>
      </c>
      <c r="G12" s="1">
        <f t="shared" si="1"/>
        <v>670000</v>
      </c>
      <c r="H12" s="1">
        <f t="shared" si="0"/>
        <v>670000</v>
      </c>
      <c r="I12" s="1">
        <f t="shared" si="0"/>
        <v>134000</v>
      </c>
      <c r="J12" s="1">
        <f t="shared" si="0"/>
        <v>335000</v>
      </c>
      <c r="N12" s="5" t="s">
        <v>9</v>
      </c>
      <c r="O12" s="6">
        <f>(STDEV(G4:G33)/SQRT(COUNT(G4:G33)))</f>
        <v>45626.694478585079</v>
      </c>
      <c r="P12" s="6">
        <f t="shared" ref="P12:R12" si="6">(STDEV(H4:H33)/SQRT(COUNT(H4:H33)))</f>
        <v>96849.233861796019</v>
      </c>
      <c r="Q12" s="6">
        <f>(STDEV(I4:I33)/SQRT(COUNT(I4:I33)))</f>
        <v>26279.906962576675</v>
      </c>
      <c r="R12" s="6">
        <f t="shared" si="6"/>
        <v>61377.434282319584</v>
      </c>
    </row>
    <row r="13" spans="1:18" x14ac:dyDescent="0.2">
      <c r="A13">
        <f t="shared" si="2"/>
        <v>10</v>
      </c>
      <c r="B13" s="1">
        <v>80000</v>
      </c>
      <c r="C13" s="1">
        <v>50000</v>
      </c>
      <c r="D13" s="1">
        <v>20000</v>
      </c>
      <c r="E13" s="1">
        <v>50000</v>
      </c>
      <c r="G13" s="1">
        <f t="shared" si="1"/>
        <v>536000</v>
      </c>
      <c r="H13" s="1">
        <f t="shared" si="0"/>
        <v>335000</v>
      </c>
      <c r="I13" s="1">
        <f t="shared" si="0"/>
        <v>134000</v>
      </c>
      <c r="J13" s="1">
        <f t="shared" si="0"/>
        <v>335000</v>
      </c>
      <c r="N13" s="5" t="s">
        <v>10</v>
      </c>
      <c r="O13" s="7">
        <f>((COUNTIF(G4:G33,"&lt;&gt;0"))/COUNT(G4:G33))*100</f>
        <v>100</v>
      </c>
      <c r="P13" s="7">
        <f t="shared" ref="P13:R13" si="7">((COUNTIF(H4:H33,"&lt;&gt;0"))/COUNT(H4:H33))*100</f>
        <v>100</v>
      </c>
      <c r="Q13" s="7">
        <f t="shared" si="7"/>
        <v>100</v>
      </c>
      <c r="R13" s="7">
        <f t="shared" si="7"/>
        <v>100</v>
      </c>
    </row>
    <row r="14" spans="1:18" x14ac:dyDescent="0.2">
      <c r="A14">
        <f t="shared" si="2"/>
        <v>11</v>
      </c>
      <c r="B14" s="1">
        <v>50000</v>
      </c>
      <c r="C14" s="1">
        <v>20000</v>
      </c>
      <c r="D14" s="1">
        <v>50000</v>
      </c>
      <c r="E14" s="1">
        <v>40000</v>
      </c>
      <c r="G14" s="1">
        <f t="shared" si="1"/>
        <v>335000</v>
      </c>
      <c r="H14" s="1">
        <f t="shared" si="0"/>
        <v>134000</v>
      </c>
      <c r="I14" s="1">
        <f t="shared" si="0"/>
        <v>335000</v>
      </c>
      <c r="J14" s="1">
        <f t="shared" si="0"/>
        <v>268000</v>
      </c>
    </row>
    <row r="15" spans="1:18" x14ac:dyDescent="0.2">
      <c r="A15">
        <f t="shared" si="2"/>
        <v>12</v>
      </c>
      <c r="B15" s="1">
        <v>80000</v>
      </c>
      <c r="C15" s="1">
        <v>100000</v>
      </c>
      <c r="D15" s="1">
        <v>10000</v>
      </c>
      <c r="E15" s="1">
        <v>50000</v>
      </c>
      <c r="G15" s="1">
        <f t="shared" si="1"/>
        <v>536000</v>
      </c>
      <c r="H15" s="1">
        <f t="shared" si="0"/>
        <v>670000</v>
      </c>
      <c r="I15" s="1">
        <f t="shared" si="0"/>
        <v>67000</v>
      </c>
      <c r="J15" s="1">
        <f t="shared" si="0"/>
        <v>335000</v>
      </c>
    </row>
    <row r="16" spans="1:18" x14ac:dyDescent="0.2">
      <c r="A16">
        <f t="shared" si="2"/>
        <v>13</v>
      </c>
      <c r="B16" s="1">
        <v>70000</v>
      </c>
      <c r="C16" s="1">
        <v>70000</v>
      </c>
      <c r="D16" s="1">
        <v>20000</v>
      </c>
      <c r="E16" s="1">
        <v>40000</v>
      </c>
      <c r="G16" s="1">
        <f t="shared" si="1"/>
        <v>469000</v>
      </c>
      <c r="H16" s="1">
        <f t="shared" si="0"/>
        <v>469000</v>
      </c>
      <c r="I16" s="1">
        <f t="shared" si="0"/>
        <v>134000</v>
      </c>
      <c r="J16" s="1">
        <f t="shared" si="0"/>
        <v>268000</v>
      </c>
    </row>
    <row r="17" spans="1:10" x14ac:dyDescent="0.2">
      <c r="A17">
        <f t="shared" si="2"/>
        <v>14</v>
      </c>
      <c r="B17" s="1">
        <v>100000</v>
      </c>
      <c r="C17" s="1">
        <v>80000</v>
      </c>
      <c r="D17" s="1">
        <v>40000</v>
      </c>
      <c r="E17" s="1">
        <v>40000</v>
      </c>
      <c r="G17" s="1">
        <f t="shared" si="1"/>
        <v>670000</v>
      </c>
      <c r="H17" s="1">
        <f t="shared" si="0"/>
        <v>536000</v>
      </c>
      <c r="I17" s="1">
        <f t="shared" si="0"/>
        <v>268000</v>
      </c>
      <c r="J17" s="1">
        <f t="shared" si="0"/>
        <v>268000</v>
      </c>
    </row>
    <row r="18" spans="1:10" x14ac:dyDescent="0.2">
      <c r="A18">
        <f t="shared" si="2"/>
        <v>15</v>
      </c>
      <c r="B18" s="1">
        <v>60000</v>
      </c>
      <c r="C18" s="1">
        <v>60000</v>
      </c>
      <c r="D18" s="1">
        <v>50000</v>
      </c>
      <c r="E18" s="1">
        <v>40000</v>
      </c>
      <c r="G18" s="1">
        <f t="shared" si="1"/>
        <v>402000</v>
      </c>
      <c r="H18" s="1">
        <f t="shared" si="0"/>
        <v>402000</v>
      </c>
      <c r="I18" s="1">
        <f t="shared" si="0"/>
        <v>335000</v>
      </c>
      <c r="J18" s="1">
        <f t="shared" si="0"/>
        <v>268000</v>
      </c>
    </row>
    <row r="19" spans="1:10" x14ac:dyDescent="0.2">
      <c r="A19">
        <f t="shared" si="2"/>
        <v>16</v>
      </c>
      <c r="B19" s="1">
        <v>50000</v>
      </c>
      <c r="C19" s="1">
        <v>100000</v>
      </c>
      <c r="D19" s="1">
        <v>40000</v>
      </c>
      <c r="E19" s="1">
        <v>26000</v>
      </c>
      <c r="G19" s="1">
        <f t="shared" si="1"/>
        <v>335000</v>
      </c>
      <c r="H19" s="1">
        <f t="shared" si="0"/>
        <v>670000</v>
      </c>
      <c r="I19" s="1">
        <f t="shared" si="0"/>
        <v>268000</v>
      </c>
      <c r="J19" s="1">
        <f t="shared" si="0"/>
        <v>174200</v>
      </c>
    </row>
    <row r="20" spans="1:10" x14ac:dyDescent="0.2">
      <c r="A20">
        <f t="shared" si="2"/>
        <v>17</v>
      </c>
      <c r="B20" s="1">
        <v>40000</v>
      </c>
      <c r="C20" s="1">
        <v>100000</v>
      </c>
      <c r="D20" s="1">
        <v>40000</v>
      </c>
      <c r="E20" s="1">
        <v>60000</v>
      </c>
      <c r="G20" s="1">
        <f t="shared" si="1"/>
        <v>268000</v>
      </c>
      <c r="H20" s="1">
        <f t="shared" ref="H20:H33" si="8">C20*6.7</f>
        <v>670000</v>
      </c>
      <c r="I20" s="1">
        <f t="shared" ref="I20:I33" si="9">D20*6.7</f>
        <v>268000</v>
      </c>
      <c r="J20" s="1">
        <f t="shared" ref="J20:J33" si="10">E20*6.7</f>
        <v>402000</v>
      </c>
    </row>
    <row r="21" spans="1:10" x14ac:dyDescent="0.2">
      <c r="A21">
        <f t="shared" si="2"/>
        <v>18</v>
      </c>
      <c r="B21" s="1">
        <v>50000</v>
      </c>
      <c r="C21" s="1">
        <v>160000</v>
      </c>
      <c r="D21" s="1">
        <v>100000</v>
      </c>
      <c r="E21" s="1">
        <v>20000</v>
      </c>
      <c r="G21" s="1">
        <f t="shared" si="1"/>
        <v>335000</v>
      </c>
      <c r="H21" s="1">
        <f t="shared" si="8"/>
        <v>1072000</v>
      </c>
      <c r="I21" s="1">
        <f t="shared" si="9"/>
        <v>670000</v>
      </c>
      <c r="J21" s="1">
        <f t="shared" si="10"/>
        <v>134000</v>
      </c>
    </row>
    <row r="22" spans="1:10" x14ac:dyDescent="0.2">
      <c r="A22">
        <f t="shared" si="2"/>
        <v>19</v>
      </c>
      <c r="B22" s="1">
        <v>130000</v>
      </c>
      <c r="C22" s="1">
        <v>40000</v>
      </c>
      <c r="D22" s="1">
        <v>50000</v>
      </c>
      <c r="E22" s="1">
        <v>30000</v>
      </c>
      <c r="G22" s="1">
        <f t="shared" si="1"/>
        <v>871000</v>
      </c>
      <c r="H22" s="1">
        <f t="shared" si="8"/>
        <v>268000</v>
      </c>
      <c r="I22" s="1">
        <f t="shared" si="9"/>
        <v>335000</v>
      </c>
      <c r="J22" s="1">
        <f t="shared" si="10"/>
        <v>201000</v>
      </c>
    </row>
    <row r="23" spans="1:10" x14ac:dyDescent="0.2">
      <c r="A23">
        <f t="shared" si="2"/>
        <v>20</v>
      </c>
      <c r="B23" s="1">
        <v>100000</v>
      </c>
      <c r="C23" s="1">
        <v>80000</v>
      </c>
      <c r="D23" s="1">
        <v>40000</v>
      </c>
      <c r="E23" s="1">
        <v>50000</v>
      </c>
      <c r="G23" s="1">
        <f t="shared" si="1"/>
        <v>670000</v>
      </c>
      <c r="H23" s="1">
        <f t="shared" si="8"/>
        <v>536000</v>
      </c>
      <c r="I23" s="1">
        <f t="shared" si="9"/>
        <v>268000</v>
      </c>
      <c r="J23" s="1">
        <f t="shared" si="10"/>
        <v>335000</v>
      </c>
    </row>
    <row r="24" spans="1:10" x14ac:dyDescent="0.2">
      <c r="A24">
        <f t="shared" si="2"/>
        <v>21</v>
      </c>
      <c r="B24" s="1">
        <v>200000</v>
      </c>
      <c r="C24" s="1">
        <v>30000</v>
      </c>
      <c r="D24" s="1">
        <v>100000</v>
      </c>
      <c r="E24" s="1">
        <v>90000</v>
      </c>
      <c r="G24" s="1">
        <f t="shared" si="1"/>
        <v>1340000</v>
      </c>
      <c r="H24" s="1">
        <f t="shared" si="8"/>
        <v>201000</v>
      </c>
      <c r="I24" s="1">
        <f t="shared" si="9"/>
        <v>670000</v>
      </c>
      <c r="J24" s="1">
        <f t="shared" si="10"/>
        <v>603000</v>
      </c>
    </row>
    <row r="25" spans="1:10" x14ac:dyDescent="0.2">
      <c r="A25">
        <f t="shared" si="2"/>
        <v>22</v>
      </c>
      <c r="B25" s="1">
        <v>40000</v>
      </c>
      <c r="C25" s="1">
        <v>70000</v>
      </c>
      <c r="D25" s="1">
        <v>50000</v>
      </c>
      <c r="E25" s="1">
        <v>60000</v>
      </c>
      <c r="G25" s="1">
        <f t="shared" si="1"/>
        <v>268000</v>
      </c>
      <c r="H25" s="1">
        <f t="shared" si="8"/>
        <v>469000</v>
      </c>
      <c r="I25" s="1">
        <f t="shared" si="9"/>
        <v>335000</v>
      </c>
      <c r="J25" s="1">
        <f t="shared" si="10"/>
        <v>402000</v>
      </c>
    </row>
    <row r="26" spans="1:10" x14ac:dyDescent="0.2">
      <c r="A26">
        <f t="shared" si="2"/>
        <v>23</v>
      </c>
      <c r="B26" s="1">
        <v>10000</v>
      </c>
      <c r="C26" s="1">
        <v>20000</v>
      </c>
      <c r="D26" s="1">
        <v>30000</v>
      </c>
      <c r="E26" s="1">
        <v>40000</v>
      </c>
      <c r="G26" s="1">
        <f t="shared" si="1"/>
        <v>67000</v>
      </c>
      <c r="H26" s="1">
        <f t="shared" si="8"/>
        <v>134000</v>
      </c>
      <c r="I26" s="1">
        <f t="shared" si="9"/>
        <v>201000</v>
      </c>
      <c r="J26" s="1">
        <f t="shared" si="10"/>
        <v>268000</v>
      </c>
    </row>
    <row r="27" spans="1:10" x14ac:dyDescent="0.2">
      <c r="A27">
        <f t="shared" si="2"/>
        <v>24</v>
      </c>
      <c r="B27" s="1">
        <v>40000</v>
      </c>
      <c r="C27" s="1">
        <v>60000</v>
      </c>
      <c r="D27" s="1">
        <v>50000</v>
      </c>
      <c r="E27" s="1">
        <v>20000</v>
      </c>
      <c r="G27" s="1">
        <f t="shared" si="1"/>
        <v>268000</v>
      </c>
      <c r="H27" s="1">
        <f t="shared" si="8"/>
        <v>402000</v>
      </c>
      <c r="I27" s="1">
        <f t="shared" si="9"/>
        <v>335000</v>
      </c>
      <c r="J27" s="1">
        <f t="shared" si="10"/>
        <v>134000</v>
      </c>
    </row>
    <row r="28" spans="1:10" x14ac:dyDescent="0.2">
      <c r="A28">
        <f t="shared" si="2"/>
        <v>25</v>
      </c>
      <c r="B28" s="1">
        <v>30000</v>
      </c>
      <c r="C28" s="1">
        <v>100000</v>
      </c>
      <c r="D28" s="1">
        <v>10000</v>
      </c>
      <c r="E28" s="1">
        <v>190000</v>
      </c>
      <c r="G28" s="1">
        <f t="shared" si="1"/>
        <v>201000</v>
      </c>
      <c r="H28" s="1">
        <f t="shared" si="8"/>
        <v>670000</v>
      </c>
      <c r="I28" s="1">
        <f t="shared" si="9"/>
        <v>67000</v>
      </c>
      <c r="J28" s="1">
        <f t="shared" si="10"/>
        <v>1273000</v>
      </c>
    </row>
    <row r="29" spans="1:10" x14ac:dyDescent="0.2">
      <c r="A29">
        <f t="shared" si="2"/>
        <v>26</v>
      </c>
      <c r="B29" s="1">
        <v>40000</v>
      </c>
      <c r="C29" s="1">
        <v>50000</v>
      </c>
      <c r="D29" s="1">
        <v>40000</v>
      </c>
      <c r="E29" s="1">
        <v>40000</v>
      </c>
      <c r="G29" s="1">
        <f t="shared" si="1"/>
        <v>268000</v>
      </c>
      <c r="H29" s="1">
        <f t="shared" si="8"/>
        <v>335000</v>
      </c>
      <c r="I29" s="1">
        <f t="shared" si="9"/>
        <v>268000</v>
      </c>
      <c r="J29" s="1">
        <f t="shared" si="10"/>
        <v>268000</v>
      </c>
    </row>
    <row r="30" spans="1:10" x14ac:dyDescent="0.2">
      <c r="A30">
        <f t="shared" si="2"/>
        <v>27</v>
      </c>
      <c r="B30" s="1">
        <v>30000</v>
      </c>
      <c r="C30" s="1">
        <v>90000</v>
      </c>
      <c r="D30" s="1">
        <v>40000</v>
      </c>
      <c r="E30" s="1">
        <v>40000</v>
      </c>
      <c r="G30" s="1">
        <f t="shared" si="1"/>
        <v>201000</v>
      </c>
      <c r="H30" s="1">
        <f t="shared" si="8"/>
        <v>603000</v>
      </c>
      <c r="I30" s="1">
        <f t="shared" si="9"/>
        <v>268000</v>
      </c>
      <c r="J30" s="1">
        <f t="shared" si="10"/>
        <v>268000</v>
      </c>
    </row>
    <row r="31" spans="1:10" x14ac:dyDescent="0.2">
      <c r="A31">
        <f t="shared" si="2"/>
        <v>28</v>
      </c>
      <c r="B31" s="1">
        <v>40000</v>
      </c>
      <c r="C31" s="1">
        <v>100000</v>
      </c>
      <c r="D31" s="1">
        <v>40000</v>
      </c>
      <c r="E31" s="1">
        <v>70000</v>
      </c>
      <c r="G31" s="1">
        <f t="shared" si="1"/>
        <v>268000</v>
      </c>
      <c r="H31" s="1">
        <f t="shared" si="8"/>
        <v>670000</v>
      </c>
      <c r="I31" s="1">
        <f t="shared" si="9"/>
        <v>268000</v>
      </c>
      <c r="J31" s="1">
        <f t="shared" si="10"/>
        <v>469000</v>
      </c>
    </row>
    <row r="32" spans="1:10" x14ac:dyDescent="0.2">
      <c r="A32">
        <f t="shared" si="2"/>
        <v>29</v>
      </c>
      <c r="B32" s="1">
        <v>50000</v>
      </c>
      <c r="C32" s="1">
        <v>40000</v>
      </c>
      <c r="D32" s="1">
        <v>30000</v>
      </c>
      <c r="E32" s="1">
        <v>100000</v>
      </c>
      <c r="G32" s="1">
        <f t="shared" si="1"/>
        <v>335000</v>
      </c>
      <c r="H32" s="1">
        <f t="shared" si="8"/>
        <v>268000</v>
      </c>
      <c r="I32" s="1">
        <f t="shared" si="9"/>
        <v>201000</v>
      </c>
      <c r="J32" s="1">
        <f t="shared" si="10"/>
        <v>670000</v>
      </c>
    </row>
    <row r="33" spans="1:10" x14ac:dyDescent="0.2">
      <c r="A33">
        <f t="shared" si="2"/>
        <v>30</v>
      </c>
      <c r="B33" s="1">
        <v>40000</v>
      </c>
      <c r="C33" s="1">
        <v>30000</v>
      </c>
      <c r="D33" s="1">
        <v>40000</v>
      </c>
      <c r="E33" s="1">
        <v>250000</v>
      </c>
      <c r="G33" s="1">
        <f t="shared" si="1"/>
        <v>268000</v>
      </c>
      <c r="H33" s="1">
        <f t="shared" si="8"/>
        <v>201000</v>
      </c>
      <c r="I33" s="1">
        <f t="shared" si="9"/>
        <v>268000</v>
      </c>
      <c r="J33" s="1">
        <f t="shared" si="10"/>
        <v>1675000</v>
      </c>
    </row>
  </sheetData>
  <mergeCells count="2">
    <mergeCell ref="O7:P7"/>
    <mergeCell ref="Q7:R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1"/>
  <sheetViews>
    <sheetView tabSelected="1" workbookViewId="0">
      <selection activeCell="B1" sqref="B1"/>
    </sheetView>
  </sheetViews>
  <sheetFormatPr baseColWidth="10" defaultColWidth="8.83203125" defaultRowHeight="15" x14ac:dyDescent="0.2"/>
  <sheetData>
    <row r="1" spans="1:2" x14ac:dyDescent="0.2">
      <c r="A1" s="10" t="s">
        <v>13</v>
      </c>
      <c r="B1" s="10" t="s">
        <v>14</v>
      </c>
    </row>
    <row r="2" spans="1:2" x14ac:dyDescent="0.2">
      <c r="A2" s="8">
        <v>2680000</v>
      </c>
      <c r="B2" s="8">
        <v>670000</v>
      </c>
    </row>
    <row r="3" spans="1:2" x14ac:dyDescent="0.2">
      <c r="A3" s="8">
        <v>1810000</v>
      </c>
      <c r="B3" s="8">
        <v>670000</v>
      </c>
    </row>
    <row r="4" spans="1:2" x14ac:dyDescent="0.2">
      <c r="A4" s="8">
        <v>268000</v>
      </c>
      <c r="B4" s="8">
        <v>268000</v>
      </c>
    </row>
    <row r="5" spans="1:2" x14ac:dyDescent="0.2">
      <c r="A5" s="8">
        <v>268000</v>
      </c>
      <c r="B5" s="8">
        <v>268000</v>
      </c>
    </row>
    <row r="6" spans="1:2" x14ac:dyDescent="0.2">
      <c r="A6" s="8">
        <v>268000</v>
      </c>
      <c r="B6" s="8">
        <v>335000</v>
      </c>
    </row>
    <row r="7" spans="1:2" x14ac:dyDescent="0.2">
      <c r="A7" s="8">
        <v>536000</v>
      </c>
      <c r="B7" s="8">
        <v>201000</v>
      </c>
    </row>
    <row r="8" spans="1:2" x14ac:dyDescent="0.2">
      <c r="A8" s="8">
        <v>1340000</v>
      </c>
      <c r="B8" s="8">
        <v>670000</v>
      </c>
    </row>
    <row r="9" spans="1:2" x14ac:dyDescent="0.2">
      <c r="A9" s="8">
        <v>670000</v>
      </c>
      <c r="B9" s="8">
        <v>67000</v>
      </c>
    </row>
    <row r="10" spans="1:2" x14ac:dyDescent="0.2">
      <c r="A10" s="8">
        <v>670000</v>
      </c>
      <c r="B10" s="8">
        <v>335000</v>
      </c>
    </row>
    <row r="11" spans="1:2" x14ac:dyDescent="0.2">
      <c r="A11" s="8">
        <v>335000</v>
      </c>
      <c r="B11" s="8">
        <v>335000</v>
      </c>
    </row>
    <row r="12" spans="1:2" x14ac:dyDescent="0.2">
      <c r="A12" s="8">
        <v>134000</v>
      </c>
      <c r="B12" s="8">
        <v>268000</v>
      </c>
    </row>
    <row r="13" spans="1:2" x14ac:dyDescent="0.2">
      <c r="A13" s="8">
        <v>670000</v>
      </c>
      <c r="B13" s="8">
        <v>335000</v>
      </c>
    </row>
    <row r="14" spans="1:2" x14ac:dyDescent="0.2">
      <c r="A14" s="8">
        <v>469000</v>
      </c>
      <c r="B14" s="8">
        <v>268000</v>
      </c>
    </row>
    <row r="15" spans="1:2" x14ac:dyDescent="0.2">
      <c r="A15" s="8">
        <v>536000</v>
      </c>
      <c r="B15" s="8">
        <v>268000</v>
      </c>
    </row>
    <row r="16" spans="1:2" x14ac:dyDescent="0.2">
      <c r="A16" s="8">
        <v>402000</v>
      </c>
      <c r="B16" s="8">
        <v>268000</v>
      </c>
    </row>
    <row r="17" spans="1:2" x14ac:dyDescent="0.2">
      <c r="A17" s="8">
        <v>670000</v>
      </c>
      <c r="B17" s="8">
        <v>174000</v>
      </c>
    </row>
    <row r="18" spans="1:2" x14ac:dyDescent="0.2">
      <c r="A18" s="8">
        <v>670000</v>
      </c>
      <c r="B18" s="8">
        <v>402000</v>
      </c>
    </row>
    <row r="19" spans="1:2" x14ac:dyDescent="0.2">
      <c r="A19" s="8">
        <v>1070000</v>
      </c>
      <c r="B19" s="8">
        <v>134000</v>
      </c>
    </row>
    <row r="20" spans="1:2" x14ac:dyDescent="0.2">
      <c r="A20" s="8">
        <v>268000</v>
      </c>
      <c r="B20" s="8">
        <v>201000</v>
      </c>
    </row>
    <row r="21" spans="1:2" x14ac:dyDescent="0.2">
      <c r="A21" s="8">
        <v>536000</v>
      </c>
      <c r="B21" s="8">
        <v>335000</v>
      </c>
    </row>
    <row r="22" spans="1:2" x14ac:dyDescent="0.2">
      <c r="A22" s="8">
        <v>201000</v>
      </c>
      <c r="B22" s="8">
        <v>603000</v>
      </c>
    </row>
    <row r="23" spans="1:2" x14ac:dyDescent="0.2">
      <c r="A23" s="8">
        <v>469000</v>
      </c>
      <c r="B23" s="8">
        <v>402000</v>
      </c>
    </row>
    <row r="24" spans="1:2" x14ac:dyDescent="0.2">
      <c r="A24" s="8">
        <v>134000</v>
      </c>
      <c r="B24" s="8">
        <v>268000</v>
      </c>
    </row>
    <row r="25" spans="1:2" x14ac:dyDescent="0.2">
      <c r="A25" s="8">
        <v>402000</v>
      </c>
      <c r="B25" s="8">
        <v>134000</v>
      </c>
    </row>
    <row r="26" spans="1:2" x14ac:dyDescent="0.2">
      <c r="A26" s="8">
        <v>670000</v>
      </c>
      <c r="B26" s="8">
        <v>1270000</v>
      </c>
    </row>
    <row r="27" spans="1:2" x14ac:dyDescent="0.2">
      <c r="A27" s="8">
        <v>335000</v>
      </c>
      <c r="B27" s="8">
        <v>268000</v>
      </c>
    </row>
    <row r="28" spans="1:2" x14ac:dyDescent="0.2">
      <c r="A28" s="8">
        <v>603000</v>
      </c>
      <c r="B28" s="8">
        <v>268000</v>
      </c>
    </row>
    <row r="29" spans="1:2" x14ac:dyDescent="0.2">
      <c r="A29" s="8">
        <v>670000</v>
      </c>
      <c r="B29" s="8">
        <v>469000</v>
      </c>
    </row>
    <row r="30" spans="1:2" x14ac:dyDescent="0.2">
      <c r="A30" s="8">
        <v>268000</v>
      </c>
      <c r="B30" s="8">
        <v>670000</v>
      </c>
    </row>
    <row r="31" spans="1:2" x14ac:dyDescent="0.2">
      <c r="A31" s="8">
        <v>201000</v>
      </c>
      <c r="B31" s="8">
        <v>1680000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CVMBS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Williams,Adeline</dc:creator>
  <cp:lastModifiedBy>David</cp:lastModifiedBy>
  <dcterms:created xsi:type="dcterms:W3CDTF">2020-02-18T21:46:56Z</dcterms:created>
  <dcterms:modified xsi:type="dcterms:W3CDTF">2020-06-14T02:14:03Z</dcterms:modified>
</cp:coreProperties>
</file>