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3"/>
  <workbookPr/>
  <xr:revisionPtr revIDLastSave="0" documentId="8_{A8CBBC1A-8851-411D-8A05-B047EA16FE90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Sheet1!$A$1:$T$14</definedName>
  </definedNames>
  <calcPr calcId="191028"/>
  <pivotCaches>
    <pivotCache cacheId="8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3" i="1"/>
  <c r="B24" i="1"/>
  <c r="B25" i="1"/>
  <c r="B26" i="1"/>
  <c r="B27" i="1"/>
  <c r="B20" i="1"/>
  <c r="G5" i="1"/>
  <c r="H5" i="1" s="1"/>
  <c r="G6" i="1"/>
  <c r="H6" i="1" s="1"/>
  <c r="J6" i="1" s="1"/>
  <c r="G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4" i="1"/>
  <c r="H4" i="1" s="1"/>
  <c r="H7" i="1" l="1"/>
  <c r="B22" i="1"/>
  <c r="B29" i="1"/>
  <c r="B28" i="1"/>
  <c r="C27" i="1"/>
  <c r="C21" i="1"/>
  <c r="C22" i="1"/>
  <c r="C23" i="1"/>
  <c r="C24" i="1"/>
  <c r="C25" i="1"/>
  <c r="C26" i="1"/>
  <c r="C20" i="1"/>
  <c r="J4" i="1"/>
  <c r="I4" i="1"/>
  <c r="J14" i="1"/>
  <c r="I14" i="1"/>
  <c r="J13" i="1"/>
  <c r="I13" i="1"/>
  <c r="J12" i="1"/>
  <c r="I12" i="1"/>
  <c r="J11" i="1"/>
  <c r="I11" i="1"/>
  <c r="J10" i="1"/>
  <c r="I10" i="1"/>
  <c r="J9" i="1"/>
  <c r="I9" i="1"/>
  <c r="I8" i="1"/>
  <c r="J8" i="1"/>
  <c r="J7" i="1"/>
  <c r="I7" i="1"/>
  <c r="J5" i="1"/>
  <c r="I5" i="1"/>
  <c r="I6" i="1"/>
</calcChain>
</file>

<file path=xl/sharedStrings.xml><?xml version="1.0" encoding="utf-8"?>
<sst xmlns="http://schemas.openxmlformats.org/spreadsheetml/2006/main" count="63" uniqueCount="31">
  <si>
    <t>GENDER</t>
  </si>
  <si>
    <t>(All)</t>
  </si>
  <si>
    <t>NAME</t>
  </si>
  <si>
    <t>Sum of  TOTAL MARKS</t>
  </si>
  <si>
    <t xml:space="preserve">Sum of PERCENTAGE </t>
  </si>
  <si>
    <t>ABDULLAH</t>
  </si>
  <si>
    <t>ADEENA</t>
  </si>
  <si>
    <t>ALI</t>
  </si>
  <si>
    <t>AMMARA</t>
  </si>
  <si>
    <t>BISMA</t>
  </si>
  <si>
    <t>HARIS</t>
  </si>
  <si>
    <t>MAHNOOR</t>
  </si>
  <si>
    <t>RAFHAY</t>
  </si>
  <si>
    <t>RAMEEN</t>
  </si>
  <si>
    <t>SAAD</t>
  </si>
  <si>
    <t>UMEEMAH</t>
  </si>
  <si>
    <t>Grand Total</t>
  </si>
  <si>
    <t>IT COURSE GRADE SHEET 2025</t>
  </si>
  <si>
    <t>CLASS</t>
  </si>
  <si>
    <t xml:space="preserve">ATTENDANCE </t>
  </si>
  <si>
    <t>MID TERM</t>
  </si>
  <si>
    <t>FINAL TERM</t>
  </si>
  <si>
    <t xml:space="preserve"> TOTAL MARKS</t>
  </si>
  <si>
    <t xml:space="preserve">PERCENTAGE </t>
  </si>
  <si>
    <t>GRADE</t>
  </si>
  <si>
    <t xml:space="preserve">RESULT </t>
  </si>
  <si>
    <t>MALE</t>
  </si>
  <si>
    <t>FEMALE</t>
  </si>
  <si>
    <t>AVERAGE MARKS</t>
  </si>
  <si>
    <t xml:space="preserve"> MIN MARKS</t>
  </si>
  <si>
    <t xml:space="preserve">MAX 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</si>
</sst>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24"/>
      <color rgb="FF000000"/>
      <name val="Aptos Display"/>
    </font>
    <font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4" xfId="0" applyFont="1" applyFill="1" applyBorder="1" applyAlignment="1">
      <alignment horizontal="left" vertical="center" indent="73"/>
    </xf>
    <xf numFmtId="0" fontId="1" fillId="2" borderId="2" xfId="0" applyFont="1" applyFill="1" applyBorder="1" applyAlignment="1">
      <alignment horizontal="left" vertical="center" indent="73"/>
    </xf>
    <xf numFmtId="0" fontId="1" fillId="2" borderId="5" xfId="0" applyFont="1" applyFill="1" applyBorder="1" applyAlignment="1">
      <alignment horizontal="left" vertical="center" indent="73"/>
    </xf>
    <xf numFmtId="0" fontId="1" fillId="2" borderId="1" xfId="0" applyFont="1" applyFill="1" applyBorder="1" applyAlignment="1">
      <alignment horizontal="left" vertical="center" indent="73"/>
    </xf>
    <xf numFmtId="0" fontId="1" fillId="2" borderId="7" xfId="0" applyFont="1" applyFill="1" applyBorder="1" applyAlignment="1">
      <alignment horizontal="left" vertical="center" indent="73"/>
    </xf>
    <xf numFmtId="0" fontId="1" fillId="2" borderId="0" xfId="0" applyFont="1" applyFill="1" applyBorder="1" applyAlignment="1">
      <alignment horizontal="left" vertical="center" indent="73"/>
    </xf>
    <xf numFmtId="0" fontId="1" fillId="2" borderId="3" xfId="0" applyFont="1" applyFill="1" applyBorder="1" applyAlignment="1">
      <alignment horizontal="left" vertical="center" indent="73"/>
    </xf>
    <xf numFmtId="0" fontId="1" fillId="2" borderId="6" xfId="0" applyFont="1" applyFill="1" applyBorder="1" applyAlignment="1">
      <alignment horizontal="left" vertical="center" indent="73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Medium9"/>
  <colors>
    <mruColors>
      <color rgb="FF18C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MARKS OVERVIEW </a:t>
            </a:r>
          </a:p>
        </c:rich>
      </c:tx>
      <c:layout>
        <c:manualLayout>
          <c:xMode val="edge"/>
          <c:yMode val="edge"/>
          <c:x val="0.32917656560248698"/>
          <c:y val="6.7549506248903532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 TOTAL MARKS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Sheet1!$A$20:$A$29</c:f>
              <c:strCache>
                <c:ptCount val="10"/>
                <c:pt idx="0">
                  <c:v>MAHNOOR</c:v>
                </c:pt>
                <c:pt idx="1">
                  <c:v>BISMA</c:v>
                </c:pt>
                <c:pt idx="2">
                  <c:v>ADEENA</c:v>
                </c:pt>
                <c:pt idx="3">
                  <c:v>SAAD</c:v>
                </c:pt>
                <c:pt idx="4">
                  <c:v>ABDULLAH</c:v>
                </c:pt>
                <c:pt idx="5">
                  <c:v>RAFHAY</c:v>
                </c:pt>
                <c:pt idx="6">
                  <c:v>AMMARA</c:v>
                </c:pt>
                <c:pt idx="7">
                  <c:v>UMEEMAH</c:v>
                </c:pt>
                <c:pt idx="8">
                  <c:v> MIN MARKS</c:v>
                </c:pt>
                <c:pt idx="9">
                  <c:v>MAX MARKS </c:v>
                </c:pt>
              </c:strCache>
            </c:strRef>
          </c:cat>
          <c:val>
            <c:numRef>
              <c:f>Sheet1!$B$20:$B$29</c:f>
              <c:numCache>
                <c:formatCode>General</c:formatCode>
                <c:ptCount val="10"/>
                <c:pt idx="0">
                  <c:v>100</c:v>
                </c:pt>
                <c:pt idx="1">
                  <c:v>80</c:v>
                </c:pt>
                <c:pt idx="2">
                  <c:v>116</c:v>
                </c:pt>
                <c:pt idx="3">
                  <c:v>83</c:v>
                </c:pt>
                <c:pt idx="4">
                  <c:v>78</c:v>
                </c:pt>
                <c:pt idx="5">
                  <c:v>85</c:v>
                </c:pt>
                <c:pt idx="6">
                  <c:v>96</c:v>
                </c:pt>
                <c:pt idx="7">
                  <c:v>117</c:v>
                </c:pt>
                <c:pt idx="8">
                  <c:v>78</c:v>
                </c:pt>
                <c:pt idx="9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0-4961-BDAD-1D4B388C2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792776"/>
        <c:axId val="701794824"/>
      </c:barChart>
      <c:catAx>
        <c:axId val="70179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94824"/>
        <c:crosses val="autoZero"/>
        <c:auto val="1"/>
        <c:lblAlgn val="ctr"/>
        <c:lblOffset val="100"/>
        <c:noMultiLvlLbl val="0"/>
      </c:catAx>
      <c:valAx>
        <c:axId val="70179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9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16</xdr:row>
      <xdr:rowOff>114300</xdr:rowOff>
    </xdr:from>
    <xdr:to>
      <xdr:col>6</xdr:col>
      <xdr:colOff>857250</xdr:colOff>
      <xdr:row>28</xdr:row>
      <xdr:rowOff>400050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F99700-CEC2-32F1-59A4-2B972DB1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12.67191967593" createdVersion="8" refreshedVersion="8" minRefreshableVersion="3" recordCount="11" xr:uid="{50DD57BC-B2F3-4CE2-87B5-132F0CBD1134}">
  <cacheSource type="worksheet">
    <worksheetSource ref="A3:J14" sheet="Sheet1"/>
  </cacheSource>
  <cacheFields count="10">
    <cacheField name="NAME" numFmtId="0">
      <sharedItems count="11">
        <s v="ALI"/>
        <s v="MAHNOOR"/>
        <s v="BISMA"/>
        <s v="ADEENA"/>
        <s v="SAAD"/>
        <s v="ABDULLAH"/>
        <s v="RAFHAY"/>
        <s v="AMMARA"/>
        <s v="UMEEMAH"/>
        <s v="HARIS"/>
        <s v="RAMEEN"/>
      </sharedItems>
    </cacheField>
    <cacheField name="CLASS" numFmtId="0">
      <sharedItems containsSemiMixedTypes="0" containsString="0" containsNumber="1" containsInteger="1" minValue="9" maxValue="12"/>
    </cacheField>
    <cacheField name="ATTENDANCE " numFmtId="0">
      <sharedItems containsSemiMixedTypes="0" containsString="0" containsNumber="1" containsInteger="1" minValue="70" maxValue="92" count="7">
        <n v="90"/>
        <n v="80"/>
        <n v="71"/>
        <n v="79"/>
        <n v="70"/>
        <n v="92"/>
        <n v="89"/>
      </sharedItems>
    </cacheField>
    <cacheField name="GENDER" numFmtId="0">
      <sharedItems count="2">
        <s v="MALE"/>
        <s v="FEMALE"/>
      </sharedItems>
    </cacheField>
    <cacheField name="MID TERM" numFmtId="0">
      <sharedItems containsSemiMixedTypes="0" containsString="0" containsNumber="1" containsInteger="1" minValue="34" maxValue="59"/>
    </cacheField>
    <cacheField name="FINAL TERM" numFmtId="0">
      <sharedItems containsSemiMixedTypes="0" containsString="0" containsNumber="1" containsInteger="1" minValue="23" maxValue="59"/>
    </cacheField>
    <cacheField name=" TOTAL MARKS" numFmtId="0">
      <sharedItems containsSemiMixedTypes="0" containsString="0" containsNumber="1" containsInteger="1" minValue="78" maxValue="118" count="11">
        <n v="110"/>
        <n v="100"/>
        <n v="80"/>
        <n v="118"/>
        <n v="83"/>
        <n v="78"/>
        <n v="85"/>
        <n v="96"/>
        <n v="117"/>
        <n v="102"/>
        <n v="111"/>
      </sharedItems>
    </cacheField>
    <cacheField name="PERCENTAGE " numFmtId="9">
      <sharedItems containsSemiMixedTypes="0" containsString="0" containsNumber="1" minValue="0.65" maxValue="0.98333333333333328"/>
    </cacheField>
    <cacheField name="GRADE" numFmtId="0">
      <sharedItems/>
    </cacheField>
    <cacheField name="RESULT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12"/>
    <x v="0"/>
    <x v="0"/>
    <n v="56"/>
    <n v="54"/>
    <x v="0"/>
    <n v="0.91666666666666663"/>
    <s v="A+"/>
    <s v="Pass"/>
  </r>
  <r>
    <x v="1"/>
    <n v="11"/>
    <x v="1"/>
    <x v="1"/>
    <n v="55"/>
    <n v="45"/>
    <x v="1"/>
    <n v="0.83333333333333337"/>
    <s v="A"/>
    <s v="Pass"/>
  </r>
  <r>
    <x v="2"/>
    <n v="9"/>
    <x v="2"/>
    <x v="1"/>
    <n v="57"/>
    <n v="23"/>
    <x v="2"/>
    <n v="0.66666666666666663"/>
    <s v="F"/>
    <s v="Fail"/>
  </r>
  <r>
    <x v="3"/>
    <n v="12"/>
    <x v="0"/>
    <x v="1"/>
    <n v="59"/>
    <n v="59"/>
    <x v="3"/>
    <n v="0.98333333333333328"/>
    <s v="A+"/>
    <s v="Pass"/>
  </r>
  <r>
    <x v="4"/>
    <n v="11"/>
    <x v="1"/>
    <x v="0"/>
    <n v="52"/>
    <n v="31"/>
    <x v="4"/>
    <n v="0.69166666666666665"/>
    <s v="F"/>
    <s v="Fail"/>
  </r>
  <r>
    <x v="5"/>
    <n v="9"/>
    <x v="1"/>
    <x v="0"/>
    <n v="44"/>
    <n v="34"/>
    <x v="5"/>
    <n v="0.65"/>
    <s v="F"/>
    <s v="Fail"/>
  </r>
  <r>
    <x v="6"/>
    <n v="10"/>
    <x v="3"/>
    <x v="0"/>
    <n v="34"/>
    <n v="51"/>
    <x v="6"/>
    <n v="0.70833333333333337"/>
    <s v="B"/>
    <s v="Pass"/>
  </r>
  <r>
    <x v="7"/>
    <n v="10"/>
    <x v="4"/>
    <x v="1"/>
    <n v="44"/>
    <n v="52"/>
    <x v="7"/>
    <n v="0.8"/>
    <s v="A"/>
    <s v="Pass"/>
  </r>
  <r>
    <x v="8"/>
    <n v="12"/>
    <x v="5"/>
    <x v="1"/>
    <n v="59"/>
    <n v="58"/>
    <x v="8"/>
    <n v="0.97499999999999998"/>
    <s v="A+"/>
    <s v="Pass"/>
  </r>
  <r>
    <x v="9"/>
    <n v="12"/>
    <x v="6"/>
    <x v="0"/>
    <n v="57"/>
    <n v="45"/>
    <x v="9"/>
    <n v="0.85"/>
    <s v="A"/>
    <s v="Pass"/>
  </r>
  <r>
    <x v="10"/>
    <n v="12"/>
    <x v="0"/>
    <x v="1"/>
    <n v="58"/>
    <n v="53"/>
    <x v="10"/>
    <n v="0.92500000000000004"/>
    <s v="A+"/>
    <s v="Pas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F720F-DC8A-44EC-A33D-CB40263DEACC}" name="PivotTable1" cacheId="8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C16" firstHeaderRow="0" firstDataRow="1" firstDataCol="1" rowPageCount="1" colPageCount="1"/>
  <pivotFields count="10">
    <pivotField axis="axisRow" compact="0" outline="0" showAll="0">
      <items count="12">
        <item x="5"/>
        <item x="3"/>
        <item x="0"/>
        <item x="7"/>
        <item x="2"/>
        <item x="9"/>
        <item x="1"/>
        <item x="6"/>
        <item x="10"/>
        <item x="4"/>
        <item x="8"/>
        <item t="default"/>
      </items>
    </pivotField>
    <pivotField compact="0" outline="0" showAll="0"/>
    <pivotField compact="0" outline="0" showAll="0">
      <items count="8">
        <item x="4"/>
        <item x="2"/>
        <item x="3"/>
        <item x="1"/>
        <item x="6"/>
        <item x="0"/>
        <item x="5"/>
        <item t="default"/>
      </items>
    </pivotField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>
      <items count="12">
        <item x="5"/>
        <item x="2"/>
        <item x="4"/>
        <item x="6"/>
        <item x="7"/>
        <item x="1"/>
        <item x="9"/>
        <item x="0"/>
        <item x="10"/>
        <item x="8"/>
        <item x="3"/>
        <item t="default"/>
      </items>
    </pivotField>
    <pivotField dataField="1" compact="0" numFmtId="9" outline="0" showAll="0"/>
    <pivotField compact="0" outline="0" showAll="0"/>
    <pivotField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 TOTAL MARKS" fld="6" baseField="0" baseItem="0"/>
    <dataField name="Sum of PERCENTAGE " fld="7" baseField="0" baseItem="0" numFmtId="9"/>
  </dataFields>
  <formats count="26">
    <format dxfId="2">
      <pivotArea type="all" dataOnly="0" outline="0" fieldPosition="0"/>
    </format>
    <format dxfId="3">
      <pivotArea outline="0" collapsedLevelsAreSubtotals="1" fieldPosition="0"/>
    </format>
    <format dxfId="4">
      <pivotArea field="0" type="button" dataOnly="0" labelOnly="1" outline="0" axis="axisRow" fieldPosition="0"/>
    </format>
    <format dxfId="5">
      <pivotArea dataOnly="0" labelOnly="1" outline="0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dataOnly="0" labelOnly="1" outline="0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2">
      <pivotArea field="0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0" type="button" dataOnly="0" labelOnly="1" outline="0" axis="axisRow" fieldPosition="0"/>
    </format>
    <format dxfId="17">
      <pivotArea dataOnly="0" labelOnly="1" outline="0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0" type="button" dataOnly="0" labelOnly="1" outline="0" axis="axisRow" fieldPosition="0"/>
    </format>
    <format dxfId="23">
      <pivotArea dataOnly="0" labelOnly="1" outline="0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grandRow="1" outline="0" collapsedLevelsAreSubtotals="1" fieldPosition="0"/>
    </format>
    <format dxfId="2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E86B-A2D6-46F9-B162-705A5A0E3F13}">
  <dimension ref="A2:C16"/>
  <sheetViews>
    <sheetView workbookViewId="0">
      <selection activeCell="B23" sqref="B23"/>
    </sheetView>
  </sheetViews>
  <sheetFormatPr defaultRowHeight="15"/>
  <cols>
    <col min="1" max="1" width="27.42578125" style="1" customWidth="1"/>
    <col min="2" max="2" width="34" style="1" customWidth="1"/>
    <col min="3" max="3" width="30.85546875" style="1" customWidth="1"/>
    <col min="4" max="4" width="3.140625" style="1" customWidth="1"/>
    <col min="5" max="6" width="3" style="1" bestFit="1" customWidth="1"/>
    <col min="7" max="12" width="4.140625" style="1" bestFit="1" customWidth="1"/>
    <col min="13" max="13" width="11.140625" style="1" bestFit="1" customWidth="1"/>
    <col min="14" max="16384" width="9.140625" style="1"/>
  </cols>
  <sheetData>
    <row r="2" spans="1:3">
      <c r="A2" s="9" t="s">
        <v>0</v>
      </c>
      <c r="B2" s="9" t="s">
        <v>1</v>
      </c>
    </row>
    <row r="4" spans="1:3">
      <c r="A4" s="3" t="s">
        <v>2</v>
      </c>
      <c r="B4" s="3" t="s">
        <v>3</v>
      </c>
      <c r="C4" s="3" t="s">
        <v>4</v>
      </c>
    </row>
    <row r="5" spans="1:3">
      <c r="A5" s="4" t="s">
        <v>5</v>
      </c>
      <c r="B5" s="5">
        <v>78</v>
      </c>
      <c r="C5" s="6">
        <v>0.65</v>
      </c>
    </row>
    <row r="6" spans="1:3">
      <c r="A6" s="4" t="s">
        <v>6</v>
      </c>
      <c r="B6" s="5">
        <v>118</v>
      </c>
      <c r="C6" s="6">
        <v>0.98333333333333328</v>
      </c>
    </row>
    <row r="7" spans="1:3">
      <c r="A7" s="4" t="s">
        <v>7</v>
      </c>
      <c r="B7" s="5">
        <v>110</v>
      </c>
      <c r="C7" s="6">
        <v>0.91666666666666663</v>
      </c>
    </row>
    <row r="8" spans="1:3">
      <c r="A8" s="4" t="s">
        <v>8</v>
      </c>
      <c r="B8" s="5">
        <v>96</v>
      </c>
      <c r="C8" s="6">
        <v>0.8</v>
      </c>
    </row>
    <row r="9" spans="1:3">
      <c r="A9" s="4" t="s">
        <v>9</v>
      </c>
      <c r="B9" s="5">
        <v>80</v>
      </c>
      <c r="C9" s="6">
        <v>0.66666666666666663</v>
      </c>
    </row>
    <row r="10" spans="1:3">
      <c r="A10" s="4" t="s">
        <v>10</v>
      </c>
      <c r="B10" s="5">
        <v>102</v>
      </c>
      <c r="C10" s="6">
        <v>0.85</v>
      </c>
    </row>
    <row r="11" spans="1:3">
      <c r="A11" s="4" t="s">
        <v>11</v>
      </c>
      <c r="B11" s="5">
        <v>100</v>
      </c>
      <c r="C11" s="6">
        <v>0.83333333333333337</v>
      </c>
    </row>
    <row r="12" spans="1:3">
      <c r="A12" s="4" t="s">
        <v>12</v>
      </c>
      <c r="B12" s="5">
        <v>85</v>
      </c>
      <c r="C12" s="6">
        <v>0.70833333333333337</v>
      </c>
    </row>
    <row r="13" spans="1:3">
      <c r="A13" s="4" t="s">
        <v>13</v>
      </c>
      <c r="B13" s="5">
        <v>111</v>
      </c>
      <c r="C13" s="6">
        <v>0.92500000000000004</v>
      </c>
    </row>
    <row r="14" spans="1:3">
      <c r="A14" s="4" t="s">
        <v>14</v>
      </c>
      <c r="B14" s="5">
        <v>83</v>
      </c>
      <c r="C14" s="6">
        <v>0.69166666666666665</v>
      </c>
    </row>
    <row r="15" spans="1:3">
      <c r="A15" s="4" t="s">
        <v>15</v>
      </c>
      <c r="B15" s="5">
        <v>117</v>
      </c>
      <c r="C15" s="6">
        <v>0.97499999999999998</v>
      </c>
    </row>
    <row r="16" spans="1:3">
      <c r="A16" s="3" t="s">
        <v>16</v>
      </c>
      <c r="B16" s="7">
        <v>1080</v>
      </c>
      <c r="C16" s="8">
        <v>8.9999999999999982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I24" sqref="I24"/>
    </sheetView>
  </sheetViews>
  <sheetFormatPr defaultRowHeight="15"/>
  <cols>
    <col min="1" max="1" width="18.28515625" style="1" customWidth="1"/>
    <col min="2" max="2" width="19" style="1" customWidth="1"/>
    <col min="3" max="3" width="20.85546875" style="1" customWidth="1"/>
    <col min="4" max="4" width="25.85546875" style="1" customWidth="1"/>
    <col min="5" max="5" width="26.7109375" style="1" customWidth="1"/>
    <col min="6" max="6" width="22.140625" style="1" customWidth="1"/>
    <col min="7" max="7" width="18" style="1" customWidth="1"/>
    <col min="8" max="8" width="17.7109375" style="1" customWidth="1"/>
    <col min="9" max="10" width="16.7109375" style="1" customWidth="1"/>
    <col min="11" max="16384" width="9.140625" style="1"/>
  </cols>
  <sheetData>
    <row r="1" spans="1:19" s="21" customFormat="1" ht="39.75" customHeight="1">
      <c r="A1" s="18" t="s">
        <v>17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20"/>
    </row>
    <row r="2" spans="1:19" s="21" customFormat="1" ht="39.7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4"/>
      <c r="L2" s="24"/>
      <c r="M2" s="24"/>
      <c r="N2" s="24"/>
      <c r="O2" s="24"/>
      <c r="P2" s="24"/>
      <c r="Q2" s="24"/>
      <c r="R2" s="24"/>
      <c r="S2" s="25"/>
    </row>
    <row r="3" spans="1:19" ht="18.75">
      <c r="A3" s="14" t="s">
        <v>2</v>
      </c>
      <c r="B3" s="14" t="s">
        <v>18</v>
      </c>
      <c r="C3" s="14" t="s">
        <v>19</v>
      </c>
      <c r="D3" s="14" t="s">
        <v>0</v>
      </c>
      <c r="E3" s="14" t="s">
        <v>20</v>
      </c>
      <c r="F3" s="14" t="s">
        <v>21</v>
      </c>
      <c r="G3" s="14" t="s">
        <v>22</v>
      </c>
      <c r="H3" s="14" t="s">
        <v>23</v>
      </c>
      <c r="I3" s="14" t="s">
        <v>24</v>
      </c>
      <c r="J3" s="14" t="s">
        <v>25</v>
      </c>
    </row>
    <row r="4" spans="1:19">
      <c r="A4" s="10" t="s">
        <v>7</v>
      </c>
      <c r="B4" s="10">
        <v>12</v>
      </c>
      <c r="C4" s="11">
        <v>90</v>
      </c>
      <c r="D4" s="10" t="s">
        <v>26</v>
      </c>
      <c r="E4" s="10">
        <v>56</v>
      </c>
      <c r="F4" s="10">
        <v>54</v>
      </c>
      <c r="G4" s="10">
        <f>SUM(E4,F4)</f>
        <v>110</v>
      </c>
      <c r="H4" s="12">
        <f>G4/120</f>
        <v>0.91666666666666663</v>
      </c>
      <c r="I4" s="13" t="str">
        <f>IF(H4&gt;=0.9,"A+",IF(H4&gt;=0.8,"A",IF(H4&gt;=0.7,"B",IF(H4&gt;=0.6,"F"))))</f>
        <v>A+</v>
      </c>
      <c r="J4" s="10" t="str">
        <f t="shared" ref="J4:J14" si="0">IF(H4&gt;=0.7,"Pass","Fail")</f>
        <v>Pass</v>
      </c>
    </row>
    <row r="5" spans="1:19">
      <c r="A5" s="10" t="s">
        <v>11</v>
      </c>
      <c r="B5" s="10">
        <v>11</v>
      </c>
      <c r="C5" s="11">
        <v>80</v>
      </c>
      <c r="D5" s="10" t="s">
        <v>27</v>
      </c>
      <c r="E5" s="10">
        <v>55</v>
      </c>
      <c r="F5" s="10">
        <v>45</v>
      </c>
      <c r="G5" s="10">
        <f t="shared" ref="G5:G14" si="1">SUM(E5,F5)</f>
        <v>100</v>
      </c>
      <c r="H5" s="12">
        <f t="shared" ref="H5:H14" si="2">G5/120</f>
        <v>0.83333333333333337</v>
      </c>
      <c r="I5" s="13" t="str">
        <f t="shared" ref="I5:I14" si="3">IF(H5&gt;=0.9,"A+",IF(H5&gt;=0.8,"A",IF(H5&gt;=0.7,"B",IF(H5&gt;=0.6,"F"))))</f>
        <v>A</v>
      </c>
      <c r="J5" s="10" t="str">
        <f t="shared" si="0"/>
        <v>Pass</v>
      </c>
    </row>
    <row r="6" spans="1:19">
      <c r="A6" s="10" t="s">
        <v>9</v>
      </c>
      <c r="B6" s="10">
        <v>9</v>
      </c>
      <c r="C6" s="11">
        <v>71</v>
      </c>
      <c r="D6" s="10" t="s">
        <v>27</v>
      </c>
      <c r="E6" s="10">
        <v>57</v>
      </c>
      <c r="F6" s="10">
        <v>23</v>
      </c>
      <c r="G6" s="10">
        <f t="shared" si="1"/>
        <v>80</v>
      </c>
      <c r="H6" s="12">
        <f>G6/120</f>
        <v>0.66666666666666663</v>
      </c>
      <c r="I6" s="13" t="str">
        <f t="shared" si="3"/>
        <v>F</v>
      </c>
      <c r="J6" s="10" t="str">
        <f t="shared" si="0"/>
        <v>Fail</v>
      </c>
    </row>
    <row r="7" spans="1:19">
      <c r="A7" s="10" t="s">
        <v>6</v>
      </c>
      <c r="B7" s="10">
        <v>12</v>
      </c>
      <c r="C7" s="11">
        <v>90</v>
      </c>
      <c r="D7" s="10" t="s">
        <v>27</v>
      </c>
      <c r="E7" s="10">
        <v>59</v>
      </c>
      <c r="F7" s="10">
        <v>57</v>
      </c>
      <c r="G7" s="10">
        <f t="shared" si="1"/>
        <v>116</v>
      </c>
      <c r="H7" s="12">
        <f t="shared" si="2"/>
        <v>0.96666666666666667</v>
      </c>
      <c r="I7" s="13" t="str">
        <f t="shared" si="3"/>
        <v>A+</v>
      </c>
      <c r="J7" s="10" t="str">
        <f t="shared" si="0"/>
        <v>Pass</v>
      </c>
    </row>
    <row r="8" spans="1:19">
      <c r="A8" s="10" t="s">
        <v>14</v>
      </c>
      <c r="B8" s="10">
        <v>11</v>
      </c>
      <c r="C8" s="11">
        <v>80</v>
      </c>
      <c r="D8" s="10" t="s">
        <v>26</v>
      </c>
      <c r="E8" s="10">
        <v>52</v>
      </c>
      <c r="F8" s="10">
        <v>31</v>
      </c>
      <c r="G8" s="10">
        <f t="shared" si="1"/>
        <v>83</v>
      </c>
      <c r="H8" s="12">
        <f t="shared" si="2"/>
        <v>0.69166666666666665</v>
      </c>
      <c r="I8" s="13" t="str">
        <f t="shared" si="3"/>
        <v>F</v>
      </c>
      <c r="J8" s="10" t="str">
        <f t="shared" si="0"/>
        <v>Fail</v>
      </c>
    </row>
    <row r="9" spans="1:19">
      <c r="A9" s="10" t="s">
        <v>5</v>
      </c>
      <c r="B9" s="10">
        <v>9</v>
      </c>
      <c r="C9" s="11">
        <v>80</v>
      </c>
      <c r="D9" s="10" t="s">
        <v>26</v>
      </c>
      <c r="E9" s="10">
        <v>44</v>
      </c>
      <c r="F9" s="10">
        <v>34</v>
      </c>
      <c r="G9" s="10">
        <f t="shared" si="1"/>
        <v>78</v>
      </c>
      <c r="H9" s="12">
        <f t="shared" si="2"/>
        <v>0.65</v>
      </c>
      <c r="I9" s="13" t="str">
        <f t="shared" si="3"/>
        <v>F</v>
      </c>
      <c r="J9" s="10" t="str">
        <f t="shared" si="0"/>
        <v>Fail</v>
      </c>
    </row>
    <row r="10" spans="1:19">
      <c r="A10" s="10" t="s">
        <v>12</v>
      </c>
      <c r="B10" s="10">
        <v>10</v>
      </c>
      <c r="C10" s="11">
        <v>79</v>
      </c>
      <c r="D10" s="10" t="s">
        <v>26</v>
      </c>
      <c r="E10" s="10">
        <v>34</v>
      </c>
      <c r="F10" s="10">
        <v>51</v>
      </c>
      <c r="G10" s="10">
        <f t="shared" si="1"/>
        <v>85</v>
      </c>
      <c r="H10" s="12">
        <f t="shared" si="2"/>
        <v>0.70833333333333337</v>
      </c>
      <c r="I10" s="13" t="str">
        <f t="shared" si="3"/>
        <v>B</v>
      </c>
      <c r="J10" s="10" t="str">
        <f t="shared" si="0"/>
        <v>Pass</v>
      </c>
    </row>
    <row r="11" spans="1:19">
      <c r="A11" s="10" t="s">
        <v>8</v>
      </c>
      <c r="B11" s="10">
        <v>10</v>
      </c>
      <c r="C11" s="11">
        <v>70</v>
      </c>
      <c r="D11" s="10" t="s">
        <v>27</v>
      </c>
      <c r="E11" s="10">
        <v>44</v>
      </c>
      <c r="F11" s="10">
        <v>52</v>
      </c>
      <c r="G11" s="10">
        <f t="shared" si="1"/>
        <v>96</v>
      </c>
      <c r="H11" s="12">
        <f t="shared" si="2"/>
        <v>0.8</v>
      </c>
      <c r="I11" s="13" t="str">
        <f t="shared" si="3"/>
        <v>A</v>
      </c>
      <c r="J11" s="10" t="str">
        <f t="shared" si="0"/>
        <v>Pass</v>
      </c>
    </row>
    <row r="12" spans="1:19">
      <c r="A12" s="10" t="s">
        <v>15</v>
      </c>
      <c r="B12" s="10">
        <v>12</v>
      </c>
      <c r="C12" s="11">
        <v>92</v>
      </c>
      <c r="D12" s="10" t="s">
        <v>27</v>
      </c>
      <c r="E12" s="10">
        <v>59</v>
      </c>
      <c r="F12" s="10">
        <v>58</v>
      </c>
      <c r="G12" s="10">
        <f t="shared" si="1"/>
        <v>117</v>
      </c>
      <c r="H12" s="12">
        <f t="shared" si="2"/>
        <v>0.97499999999999998</v>
      </c>
      <c r="I12" s="13" t="str">
        <f t="shared" si="3"/>
        <v>A+</v>
      </c>
      <c r="J12" s="10" t="str">
        <f t="shared" si="0"/>
        <v>Pass</v>
      </c>
    </row>
    <row r="13" spans="1:19">
      <c r="A13" s="10" t="s">
        <v>10</v>
      </c>
      <c r="B13" s="10">
        <v>12</v>
      </c>
      <c r="C13" s="11">
        <v>89</v>
      </c>
      <c r="D13" s="10" t="s">
        <v>26</v>
      </c>
      <c r="E13" s="10">
        <v>57</v>
      </c>
      <c r="F13" s="10">
        <v>45</v>
      </c>
      <c r="G13" s="10">
        <f t="shared" si="1"/>
        <v>102</v>
      </c>
      <c r="H13" s="12">
        <f t="shared" si="2"/>
        <v>0.85</v>
      </c>
      <c r="I13" s="13" t="str">
        <f t="shared" si="3"/>
        <v>A</v>
      </c>
      <c r="J13" s="10" t="str">
        <f t="shared" si="0"/>
        <v>Pass</v>
      </c>
    </row>
    <row r="14" spans="1:19">
      <c r="A14" s="10" t="s">
        <v>13</v>
      </c>
      <c r="B14" s="10">
        <v>12</v>
      </c>
      <c r="C14" s="11">
        <v>90</v>
      </c>
      <c r="D14" s="10" t="s">
        <v>27</v>
      </c>
      <c r="E14" s="10">
        <v>58</v>
      </c>
      <c r="F14" s="10">
        <v>53</v>
      </c>
      <c r="G14" s="10">
        <f t="shared" si="1"/>
        <v>111</v>
      </c>
      <c r="H14" s="12">
        <f t="shared" si="2"/>
        <v>0.92500000000000004</v>
      </c>
      <c r="I14" s="13" t="str">
        <f t="shared" si="3"/>
        <v>A+</v>
      </c>
      <c r="J14" s="10" t="str">
        <f t="shared" si="0"/>
        <v>Pass</v>
      </c>
    </row>
    <row r="19" spans="1:5" ht="18.75">
      <c r="A19" s="14" t="s">
        <v>2</v>
      </c>
      <c r="B19" s="15" t="s">
        <v>22</v>
      </c>
      <c r="C19" s="14" t="s">
        <v>28</v>
      </c>
      <c r="D19" s="2"/>
      <c r="E19" s="2"/>
    </row>
    <row r="20" spans="1:5" ht="18.75">
      <c r="A20" s="10" t="s">
        <v>11</v>
      </c>
      <c r="B20" s="16">
        <f>VLOOKUP(A5,A3:J14,7,FALSE)</f>
        <v>100</v>
      </c>
      <c r="C20" s="10">
        <f>AVERAGE(B20:B27)</f>
        <v>94.375</v>
      </c>
      <c r="D20" s="2"/>
    </row>
    <row r="21" spans="1:5" ht="18.75">
      <c r="A21" s="10" t="s">
        <v>9</v>
      </c>
      <c r="B21" s="16">
        <f t="shared" ref="B21:B27" si="4">VLOOKUP(A6,A4:J15,7,FALSE)</f>
        <v>80</v>
      </c>
      <c r="C21" s="10">
        <f t="shared" ref="C21:C27" si="5">AVERAGE(B21:B28)</f>
        <v>91.625</v>
      </c>
      <c r="D21" s="2"/>
    </row>
    <row r="22" spans="1:5" ht="18.75">
      <c r="A22" s="10" t="s">
        <v>6</v>
      </c>
      <c r="B22" s="16">
        <f t="shared" si="4"/>
        <v>116</v>
      </c>
      <c r="C22" s="10">
        <f t="shared" si="5"/>
        <v>96.25</v>
      </c>
      <c r="D22" s="2"/>
    </row>
    <row r="23" spans="1:5" ht="18.75">
      <c r="A23" s="10" t="s">
        <v>14</v>
      </c>
      <c r="B23" s="16">
        <f t="shared" si="4"/>
        <v>83</v>
      </c>
      <c r="C23" s="10">
        <f t="shared" si="5"/>
        <v>93.428571428571431</v>
      </c>
      <c r="D23" s="2"/>
    </row>
    <row r="24" spans="1:5" ht="18.75">
      <c r="A24" s="10" t="s">
        <v>5</v>
      </c>
      <c r="B24" s="16">
        <f t="shared" si="4"/>
        <v>78</v>
      </c>
      <c r="C24" s="10">
        <f t="shared" si="5"/>
        <v>95.166666666666671</v>
      </c>
      <c r="D24" s="2"/>
    </row>
    <row r="25" spans="1:5" ht="18.75">
      <c r="A25" s="10" t="s">
        <v>12</v>
      </c>
      <c r="B25" s="16">
        <f t="shared" si="4"/>
        <v>85</v>
      </c>
      <c r="C25" s="10">
        <f t="shared" si="5"/>
        <v>98.6</v>
      </c>
      <c r="D25" s="2"/>
    </row>
    <row r="26" spans="1:5" ht="18.75">
      <c r="A26" s="10" t="s">
        <v>8</v>
      </c>
      <c r="B26" s="16">
        <f t="shared" si="4"/>
        <v>96</v>
      </c>
      <c r="C26" s="10">
        <f t="shared" si="5"/>
        <v>102</v>
      </c>
      <c r="D26" s="2"/>
    </row>
    <row r="27" spans="1:5" ht="18.75">
      <c r="A27" s="10" t="s">
        <v>15</v>
      </c>
      <c r="B27" s="16">
        <f t="shared" si="4"/>
        <v>117</v>
      </c>
      <c r="C27" s="10">
        <f t="shared" si="5"/>
        <v>104</v>
      </c>
      <c r="D27" s="2"/>
    </row>
    <row r="28" spans="1:5" ht="42.75" customHeight="1">
      <c r="A28" s="10" t="s">
        <v>29</v>
      </c>
      <c r="B28" s="10">
        <f>MIN(B20:B27)</f>
        <v>78</v>
      </c>
      <c r="C28" s="17"/>
      <c r="D28" s="2"/>
    </row>
    <row r="29" spans="1:5" ht="33.75" customHeight="1">
      <c r="A29" s="10" t="s">
        <v>30</v>
      </c>
      <c r="B29" s="10">
        <f>MAX(B20:B27)</f>
        <v>117</v>
      </c>
      <c r="C29" s="17"/>
    </row>
  </sheetData>
  <mergeCells count="1">
    <mergeCell ref="A1:XFD2"/>
  </mergeCells>
  <conditionalFormatting sqref="I4:I14">
    <cfRule type="containsText" dxfId="1" priority="2" operator="containsText" text="F">
      <formula>NOT(ISERROR(SEARCH("F",I4)))</formula>
    </cfRule>
  </conditionalFormatting>
  <conditionalFormatting sqref="J4:J14">
    <cfRule type="containsText" dxfId="0" priority="1" operator="containsText" text="FAIL">
      <formula>NOT(ISERROR(SEARCH("FAIL",J4)))</formula>
    </cfRule>
  </conditionalFormatting>
  <dataValidations count="1">
    <dataValidation type="whole" allowBlank="1" showInputMessage="1" showErrorMessage="1" errorTitle="STOP" error="Don't PUT PERCENTAGE LOWER THAN 70%" promptTitle="DON'T PUT ATTENDANCE LOWER THAN 70%" prompt="MINIMUM 70% IS REQUIRED " sqref="C4:C14" xr:uid="{1273A359-8260-44B1-8A90-7C3447DC7177}">
      <formula1>70</formula1>
      <formula2>100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2025-09-12T08:24:55Z</dcterms:created>
  <dcterms:modified xsi:type="dcterms:W3CDTF">2025-09-14T12:32:31Z</dcterms:modified>
  <cp:category/>
  <cp:contentStatus/>
</cp:coreProperties>
</file>